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BUF" sheetId="1" r:id="rId1"/>
    <sheet name="NMA" sheetId="2" r:id="rId2"/>
    <sheet name="EC101" sheetId="3" r:id="rId3"/>
    <sheet name="EC102" sheetId="4" r:id="rId4"/>
    <sheet name="EC103" sheetId="5" r:id="rId5"/>
    <sheet name="EC104" sheetId="6" r:id="rId6"/>
    <sheet name="EC105" sheetId="7" r:id="rId7"/>
    <sheet name="EC106" sheetId="8" r:id="rId8"/>
    <sheet name="EC107" sheetId="9" r:id="rId9"/>
    <sheet name="EC108" sheetId="10" r:id="rId10"/>
    <sheet name="EC109" sheetId="11" r:id="rId11"/>
    <sheet name="DC10" sheetId="12" r:id="rId12"/>
    <sheet name="EC121" sheetId="13" r:id="rId13"/>
    <sheet name="EC122" sheetId="14" r:id="rId14"/>
    <sheet name="EC123" sheetId="15" r:id="rId15"/>
    <sheet name="EC124" sheetId="16" r:id="rId16"/>
    <sheet name="EC126" sheetId="17" r:id="rId17"/>
    <sheet name="EC127" sheetId="18" r:id="rId18"/>
    <sheet name="EC128" sheetId="19" r:id="rId19"/>
    <sheet name="DC12" sheetId="20" r:id="rId20"/>
    <sheet name="EC131" sheetId="21" r:id="rId21"/>
    <sheet name="EC132" sheetId="22" r:id="rId22"/>
    <sheet name="EC133" sheetId="23" r:id="rId23"/>
    <sheet name="EC134" sheetId="24" r:id="rId24"/>
    <sheet name="EC135" sheetId="25" r:id="rId25"/>
    <sheet name="EC136" sheetId="26" r:id="rId26"/>
    <sheet name="EC137" sheetId="27" r:id="rId27"/>
    <sheet name="EC138" sheetId="28" r:id="rId28"/>
    <sheet name="DC13" sheetId="29" r:id="rId29"/>
    <sheet name="EC141" sheetId="30" r:id="rId30"/>
    <sheet name="EC142" sheetId="31" r:id="rId31"/>
    <sheet name="EC143" sheetId="32" r:id="rId32"/>
    <sheet name="EC144" sheetId="33" r:id="rId33"/>
    <sheet name="DC14" sheetId="34" r:id="rId34"/>
    <sheet name="EC153" sheetId="35" r:id="rId35"/>
    <sheet name="EC154" sheetId="36" r:id="rId36"/>
    <sheet name="EC155" sheetId="37" r:id="rId37"/>
    <sheet name="EC156" sheetId="38" r:id="rId38"/>
    <sheet name="EC157" sheetId="39" r:id="rId39"/>
    <sheet name="DC15" sheetId="40" r:id="rId40"/>
    <sheet name="EC441" sheetId="41" r:id="rId41"/>
    <sheet name="EC442" sheetId="42" r:id="rId42"/>
    <sheet name="EC443" sheetId="43" r:id="rId43"/>
    <sheet name="EC444" sheetId="44" r:id="rId44"/>
    <sheet name="DC44" sheetId="45" r:id="rId45"/>
    <sheet name="Summary" sheetId="46" r:id="rId46"/>
  </sheets>
  <definedNames>
    <definedName name="_xlnm.Print_Area" localSheetId="0">'BUF'!$A$1:$AA$54</definedName>
    <definedName name="_xlnm.Print_Area" localSheetId="11">'DC10'!$A$1:$AA$54</definedName>
    <definedName name="_xlnm.Print_Area" localSheetId="19">'DC12'!$A$1:$AA$54</definedName>
    <definedName name="_xlnm.Print_Area" localSheetId="28">'DC13'!$A$1:$AA$54</definedName>
    <definedName name="_xlnm.Print_Area" localSheetId="33">'DC14'!$A$1:$AA$54</definedName>
    <definedName name="_xlnm.Print_Area" localSheetId="39">'DC15'!$A$1:$AA$54</definedName>
    <definedName name="_xlnm.Print_Area" localSheetId="44">'DC44'!$A$1:$AA$54</definedName>
    <definedName name="_xlnm.Print_Area" localSheetId="2">'EC101'!$A$1:$AA$54</definedName>
    <definedName name="_xlnm.Print_Area" localSheetId="3">'EC102'!$A$1:$AA$54</definedName>
    <definedName name="_xlnm.Print_Area" localSheetId="4">'EC103'!$A$1:$AA$54</definedName>
    <definedName name="_xlnm.Print_Area" localSheetId="5">'EC104'!$A$1:$AA$54</definedName>
    <definedName name="_xlnm.Print_Area" localSheetId="6">'EC105'!$A$1:$AA$54</definedName>
    <definedName name="_xlnm.Print_Area" localSheetId="7">'EC106'!$A$1:$AA$54</definedName>
    <definedName name="_xlnm.Print_Area" localSheetId="8">'EC107'!$A$1:$AA$54</definedName>
    <definedName name="_xlnm.Print_Area" localSheetId="9">'EC108'!$A$1:$AA$54</definedName>
    <definedName name="_xlnm.Print_Area" localSheetId="10">'EC109'!$A$1:$AA$54</definedName>
    <definedName name="_xlnm.Print_Area" localSheetId="12">'EC121'!$A$1:$AA$54</definedName>
    <definedName name="_xlnm.Print_Area" localSheetId="13">'EC122'!$A$1:$AA$54</definedName>
    <definedName name="_xlnm.Print_Area" localSheetId="14">'EC123'!$A$1:$AA$54</definedName>
    <definedName name="_xlnm.Print_Area" localSheetId="15">'EC124'!$A$1:$AA$54</definedName>
    <definedName name="_xlnm.Print_Area" localSheetId="16">'EC126'!$A$1:$AA$54</definedName>
    <definedName name="_xlnm.Print_Area" localSheetId="17">'EC127'!$A$1:$AA$54</definedName>
    <definedName name="_xlnm.Print_Area" localSheetId="18">'EC128'!$A$1:$AA$54</definedName>
    <definedName name="_xlnm.Print_Area" localSheetId="20">'EC131'!$A$1:$AA$54</definedName>
    <definedName name="_xlnm.Print_Area" localSheetId="21">'EC132'!$A$1:$AA$54</definedName>
    <definedName name="_xlnm.Print_Area" localSheetId="22">'EC133'!$A$1:$AA$54</definedName>
    <definedName name="_xlnm.Print_Area" localSheetId="23">'EC134'!$A$1:$AA$54</definedName>
    <definedName name="_xlnm.Print_Area" localSheetId="24">'EC135'!$A$1:$AA$54</definedName>
    <definedName name="_xlnm.Print_Area" localSheetId="25">'EC136'!$A$1:$AA$54</definedName>
    <definedName name="_xlnm.Print_Area" localSheetId="26">'EC137'!$A$1:$AA$54</definedName>
    <definedName name="_xlnm.Print_Area" localSheetId="27">'EC138'!$A$1:$AA$54</definedName>
    <definedName name="_xlnm.Print_Area" localSheetId="29">'EC141'!$A$1:$AA$54</definedName>
    <definedName name="_xlnm.Print_Area" localSheetId="30">'EC142'!$A$1:$AA$54</definedName>
    <definedName name="_xlnm.Print_Area" localSheetId="31">'EC143'!$A$1:$AA$54</definedName>
    <definedName name="_xlnm.Print_Area" localSheetId="32">'EC144'!$A$1:$AA$54</definedName>
    <definedName name="_xlnm.Print_Area" localSheetId="34">'EC153'!$A$1:$AA$54</definedName>
    <definedName name="_xlnm.Print_Area" localSheetId="35">'EC154'!$A$1:$AA$54</definedName>
    <definedName name="_xlnm.Print_Area" localSheetId="36">'EC155'!$A$1:$AA$54</definedName>
    <definedName name="_xlnm.Print_Area" localSheetId="37">'EC156'!$A$1:$AA$54</definedName>
    <definedName name="_xlnm.Print_Area" localSheetId="38">'EC157'!$A$1:$AA$54</definedName>
    <definedName name="_xlnm.Print_Area" localSheetId="40">'EC441'!$A$1:$AA$54</definedName>
    <definedName name="_xlnm.Print_Area" localSheetId="41">'EC442'!$A$1:$AA$54</definedName>
    <definedName name="_xlnm.Print_Area" localSheetId="42">'EC443'!$A$1:$AA$54</definedName>
    <definedName name="_xlnm.Print_Area" localSheetId="43">'EC444'!$A$1:$AA$54</definedName>
    <definedName name="_xlnm.Print_Area" localSheetId="1">'NMA'!$A$1:$AA$54</definedName>
    <definedName name="_xlnm.Print_Area" localSheetId="45">'Summary'!$A$1:$AA$54</definedName>
  </definedNames>
  <calcPr calcMode="manual" fullCalcOnLoad="1"/>
</workbook>
</file>

<file path=xl/sharedStrings.xml><?xml version="1.0" encoding="utf-8"?>
<sst xmlns="http://schemas.openxmlformats.org/spreadsheetml/2006/main" count="3588" uniqueCount="119">
  <si>
    <t>Eastern Cape: Buffalo City(BUF) - Table C6 Quarterly Budget Statement - Financial Position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</si>
  <si>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</si>
  <si>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</si>
  <si>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</si>
  <si>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</si>
  <si>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</si>
  <si>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</si>
  <si>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</si>
  <si>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</si>
  <si>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</si>
  <si>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</si>
  <si>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</si>
  <si>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</si>
  <si>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</si>
  <si>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</si>
  <si>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</si>
  <si>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</si>
  <si>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</si>
  <si>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</si>
  <si>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</si>
  <si>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</si>
  <si>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</si>
  <si>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</si>
  <si>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</si>
  <si>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</si>
  <si>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</si>
  <si>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</si>
  <si>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</si>
  <si>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</si>
  <si>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</si>
  <si>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</si>
  <si>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</si>
  <si>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</si>
  <si>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</si>
  <si>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</si>
  <si>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</si>
  <si>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</si>
  <si>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</si>
  <si>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</si>
  <si>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</si>
  <si>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</si>
  <si>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</si>
  <si>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</si>
  <si>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</si>
  <si>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</si>
  <si>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</si>
  <si>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</si>
  <si>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</si>
  <si>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</si>
  <si>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</si>
  <si>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</si>
  <si>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</si>
  <si>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</si>
  <si>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</si>
  <si>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</si>
  <si>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</si>
  <si>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</si>
  <si>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</si>
  <si>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</si>
  <si>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</si>
  <si>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</si>
  <si>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</si>
  <si>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</si>
  <si>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</si>
  <si>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</si>
  <si>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</si>
  <si>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</si>
  <si>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</si>
  <si>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</si>
  <si>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</si>
  <si>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1st Quarter ended 30 September 2014 (Figures Finalised as at 2014/10/30)</t>
  </si>
  <si>
    <t>Eastern Cape: Camdeboo(EC101) - Table C6 Quarterly Budget Statement - Financial Position for 1st Quarter ended 30 September 2014 (Figures Finalised as at 2014/10/30)</t>
  </si>
  <si>
    <t>Eastern Cape: Blue Crane Route(EC102) - Table C6 Quarterly Budget Statement - Financial Position for 1st Quarter ended 30 September 2014 (Figures Finalised as at 2014/10/30)</t>
  </si>
  <si>
    <t>Eastern Cape: Ikwezi(EC103) - Table C6 Quarterly Budget Statement - Financial Position for 1st Quarter ended 30 September 2014 (Figures Finalised as at 2014/10/30)</t>
  </si>
  <si>
    <t>Eastern Cape: Makana(EC104) - Table C6 Quarterly Budget Statement - Financial Position for 1st Quarter ended 30 September 2014 (Figures Finalised as at 2014/10/30)</t>
  </si>
  <si>
    <t>Eastern Cape: Ndlambe(EC105) - Table C6 Quarterly Budget Statement - Financial Position for 1st Quarter ended 30 September 2014 (Figures Finalised as at 2014/10/30)</t>
  </si>
  <si>
    <t>Eastern Cape: Sundays River Valley(EC106) - Table C6 Quarterly Budget Statement - Financial Position for 1st Quarter ended 30 September 2014 (Figures Finalised as at 2014/10/30)</t>
  </si>
  <si>
    <t>Eastern Cape: Baviaans(EC107) - Table C6 Quarterly Budget Statement - Financial Position for 1st Quarter ended 30 September 2014 (Figures Finalised as at 2014/10/30)</t>
  </si>
  <si>
    <t>Eastern Cape: Kouga(EC108) - Table C6 Quarterly Budget Statement - Financial Position for 1st Quarter ended 30 September 2014 (Figures Finalised as at 2014/10/30)</t>
  </si>
  <si>
    <t>Eastern Cape: Kou-Kamma(EC109) - Table C6 Quarterly Budget Statement - Financial Position for 1st Quarter ended 30 September 2014 (Figures Finalised as at 2014/10/30)</t>
  </si>
  <si>
    <t>Eastern Cape: Sarah Baartman(DC10) - Table C6 Quarterly Budget Statement - Financial Position for 1st Quarter ended 30 September 2014 (Figures Finalised as at 2014/10/30)</t>
  </si>
  <si>
    <t>Eastern Cape: Mbhashe(EC121) - Table C6 Quarterly Budget Statement - Financial Position for 1st Quarter ended 30 September 2014 (Figures Finalised as at 2014/10/30)</t>
  </si>
  <si>
    <t>Eastern Cape: Mnquma(EC122) - Table C6 Quarterly Budget Statement - Financial Position for 1st Quarter ended 30 September 2014 (Figures Finalised as at 2014/10/30)</t>
  </si>
  <si>
    <t>Eastern Cape: Great Kei(EC123) - Table C6 Quarterly Budget Statement - Financial Position for 1st Quarter ended 30 September 2014 (Figures Finalised as at 2014/10/30)</t>
  </si>
  <si>
    <t>Eastern Cape: Amahlathi(EC124) - Table C6 Quarterly Budget Statement - Financial Position for 1st Quarter ended 30 September 2014 (Figures Finalised as at 2014/10/30)</t>
  </si>
  <si>
    <t>Eastern Cape: Ngqushwa(EC126) - Table C6 Quarterly Budget Statement - Financial Position for 1st Quarter ended 30 September 2014 (Figures Finalised as at 2014/10/30)</t>
  </si>
  <si>
    <t>Eastern Cape: Nkonkobe(EC127) - Table C6 Quarterly Budget Statement - Financial Position for 1st Quarter ended 30 September 2014 (Figures Finalised as at 2014/10/30)</t>
  </si>
  <si>
    <t>Eastern Cape: Nxuba(EC128) - Table C6 Quarterly Budget Statement - Financial Position for 1st Quarter ended 30 September 2014 (Figures Finalised as at 2014/10/30)</t>
  </si>
  <si>
    <t>Eastern Cape: Amathole(DC12) - Table C6 Quarterly Budget Statement - Financial Position for 1st Quarter ended 30 September 2014 (Figures Finalised as at 2014/10/30)</t>
  </si>
  <si>
    <t>Eastern Cape: Inxuba Yethemba(EC131) - Table C6 Quarterly Budget Statement - Financial Position for 1st Quarter ended 30 September 2014 (Figures Finalised as at 2014/10/30)</t>
  </si>
  <si>
    <t>Eastern Cape: Tsolwana(EC132) - Table C6 Quarterly Budget Statement - Financial Position for 1st Quarter ended 30 September 2014 (Figures Finalised as at 2014/10/30)</t>
  </si>
  <si>
    <t>Eastern Cape: Inkwanca(EC133) - Table C6 Quarterly Budget Statement - Financial Position for 1st Quarter ended 30 September 2014 (Figures Finalised as at 2014/10/30)</t>
  </si>
  <si>
    <t>Eastern Cape: Lukhanji(EC134) - Table C6 Quarterly Budget Statement - Financial Position for 1st Quarter ended 30 September 2014 (Figures Finalised as at 2014/10/30)</t>
  </si>
  <si>
    <t>Eastern Cape: Intsika Yethu(EC135) - Table C6 Quarterly Budget Statement - Financial Position for 1st Quarter ended 30 September 2014 (Figures Finalised as at 2014/10/30)</t>
  </si>
  <si>
    <t>Eastern Cape: Emalahleni (Ec)(EC136) - Table C6 Quarterly Budget Statement - Financial Position for 1st Quarter ended 30 September 2014 (Figures Finalised as at 2014/10/30)</t>
  </si>
  <si>
    <t>Eastern Cape: Engcobo(EC137) - Table C6 Quarterly Budget Statement - Financial Position for 1st Quarter ended 30 September 2014 (Figures Finalised as at 2014/10/30)</t>
  </si>
  <si>
    <t>Eastern Cape: Sakhisizwe(EC138) - Table C6 Quarterly Budget Statement - Financial Position for 1st Quarter ended 30 September 2014 (Figures Finalised as at 2014/10/30)</t>
  </si>
  <si>
    <t>Eastern Cape: Chris Hani(DC13) - Table C6 Quarterly Budget Statement - Financial Position for 1st Quarter ended 30 September 2014 (Figures Finalised as at 2014/10/30)</t>
  </si>
  <si>
    <t>Eastern Cape: Elundini(EC141) - Table C6 Quarterly Budget Statement - Financial Position for 1st Quarter ended 30 September 2014 (Figures Finalised as at 2014/10/30)</t>
  </si>
  <si>
    <t>Eastern Cape: Senqu(EC142) - Table C6 Quarterly Budget Statement - Financial Position for 1st Quarter ended 30 September 2014 (Figures Finalised as at 2014/10/30)</t>
  </si>
  <si>
    <t>Eastern Cape: Maletswai(EC143) - Table C6 Quarterly Budget Statement - Financial Position for 1st Quarter ended 30 September 2014 (Figures Finalised as at 2014/10/30)</t>
  </si>
  <si>
    <t>Eastern Cape: Gariep(EC144) - Table C6 Quarterly Budget Statement - Financial Position for 1st Quarter ended 30 September 2014 (Figures Finalised as at 2014/10/30)</t>
  </si>
  <si>
    <t>Eastern Cape: Joe Gqabi(DC14) - Table C6 Quarterly Budget Statement - Financial Position for 1st Quarter ended 30 September 2014 (Figures Finalised as at 2014/10/30)</t>
  </si>
  <si>
    <t>Eastern Cape: Ngquza Hills(EC153) - Table C6 Quarterly Budget Statement - Financial Position for 1st Quarter ended 30 September 2014 (Figures Finalised as at 2014/10/30)</t>
  </si>
  <si>
    <t>Eastern Cape: Port St Johns(EC154) - Table C6 Quarterly Budget Statement - Financial Position for 1st Quarter ended 30 September 2014 (Figures Finalised as at 2014/10/30)</t>
  </si>
  <si>
    <t>Eastern Cape: Nyandeni(EC155) - Table C6 Quarterly Budget Statement - Financial Position for 1st Quarter ended 30 September 2014 (Figures Finalised as at 2014/10/30)</t>
  </si>
  <si>
    <t>Eastern Cape: Mhlontlo(EC156) - Table C6 Quarterly Budget Statement - Financial Position for 1st Quarter ended 30 September 2014 (Figures Finalised as at 2014/10/30)</t>
  </si>
  <si>
    <t>Eastern Cape: King Sabata Dalindyebo(EC157) - Table C6 Quarterly Budget Statement - Financial Position for 1st Quarter ended 30 September 2014 (Figures Finalised as at 2014/10/30)</t>
  </si>
  <si>
    <t>Eastern Cape: O .R. Tambo(DC15) - Table C6 Quarterly Budget Statement - Financial Position for 1st Quarter ended 30 September 2014 (Figures Finalised as at 2014/10/30)</t>
  </si>
  <si>
    <t>Eastern Cape: Matatiele(EC441) - Table C6 Quarterly Budget Statement - Financial Position for 1st Quarter ended 30 September 2014 (Figures Finalised as at 2014/10/30)</t>
  </si>
  <si>
    <t>Eastern Cape: Umzimvubu(EC442) - Table C6 Quarterly Budget Statement - Financial Position for 1st Quarter ended 30 September 2014 (Figures Finalised as at 2014/10/30)</t>
  </si>
  <si>
    <t>Eastern Cape: Mbizana(EC443) - Table C6 Quarterly Budget Statement - Financial Position for 1st Quarter ended 30 September 2014 (Figures Finalised as at 2014/10/30)</t>
  </si>
  <si>
    <t>Eastern Cape: Ntabankulu(EC444) - Table C6 Quarterly Budget Statement - Financial Position for 1st Quarter ended 30 September 2014 (Figures Finalised as at 2014/10/30)</t>
  </si>
  <si>
    <t>Eastern Cape: Alfred Nzo(DC44) - Table C6 Quarterly Budget Statement - Financial Position for 1st Quarter ended 30 September 2014 (Figures Finalised as at 2014/10/30)</t>
  </si>
  <si>
    <t>Summary - Table C6 Quarterly Budget Statement - Financial Position for 1st Quarter ended 30 September 2014 (Figures Finalised as at 2014/10/30)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</si>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</sst>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197583607</v>
      </c>
      <c r="D6" s="18">
        <v>197583607</v>
      </c>
      <c r="E6" s="19">
        <v>80000000</v>
      </c>
      <c r="F6" s="20">
        <v>80000000</v>
      </c>
      <c r="G6" s="20">
        <v>196200574</v>
      </c>
      <c r="H6" s="20">
        <v>186124309</v>
      </c>
      <c r="I6" s="20">
        <v>101820743</v>
      </c>
      <c r="J6" s="20">
        <v>101820743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101820743</v>
      </c>
      <c r="X6" s="20">
        <v>20000000</v>
      </c>
      <c r="Y6" s="20">
        <v>81820743</v>
      </c>
      <c r="Z6" s="21">
        <v>409.1</v>
      </c>
      <c r="AA6" s="22">
        <v>80000000</v>
      </c>
    </row>
    <row r="7" spans="1:27" ht="13.5">
      <c r="A7" s="23" t="s">
        <v>34</v>
      </c>
      <c r="B7" s="17"/>
      <c r="C7" s="18">
        <v>1965155887</v>
      </c>
      <c r="D7" s="18">
        <v>1965155887</v>
      </c>
      <c r="E7" s="19">
        <v>1233269000</v>
      </c>
      <c r="F7" s="20">
        <v>1233269000</v>
      </c>
      <c r="G7" s="20">
        <v>2151862198</v>
      </c>
      <c r="H7" s="20">
        <v>2163579073</v>
      </c>
      <c r="I7" s="20">
        <v>2095815821</v>
      </c>
      <c r="J7" s="20">
        <v>2095815821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2095815821</v>
      </c>
      <c r="X7" s="20">
        <v>308317250</v>
      </c>
      <c r="Y7" s="20">
        <v>1787498571</v>
      </c>
      <c r="Z7" s="21">
        <v>579.76</v>
      </c>
      <c r="AA7" s="22">
        <v>1233269000</v>
      </c>
    </row>
    <row r="8" spans="1:27" ht="13.5">
      <c r="A8" s="23" t="s">
        <v>35</v>
      </c>
      <c r="B8" s="17"/>
      <c r="C8" s="18">
        <v>566146719</v>
      </c>
      <c r="D8" s="18">
        <v>566146719</v>
      </c>
      <c r="E8" s="19">
        <v>1160451000</v>
      </c>
      <c r="F8" s="20">
        <v>1160451000</v>
      </c>
      <c r="G8" s="20">
        <v>383441759</v>
      </c>
      <c r="H8" s="20">
        <v>578757065</v>
      </c>
      <c r="I8" s="20">
        <v>565568281</v>
      </c>
      <c r="J8" s="20">
        <v>565568281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565568281</v>
      </c>
      <c r="X8" s="20">
        <v>290112750</v>
      </c>
      <c r="Y8" s="20">
        <v>275455531</v>
      </c>
      <c r="Z8" s="21">
        <v>94.95</v>
      </c>
      <c r="AA8" s="22">
        <v>1160451000</v>
      </c>
    </row>
    <row r="9" spans="1:27" ht="13.5">
      <c r="A9" s="23" t="s">
        <v>36</v>
      </c>
      <c r="B9" s="17"/>
      <c r="C9" s="18">
        <v>67726048</v>
      </c>
      <c r="D9" s="18">
        <v>67726048</v>
      </c>
      <c r="E9" s="19">
        <v>90203000</v>
      </c>
      <c r="F9" s="20">
        <v>90203000</v>
      </c>
      <c r="G9" s="20">
        <v>151956528</v>
      </c>
      <c r="H9" s="20">
        <v>183798642</v>
      </c>
      <c r="I9" s="20">
        <v>209585030</v>
      </c>
      <c r="J9" s="20">
        <v>209585030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209585030</v>
      </c>
      <c r="X9" s="20">
        <v>22550750</v>
      </c>
      <c r="Y9" s="20">
        <v>187034280</v>
      </c>
      <c r="Z9" s="21">
        <v>829.39</v>
      </c>
      <c r="AA9" s="22">
        <v>90203000</v>
      </c>
    </row>
    <row r="10" spans="1:27" ht="13.5">
      <c r="A10" s="23" t="s">
        <v>37</v>
      </c>
      <c r="B10" s="17"/>
      <c r="C10" s="18">
        <v>15920</v>
      </c>
      <c r="D10" s="18">
        <v>15920</v>
      </c>
      <c r="E10" s="19">
        <v>14000</v>
      </c>
      <c r="F10" s="20">
        <v>14000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3500</v>
      </c>
      <c r="Y10" s="24">
        <v>-3500</v>
      </c>
      <c r="Z10" s="25">
        <v>-100</v>
      </c>
      <c r="AA10" s="26">
        <v>14000</v>
      </c>
    </row>
    <row r="11" spans="1:27" ht="13.5">
      <c r="A11" s="23" t="s">
        <v>38</v>
      </c>
      <c r="B11" s="17"/>
      <c r="C11" s="18">
        <v>84508538</v>
      </c>
      <c r="D11" s="18">
        <v>84508538</v>
      </c>
      <c r="E11" s="19">
        <v>88000000</v>
      </c>
      <c r="F11" s="20">
        <v>88000000</v>
      </c>
      <c r="G11" s="20">
        <v>60061502</v>
      </c>
      <c r="H11" s="20">
        <v>85912110</v>
      </c>
      <c r="I11" s="20">
        <v>84628764</v>
      </c>
      <c r="J11" s="20">
        <v>84628764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84628764</v>
      </c>
      <c r="X11" s="20">
        <v>22000000</v>
      </c>
      <c r="Y11" s="20">
        <v>62628764</v>
      </c>
      <c r="Z11" s="21">
        <v>284.68</v>
      </c>
      <c r="AA11" s="22">
        <v>88000000</v>
      </c>
    </row>
    <row r="12" spans="1:27" ht="13.5">
      <c r="A12" s="27" t="s">
        <v>39</v>
      </c>
      <c r="B12" s="28"/>
      <c r="C12" s="29">
        <f aca="true" t="shared" si="0" ref="C12:Y12">SUM(C6:C11)</f>
        <v>2881136719</v>
      </c>
      <c r="D12" s="29">
        <f>SUM(D6:D11)</f>
        <v>2881136719</v>
      </c>
      <c r="E12" s="30">
        <f t="shared" si="0"/>
        <v>2651937000</v>
      </c>
      <c r="F12" s="31">
        <f t="shared" si="0"/>
        <v>2651937000</v>
      </c>
      <c r="G12" s="31">
        <f t="shared" si="0"/>
        <v>2943522561</v>
      </c>
      <c r="H12" s="31">
        <f t="shared" si="0"/>
        <v>3198171199</v>
      </c>
      <c r="I12" s="31">
        <f t="shared" si="0"/>
        <v>3057418639</v>
      </c>
      <c r="J12" s="31">
        <f t="shared" si="0"/>
        <v>3057418639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3057418639</v>
      </c>
      <c r="X12" s="31">
        <f t="shared" si="0"/>
        <v>662984250</v>
      </c>
      <c r="Y12" s="31">
        <f t="shared" si="0"/>
        <v>2394434389</v>
      </c>
      <c r="Z12" s="32">
        <f>+IF(X12&lt;&gt;0,+(Y12/X12)*100,0)</f>
        <v>361.16007114799487</v>
      </c>
      <c r="AA12" s="33">
        <f>SUM(AA6:AA11)</f>
        <v>2651937000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26992</v>
      </c>
      <c r="D15" s="18">
        <v>26992</v>
      </c>
      <c r="E15" s="19">
        <v>60000</v>
      </c>
      <c r="F15" s="20">
        <v>60000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15000</v>
      </c>
      <c r="Y15" s="20">
        <v>-15000</v>
      </c>
      <c r="Z15" s="21">
        <v>-100</v>
      </c>
      <c r="AA15" s="22">
        <v>60000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333278305</v>
      </c>
      <c r="D17" s="18">
        <v>333278305</v>
      </c>
      <c r="E17" s="19">
        <v>374000000</v>
      </c>
      <c r="F17" s="20">
        <v>374000000</v>
      </c>
      <c r="G17" s="20">
        <v>308191202</v>
      </c>
      <c r="H17" s="20">
        <v>333278305</v>
      </c>
      <c r="I17" s="20">
        <v>333278305</v>
      </c>
      <c r="J17" s="20">
        <v>333278305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333278305</v>
      </c>
      <c r="X17" s="20">
        <v>93500000</v>
      </c>
      <c r="Y17" s="20">
        <v>239778305</v>
      </c>
      <c r="Z17" s="21">
        <v>256.45</v>
      </c>
      <c r="AA17" s="22">
        <v>374000000</v>
      </c>
    </row>
    <row r="18" spans="1:27" ht="13.5">
      <c r="A18" s="23" t="s">
        <v>44</v>
      </c>
      <c r="B18" s="17"/>
      <c r="C18" s="18">
        <v>59548855</v>
      </c>
      <c r="D18" s="18">
        <v>59548855</v>
      </c>
      <c r="E18" s="19"/>
      <c r="F18" s="20"/>
      <c r="G18" s="20">
        <v>260</v>
      </c>
      <c r="H18" s="20">
        <v>59548855</v>
      </c>
      <c r="I18" s="20">
        <v>59548855</v>
      </c>
      <c r="J18" s="20">
        <v>59548855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59548855</v>
      </c>
      <c r="X18" s="20"/>
      <c r="Y18" s="20">
        <v>59548855</v>
      </c>
      <c r="Z18" s="21"/>
      <c r="AA18" s="22"/>
    </row>
    <row r="19" spans="1:27" ht="13.5">
      <c r="A19" s="23" t="s">
        <v>45</v>
      </c>
      <c r="B19" s="17"/>
      <c r="C19" s="18">
        <v>10316101816</v>
      </c>
      <c r="D19" s="18">
        <v>10316101816</v>
      </c>
      <c r="E19" s="19">
        <v>11966257000</v>
      </c>
      <c r="F19" s="20">
        <v>11966257000</v>
      </c>
      <c r="G19" s="20">
        <v>10415638166</v>
      </c>
      <c r="H19" s="20">
        <v>10357379560</v>
      </c>
      <c r="I19" s="20">
        <v>10244044773</v>
      </c>
      <c r="J19" s="20">
        <v>10244044773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10244044773</v>
      </c>
      <c r="X19" s="20">
        <v>2991564250</v>
      </c>
      <c r="Y19" s="20">
        <v>7252480523</v>
      </c>
      <c r="Z19" s="21">
        <v>242.43</v>
      </c>
      <c r="AA19" s="22">
        <v>11966257000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45468730</v>
      </c>
      <c r="D22" s="18">
        <v>45468730</v>
      </c>
      <c r="E22" s="19">
        <v>20730000</v>
      </c>
      <c r="F22" s="20">
        <v>20730000</v>
      </c>
      <c r="G22" s="20">
        <v>14622191</v>
      </c>
      <c r="H22" s="20">
        <v>45468732</v>
      </c>
      <c r="I22" s="20">
        <v>45074868</v>
      </c>
      <c r="J22" s="20">
        <v>45074868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45074868</v>
      </c>
      <c r="X22" s="20">
        <v>5182500</v>
      </c>
      <c r="Y22" s="20">
        <v>39892368</v>
      </c>
      <c r="Z22" s="21">
        <v>769.75</v>
      </c>
      <c r="AA22" s="22">
        <v>20730000</v>
      </c>
    </row>
    <row r="23" spans="1:27" ht="13.5">
      <c r="A23" s="23" t="s">
        <v>49</v>
      </c>
      <c r="B23" s="17"/>
      <c r="C23" s="18">
        <v>64286181</v>
      </c>
      <c r="D23" s="18">
        <v>64286181</v>
      </c>
      <c r="E23" s="19">
        <v>68330000</v>
      </c>
      <c r="F23" s="20">
        <v>68330000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17082500</v>
      </c>
      <c r="Y23" s="24">
        <v>-17082500</v>
      </c>
      <c r="Z23" s="25">
        <v>-100</v>
      </c>
      <c r="AA23" s="26">
        <v>68330000</v>
      </c>
    </row>
    <row r="24" spans="1:27" ht="13.5">
      <c r="A24" s="27" t="s">
        <v>50</v>
      </c>
      <c r="B24" s="35"/>
      <c r="C24" s="29">
        <f aca="true" t="shared" si="1" ref="C24:Y24">SUM(C15:C23)</f>
        <v>10818710879</v>
      </c>
      <c r="D24" s="29">
        <f>SUM(D15:D23)</f>
        <v>10818710879</v>
      </c>
      <c r="E24" s="36">
        <f t="shared" si="1"/>
        <v>12429377000</v>
      </c>
      <c r="F24" s="37">
        <f t="shared" si="1"/>
        <v>12429377000</v>
      </c>
      <c r="G24" s="37">
        <f t="shared" si="1"/>
        <v>10738451819</v>
      </c>
      <c r="H24" s="37">
        <f t="shared" si="1"/>
        <v>10795675452</v>
      </c>
      <c r="I24" s="37">
        <f t="shared" si="1"/>
        <v>10681946801</v>
      </c>
      <c r="J24" s="37">
        <f t="shared" si="1"/>
        <v>10681946801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10681946801</v>
      </c>
      <c r="X24" s="37">
        <f t="shared" si="1"/>
        <v>3107344250</v>
      </c>
      <c r="Y24" s="37">
        <f t="shared" si="1"/>
        <v>7574602551</v>
      </c>
      <c r="Z24" s="38">
        <f>+IF(X24&lt;&gt;0,+(Y24/X24)*100,0)</f>
        <v>243.764512123174</v>
      </c>
      <c r="AA24" s="39">
        <f>SUM(AA15:AA23)</f>
        <v>12429377000</v>
      </c>
    </row>
    <row r="25" spans="1:27" ht="13.5">
      <c r="A25" s="27" t="s">
        <v>51</v>
      </c>
      <c r="B25" s="28"/>
      <c r="C25" s="29">
        <f aca="true" t="shared" si="2" ref="C25:Y25">+C12+C24</f>
        <v>13699847598</v>
      </c>
      <c r="D25" s="29">
        <f>+D12+D24</f>
        <v>13699847598</v>
      </c>
      <c r="E25" s="30">
        <f t="shared" si="2"/>
        <v>15081314000</v>
      </c>
      <c r="F25" s="31">
        <f t="shared" si="2"/>
        <v>15081314000</v>
      </c>
      <c r="G25" s="31">
        <f t="shared" si="2"/>
        <v>13681974380</v>
      </c>
      <c r="H25" s="31">
        <f t="shared" si="2"/>
        <v>13993846651</v>
      </c>
      <c r="I25" s="31">
        <f t="shared" si="2"/>
        <v>13739365440</v>
      </c>
      <c r="J25" s="31">
        <f t="shared" si="2"/>
        <v>13739365440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13739365440</v>
      </c>
      <c r="X25" s="31">
        <f t="shared" si="2"/>
        <v>3770328500</v>
      </c>
      <c r="Y25" s="31">
        <f t="shared" si="2"/>
        <v>9969036940</v>
      </c>
      <c r="Z25" s="32">
        <f>+IF(X25&lt;&gt;0,+(Y25/X25)*100,0)</f>
        <v>264.40764882953835</v>
      </c>
      <c r="AA25" s="33">
        <f>+AA12+AA24</f>
        <v>15081314000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57416464</v>
      </c>
      <c r="D30" s="18">
        <v>57416464</v>
      </c>
      <c r="E30" s="19">
        <v>54633000</v>
      </c>
      <c r="F30" s="20">
        <v>54633000</v>
      </c>
      <c r="G30" s="20">
        <v>51656854</v>
      </c>
      <c r="H30" s="20">
        <v>57416464</v>
      </c>
      <c r="I30" s="20">
        <v>57416464</v>
      </c>
      <c r="J30" s="20">
        <v>57416464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57416464</v>
      </c>
      <c r="X30" s="20">
        <v>13658250</v>
      </c>
      <c r="Y30" s="20">
        <v>43758214</v>
      </c>
      <c r="Z30" s="21">
        <v>320.38</v>
      </c>
      <c r="AA30" s="22">
        <v>54633000</v>
      </c>
    </row>
    <row r="31" spans="1:27" ht="13.5">
      <c r="A31" s="23" t="s">
        <v>56</v>
      </c>
      <c r="B31" s="17"/>
      <c r="C31" s="18">
        <v>44837812</v>
      </c>
      <c r="D31" s="18">
        <v>44837812</v>
      </c>
      <c r="E31" s="19">
        <v>49140000</v>
      </c>
      <c r="F31" s="20">
        <v>49140000</v>
      </c>
      <c r="G31" s="20">
        <v>45026469</v>
      </c>
      <c r="H31" s="20">
        <v>46013756</v>
      </c>
      <c r="I31" s="20">
        <v>45206063</v>
      </c>
      <c r="J31" s="20">
        <v>45206063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45206063</v>
      </c>
      <c r="X31" s="20">
        <v>12285000</v>
      </c>
      <c r="Y31" s="20">
        <v>32921063</v>
      </c>
      <c r="Z31" s="21">
        <v>267.98</v>
      </c>
      <c r="AA31" s="22">
        <v>49140000</v>
      </c>
    </row>
    <row r="32" spans="1:27" ht="13.5">
      <c r="A32" s="23" t="s">
        <v>57</v>
      </c>
      <c r="B32" s="17"/>
      <c r="C32" s="18">
        <v>836609891</v>
      </c>
      <c r="D32" s="18">
        <v>836609891</v>
      </c>
      <c r="E32" s="19">
        <v>737100000</v>
      </c>
      <c r="F32" s="20">
        <v>737100000</v>
      </c>
      <c r="G32" s="20">
        <v>837772312</v>
      </c>
      <c r="H32" s="20">
        <v>848560613</v>
      </c>
      <c r="I32" s="20">
        <v>630324589</v>
      </c>
      <c r="J32" s="20">
        <v>630324589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630324589</v>
      </c>
      <c r="X32" s="20">
        <v>184275000</v>
      </c>
      <c r="Y32" s="20">
        <v>446049589</v>
      </c>
      <c r="Z32" s="21">
        <v>242.06</v>
      </c>
      <c r="AA32" s="22">
        <v>737100000</v>
      </c>
    </row>
    <row r="33" spans="1:27" ht="13.5">
      <c r="A33" s="23" t="s">
        <v>58</v>
      </c>
      <c r="B33" s="17"/>
      <c r="C33" s="18">
        <v>126385663</v>
      </c>
      <c r="D33" s="18">
        <v>126385663</v>
      </c>
      <c r="E33" s="19">
        <v>144560000</v>
      </c>
      <c r="F33" s="20">
        <v>144560000</v>
      </c>
      <c r="G33" s="20">
        <v>117411611</v>
      </c>
      <c r="H33" s="20">
        <v>126385663</v>
      </c>
      <c r="I33" s="20">
        <v>126385663</v>
      </c>
      <c r="J33" s="20">
        <v>126385663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126385663</v>
      </c>
      <c r="X33" s="20">
        <v>36140000</v>
      </c>
      <c r="Y33" s="20">
        <v>90245663</v>
      </c>
      <c r="Z33" s="21">
        <v>249.71</v>
      </c>
      <c r="AA33" s="22">
        <v>144560000</v>
      </c>
    </row>
    <row r="34" spans="1:27" ht="13.5">
      <c r="A34" s="27" t="s">
        <v>59</v>
      </c>
      <c r="B34" s="28"/>
      <c r="C34" s="29">
        <f aca="true" t="shared" si="3" ref="C34:Y34">SUM(C29:C33)</f>
        <v>1065249830</v>
      </c>
      <c r="D34" s="29">
        <f>SUM(D29:D33)</f>
        <v>1065249830</v>
      </c>
      <c r="E34" s="30">
        <f t="shared" si="3"/>
        <v>985433000</v>
      </c>
      <c r="F34" s="31">
        <f t="shared" si="3"/>
        <v>985433000</v>
      </c>
      <c r="G34" s="31">
        <f t="shared" si="3"/>
        <v>1051867246</v>
      </c>
      <c r="H34" s="31">
        <f t="shared" si="3"/>
        <v>1078376496</v>
      </c>
      <c r="I34" s="31">
        <f t="shared" si="3"/>
        <v>859332779</v>
      </c>
      <c r="J34" s="31">
        <f t="shared" si="3"/>
        <v>859332779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859332779</v>
      </c>
      <c r="X34" s="31">
        <f t="shared" si="3"/>
        <v>246358250</v>
      </c>
      <c r="Y34" s="31">
        <f t="shared" si="3"/>
        <v>612974529</v>
      </c>
      <c r="Z34" s="32">
        <f>+IF(X34&lt;&gt;0,+(Y34/X34)*100,0)</f>
        <v>248.81428935300525</v>
      </c>
      <c r="AA34" s="33">
        <f>SUM(AA29:AA33)</f>
        <v>985433000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545998928</v>
      </c>
      <c r="D37" s="18">
        <v>545998928</v>
      </c>
      <c r="E37" s="19">
        <v>546515000</v>
      </c>
      <c r="F37" s="20">
        <v>546515000</v>
      </c>
      <c r="G37" s="20">
        <v>551758538</v>
      </c>
      <c r="H37" s="20">
        <v>545998928</v>
      </c>
      <c r="I37" s="20">
        <v>530345566</v>
      </c>
      <c r="J37" s="20">
        <v>530345566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530345566</v>
      </c>
      <c r="X37" s="20">
        <v>136628750</v>
      </c>
      <c r="Y37" s="20">
        <v>393716816</v>
      </c>
      <c r="Z37" s="21">
        <v>288.17</v>
      </c>
      <c r="AA37" s="22">
        <v>546515000</v>
      </c>
    </row>
    <row r="38" spans="1:27" ht="13.5">
      <c r="A38" s="23" t="s">
        <v>58</v>
      </c>
      <c r="B38" s="17"/>
      <c r="C38" s="18">
        <v>456804737</v>
      </c>
      <c r="D38" s="18">
        <v>456804737</v>
      </c>
      <c r="E38" s="19">
        <v>544620000</v>
      </c>
      <c r="F38" s="20">
        <v>544620000</v>
      </c>
      <c r="G38" s="20">
        <v>449017369</v>
      </c>
      <c r="H38" s="20">
        <v>456804737</v>
      </c>
      <c r="I38" s="20">
        <v>456804737</v>
      </c>
      <c r="J38" s="20">
        <v>456804737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456804737</v>
      </c>
      <c r="X38" s="20">
        <v>136155000</v>
      </c>
      <c r="Y38" s="20">
        <v>320649737</v>
      </c>
      <c r="Z38" s="21">
        <v>235.5</v>
      </c>
      <c r="AA38" s="22">
        <v>544620000</v>
      </c>
    </row>
    <row r="39" spans="1:27" ht="13.5">
      <c r="A39" s="27" t="s">
        <v>61</v>
      </c>
      <c r="B39" s="35"/>
      <c r="C39" s="29">
        <f aca="true" t="shared" si="4" ref="C39:Y39">SUM(C37:C38)</f>
        <v>1002803665</v>
      </c>
      <c r="D39" s="29">
        <f>SUM(D37:D38)</f>
        <v>1002803665</v>
      </c>
      <c r="E39" s="36">
        <f t="shared" si="4"/>
        <v>1091135000</v>
      </c>
      <c r="F39" s="37">
        <f t="shared" si="4"/>
        <v>1091135000</v>
      </c>
      <c r="G39" s="37">
        <f t="shared" si="4"/>
        <v>1000775907</v>
      </c>
      <c r="H39" s="37">
        <f t="shared" si="4"/>
        <v>1002803665</v>
      </c>
      <c r="I39" s="37">
        <f t="shared" si="4"/>
        <v>987150303</v>
      </c>
      <c r="J39" s="37">
        <f t="shared" si="4"/>
        <v>987150303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987150303</v>
      </c>
      <c r="X39" s="37">
        <f t="shared" si="4"/>
        <v>272783750</v>
      </c>
      <c r="Y39" s="37">
        <f t="shared" si="4"/>
        <v>714366553</v>
      </c>
      <c r="Z39" s="38">
        <f>+IF(X39&lt;&gt;0,+(Y39/X39)*100,0)</f>
        <v>261.88017174776724</v>
      </c>
      <c r="AA39" s="39">
        <f>SUM(AA37:AA38)</f>
        <v>1091135000</v>
      </c>
    </row>
    <row r="40" spans="1:27" ht="13.5">
      <c r="A40" s="27" t="s">
        <v>62</v>
      </c>
      <c r="B40" s="28"/>
      <c r="C40" s="29">
        <f aca="true" t="shared" si="5" ref="C40:Y40">+C34+C39</f>
        <v>2068053495</v>
      </c>
      <c r="D40" s="29">
        <f>+D34+D39</f>
        <v>2068053495</v>
      </c>
      <c r="E40" s="30">
        <f t="shared" si="5"/>
        <v>2076568000</v>
      </c>
      <c r="F40" s="31">
        <f t="shared" si="5"/>
        <v>2076568000</v>
      </c>
      <c r="G40" s="31">
        <f t="shared" si="5"/>
        <v>2052643153</v>
      </c>
      <c r="H40" s="31">
        <f t="shared" si="5"/>
        <v>2081180161</v>
      </c>
      <c r="I40" s="31">
        <f t="shared" si="5"/>
        <v>1846483082</v>
      </c>
      <c r="J40" s="31">
        <f t="shared" si="5"/>
        <v>1846483082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1846483082</v>
      </c>
      <c r="X40" s="31">
        <f t="shared" si="5"/>
        <v>519142000</v>
      </c>
      <c r="Y40" s="31">
        <f t="shared" si="5"/>
        <v>1327341082</v>
      </c>
      <c r="Z40" s="32">
        <f>+IF(X40&lt;&gt;0,+(Y40/X40)*100,0)</f>
        <v>255.6797720084293</v>
      </c>
      <c r="AA40" s="33">
        <f>+AA34+AA39</f>
        <v>2076568000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11631794103</v>
      </c>
      <c r="D42" s="43">
        <f>+D25-D40</f>
        <v>11631794103</v>
      </c>
      <c r="E42" s="44">
        <f t="shared" si="6"/>
        <v>13004746000</v>
      </c>
      <c r="F42" s="45">
        <f t="shared" si="6"/>
        <v>13004746000</v>
      </c>
      <c r="G42" s="45">
        <f t="shared" si="6"/>
        <v>11629331227</v>
      </c>
      <c r="H42" s="45">
        <f t="shared" si="6"/>
        <v>11912666490</v>
      </c>
      <c r="I42" s="45">
        <f t="shared" si="6"/>
        <v>11892882358</v>
      </c>
      <c r="J42" s="45">
        <f t="shared" si="6"/>
        <v>11892882358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11892882358</v>
      </c>
      <c r="X42" s="45">
        <f t="shared" si="6"/>
        <v>3251186500</v>
      </c>
      <c r="Y42" s="45">
        <f t="shared" si="6"/>
        <v>8641695858</v>
      </c>
      <c r="Z42" s="46">
        <f>+IF(X42&lt;&gt;0,+(Y42/X42)*100,0)</f>
        <v>265.801296172951</v>
      </c>
      <c r="AA42" s="47">
        <f>+AA25-AA40</f>
        <v>13004746000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9227310429</v>
      </c>
      <c r="D45" s="18">
        <v>9227310429</v>
      </c>
      <c r="E45" s="19">
        <v>10327810000</v>
      </c>
      <c r="F45" s="20">
        <v>10327810000</v>
      </c>
      <c r="G45" s="20">
        <v>9201271009</v>
      </c>
      <c r="H45" s="20">
        <v>9508182815</v>
      </c>
      <c r="I45" s="20">
        <v>9488398682</v>
      </c>
      <c r="J45" s="20">
        <v>9488398682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9488398682</v>
      </c>
      <c r="X45" s="20">
        <v>2581952500</v>
      </c>
      <c r="Y45" s="20">
        <v>6906446182</v>
      </c>
      <c r="Z45" s="48">
        <v>267.49</v>
      </c>
      <c r="AA45" s="22">
        <v>10327810000</v>
      </c>
    </row>
    <row r="46" spans="1:27" ht="13.5">
      <c r="A46" s="23" t="s">
        <v>67</v>
      </c>
      <c r="B46" s="17"/>
      <c r="C46" s="18">
        <v>2404483674</v>
      </c>
      <c r="D46" s="18">
        <v>2404483674</v>
      </c>
      <c r="E46" s="19">
        <v>2676936000</v>
      </c>
      <c r="F46" s="20">
        <v>2676936000</v>
      </c>
      <c r="G46" s="20">
        <v>2428060218</v>
      </c>
      <c r="H46" s="20">
        <v>2404483674</v>
      </c>
      <c r="I46" s="20">
        <v>2404483674</v>
      </c>
      <c r="J46" s="20">
        <v>2404483674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2404483674</v>
      </c>
      <c r="X46" s="20">
        <v>669234000</v>
      </c>
      <c r="Y46" s="20">
        <v>1735249674</v>
      </c>
      <c r="Z46" s="48">
        <v>259.29</v>
      </c>
      <c r="AA46" s="22">
        <v>2676936000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11631794103</v>
      </c>
      <c r="D48" s="51">
        <f>SUM(D45:D47)</f>
        <v>11631794103</v>
      </c>
      <c r="E48" s="52">
        <f t="shared" si="7"/>
        <v>13004746000</v>
      </c>
      <c r="F48" s="53">
        <f t="shared" si="7"/>
        <v>13004746000</v>
      </c>
      <c r="G48" s="53">
        <f t="shared" si="7"/>
        <v>11629331227</v>
      </c>
      <c r="H48" s="53">
        <f t="shared" si="7"/>
        <v>11912666489</v>
      </c>
      <c r="I48" s="53">
        <f t="shared" si="7"/>
        <v>11892882356</v>
      </c>
      <c r="J48" s="53">
        <f t="shared" si="7"/>
        <v>11892882356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11892882356</v>
      </c>
      <c r="X48" s="53">
        <f t="shared" si="7"/>
        <v>3251186500</v>
      </c>
      <c r="Y48" s="53">
        <f t="shared" si="7"/>
        <v>8641695856</v>
      </c>
      <c r="Z48" s="54">
        <f>+IF(X48&lt;&gt;0,+(Y48/X48)*100,0)</f>
        <v>265.801296111435</v>
      </c>
      <c r="AA48" s="55">
        <f>SUM(AA45:AA47)</f>
        <v>13004746000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1249756</v>
      </c>
      <c r="D6" s="18">
        <v>1249756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>
        <v>27501002</v>
      </c>
      <c r="D7" s="18">
        <v>27501002</v>
      </c>
      <c r="E7" s="19">
        <v>22081730</v>
      </c>
      <c r="F7" s="20">
        <v>22081730</v>
      </c>
      <c r="G7" s="20">
        <v>40569935</v>
      </c>
      <c r="H7" s="20">
        <v>41129682</v>
      </c>
      <c r="I7" s="20">
        <v>43427487</v>
      </c>
      <c r="J7" s="20">
        <v>43427487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43427487</v>
      </c>
      <c r="X7" s="20">
        <v>5520433</v>
      </c>
      <c r="Y7" s="20">
        <v>37907054</v>
      </c>
      <c r="Z7" s="21">
        <v>686.67</v>
      </c>
      <c r="AA7" s="22">
        <v>22081730</v>
      </c>
    </row>
    <row r="8" spans="1:27" ht="13.5">
      <c r="A8" s="23" t="s">
        <v>35</v>
      </c>
      <c r="B8" s="17"/>
      <c r="C8" s="18">
        <v>63326478</v>
      </c>
      <c r="D8" s="18">
        <v>63326478</v>
      </c>
      <c r="E8" s="19">
        <v>64525274</v>
      </c>
      <c r="F8" s="20">
        <v>64525274</v>
      </c>
      <c r="G8" s="20">
        <v>56134188</v>
      </c>
      <c r="H8" s="20">
        <v>58621917</v>
      </c>
      <c r="I8" s="20">
        <v>51464196</v>
      </c>
      <c r="J8" s="20">
        <v>51464196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51464196</v>
      </c>
      <c r="X8" s="20">
        <v>16131319</v>
      </c>
      <c r="Y8" s="20">
        <v>35332877</v>
      </c>
      <c r="Z8" s="21">
        <v>219.03</v>
      </c>
      <c r="AA8" s="22">
        <v>64525274</v>
      </c>
    </row>
    <row r="9" spans="1:27" ht="13.5">
      <c r="A9" s="23" t="s">
        <v>36</v>
      </c>
      <c r="B9" s="17"/>
      <c r="C9" s="18">
        <v>16331586</v>
      </c>
      <c r="D9" s="18">
        <v>16331586</v>
      </c>
      <c r="E9" s="19">
        <v>214597854</v>
      </c>
      <c r="F9" s="20">
        <v>214597854</v>
      </c>
      <c r="G9" s="20">
        <v>74217357</v>
      </c>
      <c r="H9" s="20">
        <v>69356117</v>
      </c>
      <c r="I9" s="20">
        <v>48518704</v>
      </c>
      <c r="J9" s="20">
        <v>48518704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48518704</v>
      </c>
      <c r="X9" s="20">
        <v>53649464</v>
      </c>
      <c r="Y9" s="20">
        <v>-5130760</v>
      </c>
      <c r="Z9" s="21">
        <v>-9.56</v>
      </c>
      <c r="AA9" s="22">
        <v>214597854</v>
      </c>
    </row>
    <row r="10" spans="1:27" ht="13.5">
      <c r="A10" s="23" t="s">
        <v>37</v>
      </c>
      <c r="B10" s="17"/>
      <c r="C10" s="18">
        <v>21000</v>
      </c>
      <c r="D10" s="18">
        <v>21000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173760978</v>
      </c>
      <c r="D11" s="18">
        <v>173760978</v>
      </c>
      <c r="E11" s="19">
        <v>3684198</v>
      </c>
      <c r="F11" s="20">
        <v>3684198</v>
      </c>
      <c r="G11" s="20">
        <v>179904907</v>
      </c>
      <c r="H11" s="20">
        <v>182034573</v>
      </c>
      <c r="I11" s="20">
        <v>5569175</v>
      </c>
      <c r="J11" s="20">
        <v>5569175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5569175</v>
      </c>
      <c r="X11" s="20">
        <v>921050</v>
      </c>
      <c r="Y11" s="20">
        <v>4648125</v>
      </c>
      <c r="Z11" s="21">
        <v>504.66</v>
      </c>
      <c r="AA11" s="22">
        <v>3684198</v>
      </c>
    </row>
    <row r="12" spans="1:27" ht="13.5">
      <c r="A12" s="27" t="s">
        <v>39</v>
      </c>
      <c r="B12" s="28"/>
      <c r="C12" s="29">
        <f aca="true" t="shared" si="0" ref="C12:Y12">SUM(C6:C11)</f>
        <v>282190800</v>
      </c>
      <c r="D12" s="29">
        <f>SUM(D6:D11)</f>
        <v>282190800</v>
      </c>
      <c r="E12" s="30">
        <f t="shared" si="0"/>
        <v>304889056</v>
      </c>
      <c r="F12" s="31">
        <f t="shared" si="0"/>
        <v>304889056</v>
      </c>
      <c r="G12" s="31">
        <f t="shared" si="0"/>
        <v>350826387</v>
      </c>
      <c r="H12" s="31">
        <f t="shared" si="0"/>
        <v>351142289</v>
      </c>
      <c r="I12" s="31">
        <f t="shared" si="0"/>
        <v>148979562</v>
      </c>
      <c r="J12" s="31">
        <f t="shared" si="0"/>
        <v>148979562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148979562</v>
      </c>
      <c r="X12" s="31">
        <f t="shared" si="0"/>
        <v>76222266</v>
      </c>
      <c r="Y12" s="31">
        <f t="shared" si="0"/>
        <v>72757296</v>
      </c>
      <c r="Z12" s="32">
        <f>+IF(X12&lt;&gt;0,+(Y12/X12)*100,0)</f>
        <v>95.45412360215059</v>
      </c>
      <c r="AA12" s="33">
        <f>SUM(AA6:AA11)</f>
        <v>304889056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188060</v>
      </c>
      <c r="D15" s="18">
        <v>188060</v>
      </c>
      <c r="E15" s="19">
        <v>199377</v>
      </c>
      <c r="F15" s="20">
        <v>199377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49844</v>
      </c>
      <c r="Y15" s="20">
        <v>-49844</v>
      </c>
      <c r="Z15" s="21">
        <v>-100</v>
      </c>
      <c r="AA15" s="22">
        <v>199377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67123130</v>
      </c>
      <c r="D17" s="18">
        <v>67123130</v>
      </c>
      <c r="E17" s="19">
        <v>63664296</v>
      </c>
      <c r="F17" s="20">
        <v>63664296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15916074</v>
      </c>
      <c r="Y17" s="20">
        <v>-15916074</v>
      </c>
      <c r="Z17" s="21">
        <v>-100</v>
      </c>
      <c r="AA17" s="22">
        <v>63664296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2493723137</v>
      </c>
      <c r="D19" s="18">
        <v>2493723137</v>
      </c>
      <c r="E19" s="19">
        <v>2738272898</v>
      </c>
      <c r="F19" s="20">
        <v>2738272898</v>
      </c>
      <c r="G19" s="20">
        <v>2617676971</v>
      </c>
      <c r="H19" s="20">
        <v>2617694497</v>
      </c>
      <c r="I19" s="20">
        <v>2550772667</v>
      </c>
      <c r="J19" s="20">
        <v>2550772667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2550772667</v>
      </c>
      <c r="X19" s="20">
        <v>684568225</v>
      </c>
      <c r="Y19" s="20">
        <v>1866204442</v>
      </c>
      <c r="Z19" s="21">
        <v>272.61</v>
      </c>
      <c r="AA19" s="22">
        <v>2738272898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171607</v>
      </c>
      <c r="D22" s="18">
        <v>171607</v>
      </c>
      <c r="E22" s="19">
        <v>68824</v>
      </c>
      <c r="F22" s="20">
        <v>68824</v>
      </c>
      <c r="G22" s="20">
        <v>45012</v>
      </c>
      <c r="H22" s="20">
        <v>45012</v>
      </c>
      <c r="I22" s="20">
        <v>66717</v>
      </c>
      <c r="J22" s="20">
        <v>66717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66717</v>
      </c>
      <c r="X22" s="20">
        <v>17206</v>
      </c>
      <c r="Y22" s="20">
        <v>49511</v>
      </c>
      <c r="Z22" s="21">
        <v>287.75</v>
      </c>
      <c r="AA22" s="22">
        <v>68824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>
        <v>169439886</v>
      </c>
      <c r="J23" s="20">
        <v>169439886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169439886</v>
      </c>
      <c r="X23" s="20"/>
      <c r="Y23" s="24">
        <v>169439886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2561205934</v>
      </c>
      <c r="D24" s="29">
        <f>SUM(D15:D23)</f>
        <v>2561205934</v>
      </c>
      <c r="E24" s="36">
        <f t="shared" si="1"/>
        <v>2802205395</v>
      </c>
      <c r="F24" s="37">
        <f t="shared" si="1"/>
        <v>2802205395</v>
      </c>
      <c r="G24" s="37">
        <f t="shared" si="1"/>
        <v>2617721983</v>
      </c>
      <c r="H24" s="37">
        <f t="shared" si="1"/>
        <v>2617739509</v>
      </c>
      <c r="I24" s="37">
        <f t="shared" si="1"/>
        <v>2720279270</v>
      </c>
      <c r="J24" s="37">
        <f t="shared" si="1"/>
        <v>2720279270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2720279270</v>
      </c>
      <c r="X24" s="37">
        <f t="shared" si="1"/>
        <v>700551349</v>
      </c>
      <c r="Y24" s="37">
        <f t="shared" si="1"/>
        <v>2019727921</v>
      </c>
      <c r="Z24" s="38">
        <f>+IF(X24&lt;&gt;0,+(Y24/X24)*100,0)</f>
        <v>288.30547880366726</v>
      </c>
      <c r="AA24" s="39">
        <f>SUM(AA15:AA23)</f>
        <v>2802205395</v>
      </c>
    </row>
    <row r="25" spans="1:27" ht="13.5">
      <c r="A25" s="27" t="s">
        <v>51</v>
      </c>
      <c r="B25" s="28"/>
      <c r="C25" s="29">
        <f aca="true" t="shared" si="2" ref="C25:Y25">+C12+C24</f>
        <v>2843396734</v>
      </c>
      <c r="D25" s="29">
        <f>+D12+D24</f>
        <v>2843396734</v>
      </c>
      <c r="E25" s="30">
        <f t="shared" si="2"/>
        <v>3107094451</v>
      </c>
      <c r="F25" s="31">
        <f t="shared" si="2"/>
        <v>3107094451</v>
      </c>
      <c r="G25" s="31">
        <f t="shared" si="2"/>
        <v>2968548370</v>
      </c>
      <c r="H25" s="31">
        <f t="shared" si="2"/>
        <v>2968881798</v>
      </c>
      <c r="I25" s="31">
        <f t="shared" si="2"/>
        <v>2869258832</v>
      </c>
      <c r="J25" s="31">
        <f t="shared" si="2"/>
        <v>2869258832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2869258832</v>
      </c>
      <c r="X25" s="31">
        <f t="shared" si="2"/>
        <v>776773615</v>
      </c>
      <c r="Y25" s="31">
        <f t="shared" si="2"/>
        <v>2092485217</v>
      </c>
      <c r="Z25" s="32">
        <f>+IF(X25&lt;&gt;0,+(Y25/X25)*100,0)</f>
        <v>269.3816031585985</v>
      </c>
      <c r="AA25" s="33">
        <f>+AA12+AA24</f>
        <v>3107094451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23136685</v>
      </c>
      <c r="H29" s="20">
        <v>20401932</v>
      </c>
      <c r="I29" s="20">
        <v>10431669</v>
      </c>
      <c r="J29" s="20">
        <v>10431669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10431669</v>
      </c>
      <c r="X29" s="20"/>
      <c r="Y29" s="20">
        <v>10431669</v>
      </c>
      <c r="Z29" s="21"/>
      <c r="AA29" s="22"/>
    </row>
    <row r="30" spans="1:27" ht="13.5">
      <c r="A30" s="23" t="s">
        <v>55</v>
      </c>
      <c r="B30" s="17"/>
      <c r="C30" s="18">
        <v>28511802</v>
      </c>
      <c r="D30" s="18">
        <v>28511802</v>
      </c>
      <c r="E30" s="19">
        <v>53718782</v>
      </c>
      <c r="F30" s="20">
        <v>53718782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13429696</v>
      </c>
      <c r="Y30" s="20">
        <v>-13429696</v>
      </c>
      <c r="Z30" s="21">
        <v>-100</v>
      </c>
      <c r="AA30" s="22">
        <v>53718782</v>
      </c>
    </row>
    <row r="31" spans="1:27" ht="13.5">
      <c r="A31" s="23" t="s">
        <v>56</v>
      </c>
      <c r="B31" s="17"/>
      <c r="C31" s="18">
        <v>9946435</v>
      </c>
      <c r="D31" s="18">
        <v>9946435</v>
      </c>
      <c r="E31" s="19">
        <v>12104576</v>
      </c>
      <c r="F31" s="20">
        <v>12104576</v>
      </c>
      <c r="G31" s="20">
        <v>10038720</v>
      </c>
      <c r="H31" s="20">
        <v>10055967</v>
      </c>
      <c r="I31" s="20">
        <v>10119614</v>
      </c>
      <c r="J31" s="20">
        <v>10119614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10119614</v>
      </c>
      <c r="X31" s="20">
        <v>3026144</v>
      </c>
      <c r="Y31" s="20">
        <v>7093470</v>
      </c>
      <c r="Z31" s="21">
        <v>234.41</v>
      </c>
      <c r="AA31" s="22">
        <v>12104576</v>
      </c>
    </row>
    <row r="32" spans="1:27" ht="13.5">
      <c r="A32" s="23" t="s">
        <v>57</v>
      </c>
      <c r="B32" s="17"/>
      <c r="C32" s="18">
        <v>108091082</v>
      </c>
      <c r="D32" s="18">
        <v>108091082</v>
      </c>
      <c r="E32" s="19">
        <v>141466207</v>
      </c>
      <c r="F32" s="20">
        <v>141466207</v>
      </c>
      <c r="G32" s="20">
        <v>93999001</v>
      </c>
      <c r="H32" s="20">
        <v>81484617</v>
      </c>
      <c r="I32" s="20">
        <v>83445135</v>
      </c>
      <c r="J32" s="20">
        <v>83445135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83445135</v>
      </c>
      <c r="X32" s="20">
        <v>35366552</v>
      </c>
      <c r="Y32" s="20">
        <v>48078583</v>
      </c>
      <c r="Z32" s="21">
        <v>135.94</v>
      </c>
      <c r="AA32" s="22">
        <v>141466207</v>
      </c>
    </row>
    <row r="33" spans="1:27" ht="13.5">
      <c r="A33" s="23" t="s">
        <v>58</v>
      </c>
      <c r="B33" s="17"/>
      <c r="C33" s="18">
        <v>31465926</v>
      </c>
      <c r="D33" s="18">
        <v>31465926</v>
      </c>
      <c r="E33" s="19">
        <v>23186791</v>
      </c>
      <c r="F33" s="20">
        <v>23186791</v>
      </c>
      <c r="G33" s="20">
        <v>19468077</v>
      </c>
      <c r="H33" s="20">
        <v>19468077</v>
      </c>
      <c r="I33" s="20">
        <v>36957714</v>
      </c>
      <c r="J33" s="20">
        <v>36957714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36957714</v>
      </c>
      <c r="X33" s="20">
        <v>5796698</v>
      </c>
      <c r="Y33" s="20">
        <v>31161016</v>
      </c>
      <c r="Z33" s="21">
        <v>537.56</v>
      </c>
      <c r="AA33" s="22">
        <v>23186791</v>
      </c>
    </row>
    <row r="34" spans="1:27" ht="13.5">
      <c r="A34" s="27" t="s">
        <v>59</v>
      </c>
      <c r="B34" s="28"/>
      <c r="C34" s="29">
        <f aca="true" t="shared" si="3" ref="C34:Y34">SUM(C29:C33)</f>
        <v>178015245</v>
      </c>
      <c r="D34" s="29">
        <f>SUM(D29:D33)</f>
        <v>178015245</v>
      </c>
      <c r="E34" s="30">
        <f t="shared" si="3"/>
        <v>230476356</v>
      </c>
      <c r="F34" s="31">
        <f t="shared" si="3"/>
        <v>230476356</v>
      </c>
      <c r="G34" s="31">
        <f t="shared" si="3"/>
        <v>146642483</v>
      </c>
      <c r="H34" s="31">
        <f t="shared" si="3"/>
        <v>131410593</v>
      </c>
      <c r="I34" s="31">
        <f t="shared" si="3"/>
        <v>140954132</v>
      </c>
      <c r="J34" s="31">
        <f t="shared" si="3"/>
        <v>140954132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140954132</v>
      </c>
      <c r="X34" s="31">
        <f t="shared" si="3"/>
        <v>57619090</v>
      </c>
      <c r="Y34" s="31">
        <f t="shared" si="3"/>
        <v>83335042</v>
      </c>
      <c r="Z34" s="32">
        <f>+IF(X34&lt;&gt;0,+(Y34/X34)*100,0)</f>
        <v>144.63095824665055</v>
      </c>
      <c r="AA34" s="33">
        <f>SUM(AA29:AA33)</f>
        <v>230476356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50112275</v>
      </c>
      <c r="D37" s="18">
        <v>50112275</v>
      </c>
      <c r="E37" s="19">
        <v>30251320</v>
      </c>
      <c r="F37" s="20">
        <v>30251320</v>
      </c>
      <c r="G37" s="20">
        <v>84484163</v>
      </c>
      <c r="H37" s="20">
        <v>84484163</v>
      </c>
      <c r="I37" s="20">
        <v>78624077</v>
      </c>
      <c r="J37" s="20">
        <v>78624077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78624077</v>
      </c>
      <c r="X37" s="20">
        <v>7562830</v>
      </c>
      <c r="Y37" s="20">
        <v>71061247</v>
      </c>
      <c r="Z37" s="21">
        <v>939.61</v>
      </c>
      <c r="AA37" s="22">
        <v>30251320</v>
      </c>
    </row>
    <row r="38" spans="1:27" ht="13.5">
      <c r="A38" s="23" t="s">
        <v>58</v>
      </c>
      <c r="B38" s="17"/>
      <c r="C38" s="18">
        <v>104534800</v>
      </c>
      <c r="D38" s="18">
        <v>104534800</v>
      </c>
      <c r="E38" s="19">
        <v>101947608</v>
      </c>
      <c r="F38" s="20">
        <v>101947608</v>
      </c>
      <c r="G38" s="20">
        <v>86406515</v>
      </c>
      <c r="H38" s="20">
        <v>86406515</v>
      </c>
      <c r="I38" s="20">
        <v>99043013</v>
      </c>
      <c r="J38" s="20">
        <v>99043013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99043013</v>
      </c>
      <c r="X38" s="20">
        <v>25486902</v>
      </c>
      <c r="Y38" s="20">
        <v>73556111</v>
      </c>
      <c r="Z38" s="21">
        <v>288.6</v>
      </c>
      <c r="AA38" s="22">
        <v>101947608</v>
      </c>
    </row>
    <row r="39" spans="1:27" ht="13.5">
      <c r="A39" s="27" t="s">
        <v>61</v>
      </c>
      <c r="B39" s="35"/>
      <c r="C39" s="29">
        <f aca="true" t="shared" si="4" ref="C39:Y39">SUM(C37:C38)</f>
        <v>154647075</v>
      </c>
      <c r="D39" s="29">
        <f>SUM(D37:D38)</f>
        <v>154647075</v>
      </c>
      <c r="E39" s="36">
        <f t="shared" si="4"/>
        <v>132198928</v>
      </c>
      <c r="F39" s="37">
        <f t="shared" si="4"/>
        <v>132198928</v>
      </c>
      <c r="G39" s="37">
        <f t="shared" si="4"/>
        <v>170890678</v>
      </c>
      <c r="H39" s="37">
        <f t="shared" si="4"/>
        <v>170890678</v>
      </c>
      <c r="I39" s="37">
        <f t="shared" si="4"/>
        <v>177667090</v>
      </c>
      <c r="J39" s="37">
        <f t="shared" si="4"/>
        <v>177667090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177667090</v>
      </c>
      <c r="X39" s="37">
        <f t="shared" si="4"/>
        <v>33049732</v>
      </c>
      <c r="Y39" s="37">
        <f t="shared" si="4"/>
        <v>144617358</v>
      </c>
      <c r="Z39" s="38">
        <f>+IF(X39&lt;&gt;0,+(Y39/X39)*100,0)</f>
        <v>437.5749794279724</v>
      </c>
      <c r="AA39" s="39">
        <f>SUM(AA37:AA38)</f>
        <v>132198928</v>
      </c>
    </row>
    <row r="40" spans="1:27" ht="13.5">
      <c r="A40" s="27" t="s">
        <v>62</v>
      </c>
      <c r="B40" s="28"/>
      <c r="C40" s="29">
        <f aca="true" t="shared" si="5" ref="C40:Y40">+C34+C39</f>
        <v>332662320</v>
      </c>
      <c r="D40" s="29">
        <f>+D34+D39</f>
        <v>332662320</v>
      </c>
      <c r="E40" s="30">
        <f t="shared" si="5"/>
        <v>362675284</v>
      </c>
      <c r="F40" s="31">
        <f t="shared" si="5"/>
        <v>362675284</v>
      </c>
      <c r="G40" s="31">
        <f t="shared" si="5"/>
        <v>317533161</v>
      </c>
      <c r="H40" s="31">
        <f t="shared" si="5"/>
        <v>302301271</v>
      </c>
      <c r="I40" s="31">
        <f t="shared" si="5"/>
        <v>318621222</v>
      </c>
      <c r="J40" s="31">
        <f t="shared" si="5"/>
        <v>318621222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318621222</v>
      </c>
      <c r="X40" s="31">
        <f t="shared" si="5"/>
        <v>90668822</v>
      </c>
      <c r="Y40" s="31">
        <f t="shared" si="5"/>
        <v>227952400</v>
      </c>
      <c r="Z40" s="32">
        <f>+IF(X40&lt;&gt;0,+(Y40/X40)*100,0)</f>
        <v>251.41211165178697</v>
      </c>
      <c r="AA40" s="33">
        <f>+AA34+AA39</f>
        <v>362675284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2510734414</v>
      </c>
      <c r="D42" s="43">
        <f>+D25-D40</f>
        <v>2510734414</v>
      </c>
      <c r="E42" s="44">
        <f t="shared" si="6"/>
        <v>2744419167</v>
      </c>
      <c r="F42" s="45">
        <f t="shared" si="6"/>
        <v>2744419167</v>
      </c>
      <c r="G42" s="45">
        <f t="shared" si="6"/>
        <v>2651015209</v>
      </c>
      <c r="H42" s="45">
        <f t="shared" si="6"/>
        <v>2666580527</v>
      </c>
      <c r="I42" s="45">
        <f t="shared" si="6"/>
        <v>2550637610</v>
      </c>
      <c r="J42" s="45">
        <f t="shared" si="6"/>
        <v>2550637610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2550637610</v>
      </c>
      <c r="X42" s="45">
        <f t="shared" si="6"/>
        <v>686104793</v>
      </c>
      <c r="Y42" s="45">
        <f t="shared" si="6"/>
        <v>1864532817</v>
      </c>
      <c r="Z42" s="46">
        <f>+IF(X42&lt;&gt;0,+(Y42/X42)*100,0)</f>
        <v>271.75627338898363</v>
      </c>
      <c r="AA42" s="47">
        <f>+AA25-AA40</f>
        <v>2744419167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2510734414</v>
      </c>
      <c r="D45" s="18">
        <v>2510734414</v>
      </c>
      <c r="E45" s="19">
        <v>2744419166</v>
      </c>
      <c r="F45" s="20">
        <v>2744419166</v>
      </c>
      <c r="G45" s="20">
        <v>2651015209</v>
      </c>
      <c r="H45" s="20">
        <v>2666580528</v>
      </c>
      <c r="I45" s="20">
        <v>2550637609</v>
      </c>
      <c r="J45" s="20">
        <v>2550637609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2550637609</v>
      </c>
      <c r="X45" s="20">
        <v>686104792</v>
      </c>
      <c r="Y45" s="20">
        <v>1864532817</v>
      </c>
      <c r="Z45" s="48">
        <v>271.76</v>
      </c>
      <c r="AA45" s="22">
        <v>2744419166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2510734414</v>
      </c>
      <c r="D48" s="51">
        <f>SUM(D45:D47)</f>
        <v>2510734414</v>
      </c>
      <c r="E48" s="52">
        <f t="shared" si="7"/>
        <v>2744419166</v>
      </c>
      <c r="F48" s="53">
        <f t="shared" si="7"/>
        <v>2744419166</v>
      </c>
      <c r="G48" s="53">
        <f t="shared" si="7"/>
        <v>2651015209</v>
      </c>
      <c r="H48" s="53">
        <f t="shared" si="7"/>
        <v>2666580528</v>
      </c>
      <c r="I48" s="53">
        <f t="shared" si="7"/>
        <v>2550637609</v>
      </c>
      <c r="J48" s="53">
        <f t="shared" si="7"/>
        <v>2550637609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2550637609</v>
      </c>
      <c r="X48" s="53">
        <f t="shared" si="7"/>
        <v>686104792</v>
      </c>
      <c r="Y48" s="53">
        <f t="shared" si="7"/>
        <v>1864532817</v>
      </c>
      <c r="Z48" s="54">
        <f>+IF(X48&lt;&gt;0,+(Y48/X48)*100,0)</f>
        <v>271.75627378506925</v>
      </c>
      <c r="AA48" s="55">
        <f>SUM(AA45:AA47)</f>
        <v>2744419166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8288278</v>
      </c>
      <c r="D6" s="18">
        <v>8288278</v>
      </c>
      <c r="E6" s="19">
        <v>524470</v>
      </c>
      <c r="F6" s="20">
        <v>524470</v>
      </c>
      <c r="G6" s="20">
        <v>7010260</v>
      </c>
      <c r="H6" s="20"/>
      <c r="I6" s="20"/>
      <c r="J6" s="20">
        <v>7010260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7010260</v>
      </c>
      <c r="X6" s="20">
        <v>131118</v>
      </c>
      <c r="Y6" s="20">
        <v>6879142</v>
      </c>
      <c r="Z6" s="21">
        <v>5246.53</v>
      </c>
      <c r="AA6" s="22">
        <v>524470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16000000</v>
      </c>
      <c r="G7" s="20">
        <v>-8971</v>
      </c>
      <c r="H7" s="20"/>
      <c r="I7" s="20"/>
      <c r="J7" s="20">
        <v>-8971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-8971</v>
      </c>
      <c r="X7" s="20">
        <v>4000000</v>
      </c>
      <c r="Y7" s="20">
        <v>-4008971</v>
      </c>
      <c r="Z7" s="21">
        <v>-100.22</v>
      </c>
      <c r="AA7" s="22">
        <v>16000000</v>
      </c>
    </row>
    <row r="8" spans="1:27" ht="13.5">
      <c r="A8" s="23" t="s">
        <v>35</v>
      </c>
      <c r="B8" s="17"/>
      <c r="C8" s="18">
        <v>5491874</v>
      </c>
      <c r="D8" s="18">
        <v>5491874</v>
      </c>
      <c r="E8" s="19">
        <v>13818078</v>
      </c>
      <c r="F8" s="20">
        <v>13818078</v>
      </c>
      <c r="G8" s="20">
        <v>12991598</v>
      </c>
      <c r="H8" s="20"/>
      <c r="I8" s="20"/>
      <c r="J8" s="20">
        <v>12991598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12991598</v>
      </c>
      <c r="X8" s="20">
        <v>3454520</v>
      </c>
      <c r="Y8" s="20">
        <v>9537078</v>
      </c>
      <c r="Z8" s="21">
        <v>276.08</v>
      </c>
      <c r="AA8" s="22">
        <v>13818078</v>
      </c>
    </row>
    <row r="9" spans="1:27" ht="13.5">
      <c r="A9" s="23" t="s">
        <v>36</v>
      </c>
      <c r="B9" s="17"/>
      <c r="C9" s="18">
        <v>10070008</v>
      </c>
      <c r="D9" s="18">
        <v>10070008</v>
      </c>
      <c r="E9" s="19"/>
      <c r="F9" s="20"/>
      <c r="G9" s="20">
        <v>97462</v>
      </c>
      <c r="H9" s="20"/>
      <c r="I9" s="20"/>
      <c r="J9" s="20">
        <v>97462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97462</v>
      </c>
      <c r="X9" s="20"/>
      <c r="Y9" s="20">
        <v>97462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762426</v>
      </c>
      <c r="D11" s="18">
        <v>762426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24612586</v>
      </c>
      <c r="D12" s="29">
        <f>SUM(D6:D11)</f>
        <v>24612586</v>
      </c>
      <c r="E12" s="30">
        <f t="shared" si="0"/>
        <v>30342548</v>
      </c>
      <c r="F12" s="31">
        <f t="shared" si="0"/>
        <v>30342548</v>
      </c>
      <c r="G12" s="31">
        <f t="shared" si="0"/>
        <v>20090349</v>
      </c>
      <c r="H12" s="31">
        <f t="shared" si="0"/>
        <v>0</v>
      </c>
      <c r="I12" s="31">
        <f t="shared" si="0"/>
        <v>0</v>
      </c>
      <c r="J12" s="31">
        <f t="shared" si="0"/>
        <v>20090349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20090349</v>
      </c>
      <c r="X12" s="31">
        <f t="shared" si="0"/>
        <v>7585638</v>
      </c>
      <c r="Y12" s="31">
        <f t="shared" si="0"/>
        <v>12504711</v>
      </c>
      <c r="Z12" s="32">
        <f>+IF(X12&lt;&gt;0,+(Y12/X12)*100,0)</f>
        <v>164.84718885873542</v>
      </c>
      <c r="AA12" s="33">
        <f>SUM(AA6:AA11)</f>
        <v>30342548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25376508</v>
      </c>
      <c r="D17" s="18">
        <v>25376508</v>
      </c>
      <c r="E17" s="19">
        <v>29068</v>
      </c>
      <c r="F17" s="20">
        <v>29068</v>
      </c>
      <c r="G17" s="20">
        <v>39908</v>
      </c>
      <c r="H17" s="20"/>
      <c r="I17" s="20"/>
      <c r="J17" s="20">
        <v>39908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39908</v>
      </c>
      <c r="X17" s="20">
        <v>7267</v>
      </c>
      <c r="Y17" s="20">
        <v>32641</v>
      </c>
      <c r="Z17" s="21">
        <v>449.17</v>
      </c>
      <c r="AA17" s="22">
        <v>29068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296530008</v>
      </c>
      <c r="D19" s="18">
        <v>296530008</v>
      </c>
      <c r="E19" s="19">
        <v>257975686</v>
      </c>
      <c r="F19" s="20">
        <v>257975686</v>
      </c>
      <c r="G19" s="20">
        <v>172241</v>
      </c>
      <c r="H19" s="20"/>
      <c r="I19" s="20"/>
      <c r="J19" s="20">
        <v>172241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172241</v>
      </c>
      <c r="X19" s="20">
        <v>64493922</v>
      </c>
      <c r="Y19" s="20">
        <v>-64321681</v>
      </c>
      <c r="Z19" s="21">
        <v>-99.73</v>
      </c>
      <c r="AA19" s="22">
        <v>257975686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737721</v>
      </c>
      <c r="D22" s="18">
        <v>737721</v>
      </c>
      <c r="E22" s="19">
        <v>523785</v>
      </c>
      <c r="F22" s="20">
        <v>523785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130946</v>
      </c>
      <c r="Y22" s="20">
        <v>-130946</v>
      </c>
      <c r="Z22" s="21">
        <v>-100</v>
      </c>
      <c r="AA22" s="22">
        <v>523785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322644237</v>
      </c>
      <c r="D24" s="29">
        <f>SUM(D15:D23)</f>
        <v>322644237</v>
      </c>
      <c r="E24" s="36">
        <f t="shared" si="1"/>
        <v>258528539</v>
      </c>
      <c r="F24" s="37">
        <f t="shared" si="1"/>
        <v>258528539</v>
      </c>
      <c r="G24" s="37">
        <f t="shared" si="1"/>
        <v>212149</v>
      </c>
      <c r="H24" s="37">
        <f t="shared" si="1"/>
        <v>0</v>
      </c>
      <c r="I24" s="37">
        <f t="shared" si="1"/>
        <v>0</v>
      </c>
      <c r="J24" s="37">
        <f t="shared" si="1"/>
        <v>212149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212149</v>
      </c>
      <c r="X24" s="37">
        <f t="shared" si="1"/>
        <v>64632135</v>
      </c>
      <c r="Y24" s="37">
        <f t="shared" si="1"/>
        <v>-64419986</v>
      </c>
      <c r="Z24" s="38">
        <f>+IF(X24&lt;&gt;0,+(Y24/X24)*100,0)</f>
        <v>-99.6717592572178</v>
      </c>
      <c r="AA24" s="39">
        <f>SUM(AA15:AA23)</f>
        <v>258528539</v>
      </c>
    </row>
    <row r="25" spans="1:27" ht="13.5">
      <c r="A25" s="27" t="s">
        <v>51</v>
      </c>
      <c r="B25" s="28"/>
      <c r="C25" s="29">
        <f aca="true" t="shared" si="2" ref="C25:Y25">+C12+C24</f>
        <v>347256823</v>
      </c>
      <c r="D25" s="29">
        <f>+D12+D24</f>
        <v>347256823</v>
      </c>
      <c r="E25" s="30">
        <f t="shared" si="2"/>
        <v>288871087</v>
      </c>
      <c r="F25" s="31">
        <f t="shared" si="2"/>
        <v>288871087</v>
      </c>
      <c r="G25" s="31">
        <f t="shared" si="2"/>
        <v>20302498</v>
      </c>
      <c r="H25" s="31">
        <f t="shared" si="2"/>
        <v>0</v>
      </c>
      <c r="I25" s="31">
        <f t="shared" si="2"/>
        <v>0</v>
      </c>
      <c r="J25" s="31">
        <f t="shared" si="2"/>
        <v>20302498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20302498</v>
      </c>
      <c r="X25" s="31">
        <f t="shared" si="2"/>
        <v>72217773</v>
      </c>
      <c r="Y25" s="31">
        <f t="shared" si="2"/>
        <v>-51915275</v>
      </c>
      <c r="Z25" s="32">
        <f>+IF(X25&lt;&gt;0,+(Y25/X25)*100,0)</f>
        <v>-71.8871170397348</v>
      </c>
      <c r="AA25" s="33">
        <f>+AA12+AA24</f>
        <v>288871087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104700</v>
      </c>
      <c r="D31" s="18">
        <v>104700</v>
      </c>
      <c r="E31" s="19">
        <v>133732</v>
      </c>
      <c r="F31" s="20">
        <v>133732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33433</v>
      </c>
      <c r="Y31" s="20">
        <v>-33433</v>
      </c>
      <c r="Z31" s="21">
        <v>-100</v>
      </c>
      <c r="AA31" s="22">
        <v>133732</v>
      </c>
    </row>
    <row r="32" spans="1:27" ht="13.5">
      <c r="A32" s="23" t="s">
        <v>57</v>
      </c>
      <c r="B32" s="17"/>
      <c r="C32" s="18">
        <v>31324043</v>
      </c>
      <c r="D32" s="18">
        <v>31324043</v>
      </c>
      <c r="E32" s="19">
        <v>64094340</v>
      </c>
      <c r="F32" s="20">
        <v>64094340</v>
      </c>
      <c r="G32" s="20">
        <v>-2863966</v>
      </c>
      <c r="H32" s="20"/>
      <c r="I32" s="20"/>
      <c r="J32" s="20">
        <v>-2863966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-2863966</v>
      </c>
      <c r="X32" s="20">
        <v>16023585</v>
      </c>
      <c r="Y32" s="20">
        <v>-18887551</v>
      </c>
      <c r="Z32" s="21">
        <v>-117.87</v>
      </c>
      <c r="AA32" s="22">
        <v>64094340</v>
      </c>
    </row>
    <row r="33" spans="1:27" ht="13.5">
      <c r="A33" s="23" t="s">
        <v>58</v>
      </c>
      <c r="B33" s="17"/>
      <c r="C33" s="18">
        <v>673336</v>
      </c>
      <c r="D33" s="18">
        <v>673336</v>
      </c>
      <c r="E33" s="19">
        <v>92258</v>
      </c>
      <c r="F33" s="20">
        <v>92258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23065</v>
      </c>
      <c r="Y33" s="20">
        <v>-23065</v>
      </c>
      <c r="Z33" s="21">
        <v>-100</v>
      </c>
      <c r="AA33" s="22">
        <v>92258</v>
      </c>
    </row>
    <row r="34" spans="1:27" ht="13.5">
      <c r="A34" s="27" t="s">
        <v>59</v>
      </c>
      <c r="B34" s="28"/>
      <c r="C34" s="29">
        <f aca="true" t="shared" si="3" ref="C34:Y34">SUM(C29:C33)</f>
        <v>32102079</v>
      </c>
      <c r="D34" s="29">
        <f>SUM(D29:D33)</f>
        <v>32102079</v>
      </c>
      <c r="E34" s="30">
        <f t="shared" si="3"/>
        <v>64320330</v>
      </c>
      <c r="F34" s="31">
        <f t="shared" si="3"/>
        <v>64320330</v>
      </c>
      <c r="G34" s="31">
        <f t="shared" si="3"/>
        <v>-2863966</v>
      </c>
      <c r="H34" s="31">
        <f t="shared" si="3"/>
        <v>0</v>
      </c>
      <c r="I34" s="31">
        <f t="shared" si="3"/>
        <v>0</v>
      </c>
      <c r="J34" s="31">
        <f t="shared" si="3"/>
        <v>-2863966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-2863966</v>
      </c>
      <c r="X34" s="31">
        <f t="shared" si="3"/>
        <v>16080083</v>
      </c>
      <c r="Y34" s="31">
        <f t="shared" si="3"/>
        <v>-18944049</v>
      </c>
      <c r="Z34" s="32">
        <f>+IF(X34&lt;&gt;0,+(Y34/X34)*100,0)</f>
        <v>-117.81064189780612</v>
      </c>
      <c r="AA34" s="33">
        <f>SUM(AA29:AA33)</f>
        <v>64320330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2904227</v>
      </c>
      <c r="D38" s="18">
        <v>2904227</v>
      </c>
      <c r="E38" s="19">
        <v>1224115</v>
      </c>
      <c r="F38" s="20">
        <v>1224115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306029</v>
      </c>
      <c r="Y38" s="20">
        <v>-306029</v>
      </c>
      <c r="Z38" s="21">
        <v>-100</v>
      </c>
      <c r="AA38" s="22">
        <v>1224115</v>
      </c>
    </row>
    <row r="39" spans="1:27" ht="13.5">
      <c r="A39" s="27" t="s">
        <v>61</v>
      </c>
      <c r="B39" s="35"/>
      <c r="C39" s="29">
        <f aca="true" t="shared" si="4" ref="C39:Y39">SUM(C37:C38)</f>
        <v>2904227</v>
      </c>
      <c r="D39" s="29">
        <f>SUM(D37:D38)</f>
        <v>2904227</v>
      </c>
      <c r="E39" s="36">
        <f t="shared" si="4"/>
        <v>1224115</v>
      </c>
      <c r="F39" s="37">
        <f t="shared" si="4"/>
        <v>1224115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306029</v>
      </c>
      <c r="Y39" s="37">
        <f t="shared" si="4"/>
        <v>-306029</v>
      </c>
      <c r="Z39" s="38">
        <f>+IF(X39&lt;&gt;0,+(Y39/X39)*100,0)</f>
        <v>-100</v>
      </c>
      <c r="AA39" s="39">
        <f>SUM(AA37:AA38)</f>
        <v>1224115</v>
      </c>
    </row>
    <row r="40" spans="1:27" ht="13.5">
      <c r="A40" s="27" t="s">
        <v>62</v>
      </c>
      <c r="B40" s="28"/>
      <c r="C40" s="29">
        <f aca="true" t="shared" si="5" ref="C40:Y40">+C34+C39</f>
        <v>35006306</v>
      </c>
      <c r="D40" s="29">
        <f>+D34+D39</f>
        <v>35006306</v>
      </c>
      <c r="E40" s="30">
        <f t="shared" si="5"/>
        <v>65544445</v>
      </c>
      <c r="F40" s="31">
        <f t="shared" si="5"/>
        <v>65544445</v>
      </c>
      <c r="G40" s="31">
        <f t="shared" si="5"/>
        <v>-2863966</v>
      </c>
      <c r="H40" s="31">
        <f t="shared" si="5"/>
        <v>0</v>
      </c>
      <c r="I40" s="31">
        <f t="shared" si="5"/>
        <v>0</v>
      </c>
      <c r="J40" s="31">
        <f t="shared" si="5"/>
        <v>-2863966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-2863966</v>
      </c>
      <c r="X40" s="31">
        <f t="shared" si="5"/>
        <v>16386112</v>
      </c>
      <c r="Y40" s="31">
        <f t="shared" si="5"/>
        <v>-19250078</v>
      </c>
      <c r="Z40" s="32">
        <f>+IF(X40&lt;&gt;0,+(Y40/X40)*100,0)</f>
        <v>-117.47800820597345</v>
      </c>
      <c r="AA40" s="33">
        <f>+AA34+AA39</f>
        <v>65544445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312250517</v>
      </c>
      <c r="D42" s="43">
        <f>+D25-D40</f>
        <v>312250517</v>
      </c>
      <c r="E42" s="44">
        <f t="shared" si="6"/>
        <v>223326642</v>
      </c>
      <c r="F42" s="45">
        <f t="shared" si="6"/>
        <v>223326642</v>
      </c>
      <c r="G42" s="45">
        <f t="shared" si="6"/>
        <v>23166464</v>
      </c>
      <c r="H42" s="45">
        <f t="shared" si="6"/>
        <v>0</v>
      </c>
      <c r="I42" s="45">
        <f t="shared" si="6"/>
        <v>0</v>
      </c>
      <c r="J42" s="45">
        <f t="shared" si="6"/>
        <v>23166464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23166464</v>
      </c>
      <c r="X42" s="45">
        <f t="shared" si="6"/>
        <v>55831661</v>
      </c>
      <c r="Y42" s="45">
        <f t="shared" si="6"/>
        <v>-32665197</v>
      </c>
      <c r="Z42" s="46">
        <f>+IF(X42&lt;&gt;0,+(Y42/X42)*100,0)</f>
        <v>-58.50658285090247</v>
      </c>
      <c r="AA42" s="47">
        <f>+AA25-AA40</f>
        <v>223326642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312250517</v>
      </c>
      <c r="D45" s="18">
        <v>312250517</v>
      </c>
      <c r="E45" s="19">
        <v>237915047</v>
      </c>
      <c r="F45" s="20">
        <v>237915047</v>
      </c>
      <c r="G45" s="20">
        <v>23166464</v>
      </c>
      <c r="H45" s="20"/>
      <c r="I45" s="20"/>
      <c r="J45" s="20">
        <v>23166464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23166464</v>
      </c>
      <c r="X45" s="20">
        <v>59478762</v>
      </c>
      <c r="Y45" s="20">
        <v>-36312298</v>
      </c>
      <c r="Z45" s="48">
        <v>-61.05</v>
      </c>
      <c r="AA45" s="22">
        <v>237915047</v>
      </c>
    </row>
    <row r="46" spans="1:27" ht="13.5">
      <c r="A46" s="23" t="s">
        <v>67</v>
      </c>
      <c r="B46" s="17"/>
      <c r="C46" s="18"/>
      <c r="D46" s="18"/>
      <c r="E46" s="19">
        <v>-14588405</v>
      </c>
      <c r="F46" s="20">
        <v>-14588405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-3647101</v>
      </c>
      <c r="Y46" s="20">
        <v>3647101</v>
      </c>
      <c r="Z46" s="48">
        <v>-100</v>
      </c>
      <c r="AA46" s="22">
        <v>-14588405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312250517</v>
      </c>
      <c r="D48" s="51">
        <f>SUM(D45:D47)</f>
        <v>312250517</v>
      </c>
      <c r="E48" s="52">
        <f t="shared" si="7"/>
        <v>223326642</v>
      </c>
      <c r="F48" s="53">
        <f t="shared" si="7"/>
        <v>223326642</v>
      </c>
      <c r="G48" s="53">
        <f t="shared" si="7"/>
        <v>23166464</v>
      </c>
      <c r="H48" s="53">
        <f t="shared" si="7"/>
        <v>0</v>
      </c>
      <c r="I48" s="53">
        <f t="shared" si="7"/>
        <v>0</v>
      </c>
      <c r="J48" s="53">
        <f t="shared" si="7"/>
        <v>23166464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23166464</v>
      </c>
      <c r="X48" s="53">
        <f t="shared" si="7"/>
        <v>55831661</v>
      </c>
      <c r="Y48" s="53">
        <f t="shared" si="7"/>
        <v>-32665197</v>
      </c>
      <c r="Z48" s="54">
        <f>+IF(X48&lt;&gt;0,+(Y48/X48)*100,0)</f>
        <v>-58.50658285090247</v>
      </c>
      <c r="AA48" s="55">
        <f>SUM(AA45:AA47)</f>
        <v>223326642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129433670</v>
      </c>
      <c r="D6" s="18">
        <v>129433670</v>
      </c>
      <c r="E6" s="19"/>
      <c r="F6" s="20"/>
      <c r="G6" s="20">
        <v>6100</v>
      </c>
      <c r="H6" s="20">
        <v>6100</v>
      </c>
      <c r="I6" s="20">
        <v>6100</v>
      </c>
      <c r="J6" s="20">
        <v>6100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6100</v>
      </c>
      <c r="X6" s="20"/>
      <c r="Y6" s="20">
        <v>6100</v>
      </c>
      <c r="Z6" s="21"/>
      <c r="AA6" s="22"/>
    </row>
    <row r="7" spans="1:27" ht="13.5">
      <c r="A7" s="23" t="s">
        <v>34</v>
      </c>
      <c r="B7" s="17"/>
      <c r="C7" s="18">
        <v>125000000</v>
      </c>
      <c r="D7" s="18">
        <v>125000000</v>
      </c>
      <c r="E7" s="19">
        <v>163891440</v>
      </c>
      <c r="F7" s="20">
        <v>163891440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40972860</v>
      </c>
      <c r="Y7" s="20">
        <v>-40972860</v>
      </c>
      <c r="Z7" s="21">
        <v>-100</v>
      </c>
      <c r="AA7" s="22">
        <v>163891440</v>
      </c>
    </row>
    <row r="8" spans="1:27" ht="13.5">
      <c r="A8" s="23" t="s">
        <v>35</v>
      </c>
      <c r="B8" s="17"/>
      <c r="C8" s="18">
        <v>15410</v>
      </c>
      <c r="D8" s="18">
        <v>15410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4383644</v>
      </c>
      <c r="D9" s="18">
        <v>4383644</v>
      </c>
      <c r="E9" s="19">
        <v>15410</v>
      </c>
      <c r="F9" s="20">
        <v>15410</v>
      </c>
      <c r="G9" s="20">
        <v>18977468</v>
      </c>
      <c r="H9" s="20">
        <v>6154155</v>
      </c>
      <c r="I9" s="20">
        <v>14209175</v>
      </c>
      <c r="J9" s="20">
        <v>14209175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14209175</v>
      </c>
      <c r="X9" s="20">
        <v>3853</v>
      </c>
      <c r="Y9" s="20">
        <v>14205322</v>
      </c>
      <c r="Z9" s="21">
        <v>368682.12</v>
      </c>
      <c r="AA9" s="22">
        <v>15410</v>
      </c>
    </row>
    <row r="10" spans="1:27" ht="13.5">
      <c r="A10" s="23" t="s">
        <v>37</v>
      </c>
      <c r="B10" s="17"/>
      <c r="C10" s="18">
        <v>935432</v>
      </c>
      <c r="D10" s="18">
        <v>935432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259768156</v>
      </c>
      <c r="D12" s="29">
        <f>SUM(D6:D11)</f>
        <v>259768156</v>
      </c>
      <c r="E12" s="30">
        <f t="shared" si="0"/>
        <v>163906850</v>
      </c>
      <c r="F12" s="31">
        <f t="shared" si="0"/>
        <v>163906850</v>
      </c>
      <c r="G12" s="31">
        <f t="shared" si="0"/>
        <v>18983568</v>
      </c>
      <c r="H12" s="31">
        <f t="shared" si="0"/>
        <v>6160255</v>
      </c>
      <c r="I12" s="31">
        <f t="shared" si="0"/>
        <v>14215275</v>
      </c>
      <c r="J12" s="31">
        <f t="shared" si="0"/>
        <v>14215275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14215275</v>
      </c>
      <c r="X12" s="31">
        <f t="shared" si="0"/>
        <v>40976713</v>
      </c>
      <c r="Y12" s="31">
        <f t="shared" si="0"/>
        <v>-26761438</v>
      </c>
      <c r="Z12" s="32">
        <f>+IF(X12&lt;&gt;0,+(Y12/X12)*100,0)</f>
        <v>-65.30889385881196</v>
      </c>
      <c r="AA12" s="33">
        <f>SUM(AA6:AA11)</f>
        <v>163906850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231872</v>
      </c>
      <c r="D15" s="18">
        <v>231872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205618455</v>
      </c>
      <c r="H16" s="24">
        <v>236000000</v>
      </c>
      <c r="I16" s="24">
        <v>215267398</v>
      </c>
      <c r="J16" s="20">
        <v>215267398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215267398</v>
      </c>
      <c r="X16" s="20"/>
      <c r="Y16" s="24">
        <v>215267398</v>
      </c>
      <c r="Z16" s="25"/>
      <c r="AA16" s="26"/>
    </row>
    <row r="17" spans="1:27" ht="13.5">
      <c r="A17" s="23" t="s">
        <v>43</v>
      </c>
      <c r="B17" s="17"/>
      <c r="C17" s="18">
        <v>24839500</v>
      </c>
      <c r="D17" s="18">
        <v>24839500</v>
      </c>
      <c r="E17" s="19">
        <v>14880500</v>
      </c>
      <c r="F17" s="20">
        <v>14880500</v>
      </c>
      <c r="G17" s="20"/>
      <c r="H17" s="20">
        <v>24839500</v>
      </c>
      <c r="I17" s="20">
        <v>24839500</v>
      </c>
      <c r="J17" s="20">
        <v>24839500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24839500</v>
      </c>
      <c r="X17" s="20">
        <v>3720125</v>
      </c>
      <c r="Y17" s="20">
        <v>21119375</v>
      </c>
      <c r="Z17" s="21">
        <v>567.71</v>
      </c>
      <c r="AA17" s="22">
        <v>14880500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29154719</v>
      </c>
      <c r="D19" s="18">
        <v>29154719</v>
      </c>
      <c r="E19" s="19">
        <v>51422000</v>
      </c>
      <c r="F19" s="20">
        <v>51422000</v>
      </c>
      <c r="G19" s="20">
        <v>88114605</v>
      </c>
      <c r="H19" s="20">
        <v>29157867</v>
      </c>
      <c r="I19" s="20">
        <v>30169488</v>
      </c>
      <c r="J19" s="20">
        <v>30169488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30169488</v>
      </c>
      <c r="X19" s="20">
        <v>12855500</v>
      </c>
      <c r="Y19" s="20">
        <v>17313988</v>
      </c>
      <c r="Z19" s="21">
        <v>134.68</v>
      </c>
      <c r="AA19" s="22">
        <v>51422000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86885</v>
      </c>
      <c r="D22" s="18">
        <v>86885</v>
      </c>
      <c r="E22" s="19">
        <v>86885</v>
      </c>
      <c r="F22" s="20">
        <v>86885</v>
      </c>
      <c r="G22" s="20"/>
      <c r="H22" s="20">
        <v>86885</v>
      </c>
      <c r="I22" s="20">
        <v>86885</v>
      </c>
      <c r="J22" s="20">
        <v>86885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86885</v>
      </c>
      <c r="X22" s="20">
        <v>21721</v>
      </c>
      <c r="Y22" s="20">
        <v>65164</v>
      </c>
      <c r="Z22" s="21">
        <v>300</v>
      </c>
      <c r="AA22" s="22">
        <v>86885</v>
      </c>
    </row>
    <row r="23" spans="1:27" ht="13.5">
      <c r="A23" s="23" t="s">
        <v>49</v>
      </c>
      <c r="B23" s="17"/>
      <c r="C23" s="18">
        <v>34033500</v>
      </c>
      <c r="D23" s="18">
        <v>34033500</v>
      </c>
      <c r="E23" s="19">
        <v>33357500</v>
      </c>
      <c r="F23" s="20">
        <v>33357500</v>
      </c>
      <c r="G23" s="24"/>
      <c r="H23" s="24">
        <v>34033500</v>
      </c>
      <c r="I23" s="24">
        <v>34033500</v>
      </c>
      <c r="J23" s="20">
        <v>34033500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34033500</v>
      </c>
      <c r="X23" s="20">
        <v>8339375</v>
      </c>
      <c r="Y23" s="24">
        <v>25694125</v>
      </c>
      <c r="Z23" s="25">
        <v>308.11</v>
      </c>
      <c r="AA23" s="26">
        <v>33357500</v>
      </c>
    </row>
    <row r="24" spans="1:27" ht="13.5">
      <c r="A24" s="27" t="s">
        <v>50</v>
      </c>
      <c r="B24" s="35"/>
      <c r="C24" s="29">
        <f aca="true" t="shared" si="1" ref="C24:Y24">SUM(C15:C23)</f>
        <v>88346476</v>
      </c>
      <c r="D24" s="29">
        <f>SUM(D15:D23)</f>
        <v>88346476</v>
      </c>
      <c r="E24" s="36">
        <f t="shared" si="1"/>
        <v>99746885</v>
      </c>
      <c r="F24" s="37">
        <f t="shared" si="1"/>
        <v>99746885</v>
      </c>
      <c r="G24" s="37">
        <f t="shared" si="1"/>
        <v>293733060</v>
      </c>
      <c r="H24" s="37">
        <f t="shared" si="1"/>
        <v>324117752</v>
      </c>
      <c r="I24" s="37">
        <f t="shared" si="1"/>
        <v>304396771</v>
      </c>
      <c r="J24" s="37">
        <f t="shared" si="1"/>
        <v>304396771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304396771</v>
      </c>
      <c r="X24" s="37">
        <f t="shared" si="1"/>
        <v>24936721</v>
      </c>
      <c r="Y24" s="37">
        <f t="shared" si="1"/>
        <v>279460050</v>
      </c>
      <c r="Z24" s="38">
        <f>+IF(X24&lt;&gt;0,+(Y24/X24)*100,0)</f>
        <v>1120.6768123202726</v>
      </c>
      <c r="AA24" s="39">
        <f>SUM(AA15:AA23)</f>
        <v>99746885</v>
      </c>
    </row>
    <row r="25" spans="1:27" ht="13.5">
      <c r="A25" s="27" t="s">
        <v>51</v>
      </c>
      <c r="B25" s="28"/>
      <c r="C25" s="29">
        <f aca="true" t="shared" si="2" ref="C25:Y25">+C12+C24</f>
        <v>348114632</v>
      </c>
      <c r="D25" s="29">
        <f>+D12+D24</f>
        <v>348114632</v>
      </c>
      <c r="E25" s="30">
        <f t="shared" si="2"/>
        <v>263653735</v>
      </c>
      <c r="F25" s="31">
        <f t="shared" si="2"/>
        <v>263653735</v>
      </c>
      <c r="G25" s="31">
        <f t="shared" si="2"/>
        <v>312716628</v>
      </c>
      <c r="H25" s="31">
        <f t="shared" si="2"/>
        <v>330278007</v>
      </c>
      <c r="I25" s="31">
        <f t="shared" si="2"/>
        <v>318612046</v>
      </c>
      <c r="J25" s="31">
        <f t="shared" si="2"/>
        <v>318612046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318612046</v>
      </c>
      <c r="X25" s="31">
        <f t="shared" si="2"/>
        <v>65913434</v>
      </c>
      <c r="Y25" s="31">
        <f t="shared" si="2"/>
        <v>252698612</v>
      </c>
      <c r="Z25" s="32">
        <f>+IF(X25&lt;&gt;0,+(Y25/X25)*100,0)</f>
        <v>383.3795277606079</v>
      </c>
      <c r="AA25" s="33">
        <f>+AA12+AA24</f>
        <v>263653735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4000000</v>
      </c>
      <c r="F30" s="20">
        <v>4000000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1000000</v>
      </c>
      <c r="Y30" s="20">
        <v>-1000000</v>
      </c>
      <c r="Z30" s="21">
        <v>-100</v>
      </c>
      <c r="AA30" s="22">
        <v>4000000</v>
      </c>
    </row>
    <row r="31" spans="1:27" ht="13.5">
      <c r="A31" s="23" t="s">
        <v>56</v>
      </c>
      <c r="B31" s="17"/>
      <c r="C31" s="18">
        <v>3983870</v>
      </c>
      <c r="D31" s="18">
        <v>3983870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33477160</v>
      </c>
      <c r="D32" s="18">
        <v>33477160</v>
      </c>
      <c r="E32" s="19">
        <v>9200000</v>
      </c>
      <c r="F32" s="20">
        <v>9200000</v>
      </c>
      <c r="G32" s="20">
        <v>5045570</v>
      </c>
      <c r="H32" s="20">
        <v>20413710</v>
      </c>
      <c r="I32" s="20">
        <v>8747749</v>
      </c>
      <c r="J32" s="20">
        <v>8747749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8747749</v>
      </c>
      <c r="X32" s="20">
        <v>2300000</v>
      </c>
      <c r="Y32" s="20">
        <v>6447749</v>
      </c>
      <c r="Z32" s="21">
        <v>280.34</v>
      </c>
      <c r="AA32" s="22">
        <v>9200000</v>
      </c>
    </row>
    <row r="33" spans="1:27" ht="13.5">
      <c r="A33" s="23" t="s">
        <v>58</v>
      </c>
      <c r="B33" s="17"/>
      <c r="C33" s="18">
        <v>789305</v>
      </c>
      <c r="D33" s="18">
        <v>789305</v>
      </c>
      <c r="E33" s="19">
        <v>1066218</v>
      </c>
      <c r="F33" s="20">
        <v>1066218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266555</v>
      </c>
      <c r="Y33" s="20">
        <v>-266555</v>
      </c>
      <c r="Z33" s="21">
        <v>-100</v>
      </c>
      <c r="AA33" s="22">
        <v>1066218</v>
      </c>
    </row>
    <row r="34" spans="1:27" ht="13.5">
      <c r="A34" s="27" t="s">
        <v>59</v>
      </c>
      <c r="B34" s="28"/>
      <c r="C34" s="29">
        <f aca="true" t="shared" si="3" ref="C34:Y34">SUM(C29:C33)</f>
        <v>38250335</v>
      </c>
      <c r="D34" s="29">
        <f>SUM(D29:D33)</f>
        <v>38250335</v>
      </c>
      <c r="E34" s="30">
        <f t="shared" si="3"/>
        <v>14266218</v>
      </c>
      <c r="F34" s="31">
        <f t="shared" si="3"/>
        <v>14266218</v>
      </c>
      <c r="G34" s="31">
        <f t="shared" si="3"/>
        <v>5045570</v>
      </c>
      <c r="H34" s="31">
        <f t="shared" si="3"/>
        <v>20413710</v>
      </c>
      <c r="I34" s="31">
        <f t="shared" si="3"/>
        <v>8747749</v>
      </c>
      <c r="J34" s="31">
        <f t="shared" si="3"/>
        <v>8747749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8747749</v>
      </c>
      <c r="X34" s="31">
        <f t="shared" si="3"/>
        <v>3566555</v>
      </c>
      <c r="Y34" s="31">
        <f t="shared" si="3"/>
        <v>5181194</v>
      </c>
      <c r="Z34" s="32">
        <f>+IF(X34&lt;&gt;0,+(Y34/X34)*100,0)</f>
        <v>145.2716697205006</v>
      </c>
      <c r="AA34" s="33">
        <f>SUM(AA29:AA33)</f>
        <v>14266218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58969292</v>
      </c>
      <c r="D38" s="18">
        <v>58969292</v>
      </c>
      <c r="E38" s="19">
        <v>59716794</v>
      </c>
      <c r="F38" s="20">
        <v>59716794</v>
      </c>
      <c r="G38" s="20">
        <v>60657520</v>
      </c>
      <c r="H38" s="20">
        <v>58969292</v>
      </c>
      <c r="I38" s="20">
        <v>58969292</v>
      </c>
      <c r="J38" s="20">
        <v>58969292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58969292</v>
      </c>
      <c r="X38" s="20">
        <v>14929199</v>
      </c>
      <c r="Y38" s="20">
        <v>44040093</v>
      </c>
      <c r="Z38" s="21">
        <v>294.99</v>
      </c>
      <c r="AA38" s="22">
        <v>59716794</v>
      </c>
    </row>
    <row r="39" spans="1:27" ht="13.5">
      <c r="A39" s="27" t="s">
        <v>61</v>
      </c>
      <c r="B39" s="35"/>
      <c r="C39" s="29">
        <f aca="true" t="shared" si="4" ref="C39:Y39">SUM(C37:C38)</f>
        <v>58969292</v>
      </c>
      <c r="D39" s="29">
        <f>SUM(D37:D38)</f>
        <v>58969292</v>
      </c>
      <c r="E39" s="36">
        <f t="shared" si="4"/>
        <v>59716794</v>
      </c>
      <c r="F39" s="37">
        <f t="shared" si="4"/>
        <v>59716794</v>
      </c>
      <c r="G39" s="37">
        <f t="shared" si="4"/>
        <v>60657520</v>
      </c>
      <c r="H39" s="37">
        <f t="shared" si="4"/>
        <v>58969292</v>
      </c>
      <c r="I39" s="37">
        <f t="shared" si="4"/>
        <v>58969292</v>
      </c>
      <c r="J39" s="37">
        <f t="shared" si="4"/>
        <v>58969292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58969292</v>
      </c>
      <c r="X39" s="37">
        <f t="shared" si="4"/>
        <v>14929199</v>
      </c>
      <c r="Y39" s="37">
        <f t="shared" si="4"/>
        <v>44040093</v>
      </c>
      <c r="Z39" s="38">
        <f>+IF(X39&lt;&gt;0,+(Y39/X39)*100,0)</f>
        <v>294.99300665762445</v>
      </c>
      <c r="AA39" s="39">
        <f>SUM(AA37:AA38)</f>
        <v>59716794</v>
      </c>
    </row>
    <row r="40" spans="1:27" ht="13.5">
      <c r="A40" s="27" t="s">
        <v>62</v>
      </c>
      <c r="B40" s="28"/>
      <c r="C40" s="29">
        <f aca="true" t="shared" si="5" ref="C40:Y40">+C34+C39</f>
        <v>97219627</v>
      </c>
      <c r="D40" s="29">
        <f>+D34+D39</f>
        <v>97219627</v>
      </c>
      <c r="E40" s="30">
        <f t="shared" si="5"/>
        <v>73983012</v>
      </c>
      <c r="F40" s="31">
        <f t="shared" si="5"/>
        <v>73983012</v>
      </c>
      <c r="G40" s="31">
        <f t="shared" si="5"/>
        <v>65703090</v>
      </c>
      <c r="H40" s="31">
        <f t="shared" si="5"/>
        <v>79383002</v>
      </c>
      <c r="I40" s="31">
        <f t="shared" si="5"/>
        <v>67717041</v>
      </c>
      <c r="J40" s="31">
        <f t="shared" si="5"/>
        <v>67717041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67717041</v>
      </c>
      <c r="X40" s="31">
        <f t="shared" si="5"/>
        <v>18495754</v>
      </c>
      <c r="Y40" s="31">
        <f t="shared" si="5"/>
        <v>49221287</v>
      </c>
      <c r="Z40" s="32">
        <f>+IF(X40&lt;&gt;0,+(Y40/X40)*100,0)</f>
        <v>266.12208942657867</v>
      </c>
      <c r="AA40" s="33">
        <f>+AA34+AA39</f>
        <v>73983012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250895005</v>
      </c>
      <c r="D42" s="43">
        <f>+D25-D40</f>
        <v>250895005</v>
      </c>
      <c r="E42" s="44">
        <f t="shared" si="6"/>
        <v>189670723</v>
      </c>
      <c r="F42" s="45">
        <f t="shared" si="6"/>
        <v>189670723</v>
      </c>
      <c r="G42" s="45">
        <f t="shared" si="6"/>
        <v>247013538</v>
      </c>
      <c r="H42" s="45">
        <f t="shared" si="6"/>
        <v>250895005</v>
      </c>
      <c r="I42" s="45">
        <f t="shared" si="6"/>
        <v>250895005</v>
      </c>
      <c r="J42" s="45">
        <f t="shared" si="6"/>
        <v>250895005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250895005</v>
      </c>
      <c r="X42" s="45">
        <f t="shared" si="6"/>
        <v>47417680</v>
      </c>
      <c r="Y42" s="45">
        <f t="shared" si="6"/>
        <v>203477325</v>
      </c>
      <c r="Z42" s="46">
        <f>+IF(X42&lt;&gt;0,+(Y42/X42)*100,0)</f>
        <v>429.1169981323422</v>
      </c>
      <c r="AA42" s="47">
        <f>+AA25-AA40</f>
        <v>189670723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174385070</v>
      </c>
      <c r="D45" s="18">
        <v>174385070</v>
      </c>
      <c r="E45" s="19">
        <v>110207669</v>
      </c>
      <c r="F45" s="20">
        <v>110207669</v>
      </c>
      <c r="G45" s="20">
        <v>167550484</v>
      </c>
      <c r="H45" s="20">
        <v>174385070</v>
      </c>
      <c r="I45" s="20">
        <v>174385070</v>
      </c>
      <c r="J45" s="20">
        <v>174385070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174385070</v>
      </c>
      <c r="X45" s="20">
        <v>27551917</v>
      </c>
      <c r="Y45" s="20">
        <v>146833153</v>
      </c>
      <c r="Z45" s="48">
        <v>532.93</v>
      </c>
      <c r="AA45" s="22">
        <v>110207669</v>
      </c>
    </row>
    <row r="46" spans="1:27" ht="13.5">
      <c r="A46" s="23" t="s">
        <v>67</v>
      </c>
      <c r="B46" s="17"/>
      <c r="C46" s="18">
        <v>76509935</v>
      </c>
      <c r="D46" s="18">
        <v>76509935</v>
      </c>
      <c r="E46" s="19">
        <v>79463054</v>
      </c>
      <c r="F46" s="20">
        <v>79463054</v>
      </c>
      <c r="G46" s="20">
        <v>79463054</v>
      </c>
      <c r="H46" s="20">
        <v>76509935</v>
      </c>
      <c r="I46" s="20">
        <v>76509935</v>
      </c>
      <c r="J46" s="20">
        <v>76509935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76509935</v>
      </c>
      <c r="X46" s="20">
        <v>19865764</v>
      </c>
      <c r="Y46" s="20">
        <v>56644171</v>
      </c>
      <c r="Z46" s="48">
        <v>285.13</v>
      </c>
      <c r="AA46" s="22">
        <v>79463054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250895005</v>
      </c>
      <c r="D48" s="51">
        <f>SUM(D45:D47)</f>
        <v>250895005</v>
      </c>
      <c r="E48" s="52">
        <f t="shared" si="7"/>
        <v>189670723</v>
      </c>
      <c r="F48" s="53">
        <f t="shared" si="7"/>
        <v>189670723</v>
      </c>
      <c r="G48" s="53">
        <f t="shared" si="7"/>
        <v>247013538</v>
      </c>
      <c r="H48" s="53">
        <f t="shared" si="7"/>
        <v>250895005</v>
      </c>
      <c r="I48" s="53">
        <f t="shared" si="7"/>
        <v>250895005</v>
      </c>
      <c r="J48" s="53">
        <f t="shared" si="7"/>
        <v>250895005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250895005</v>
      </c>
      <c r="X48" s="53">
        <f t="shared" si="7"/>
        <v>47417681</v>
      </c>
      <c r="Y48" s="53">
        <f t="shared" si="7"/>
        <v>203477324</v>
      </c>
      <c r="Z48" s="54">
        <f>+IF(X48&lt;&gt;0,+(Y48/X48)*100,0)</f>
        <v>429.1169869736987</v>
      </c>
      <c r="AA48" s="55">
        <f>SUM(AA45:AA47)</f>
        <v>189670723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67085042</v>
      </c>
      <c r="H6" s="20">
        <v>125517694</v>
      </c>
      <c r="I6" s="20"/>
      <c r="J6" s="20">
        <v>125517694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125517694</v>
      </c>
      <c r="X6" s="20"/>
      <c r="Y6" s="20">
        <v>125517694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>
        <v>46226468</v>
      </c>
      <c r="H7" s="20">
        <v>46226468</v>
      </c>
      <c r="I7" s="20"/>
      <c r="J7" s="20">
        <v>46226468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46226468</v>
      </c>
      <c r="X7" s="20"/>
      <c r="Y7" s="20">
        <v>46226468</v>
      </c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-337894</v>
      </c>
      <c r="H8" s="20">
        <v>-663866</v>
      </c>
      <c r="I8" s="20"/>
      <c r="J8" s="20">
        <v>-663866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-663866</v>
      </c>
      <c r="X8" s="20"/>
      <c r="Y8" s="20">
        <v>-663866</v>
      </c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>
        <v>705152</v>
      </c>
      <c r="H9" s="20">
        <v>697967</v>
      </c>
      <c r="I9" s="20"/>
      <c r="J9" s="20">
        <v>697967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697967</v>
      </c>
      <c r="X9" s="20"/>
      <c r="Y9" s="20">
        <v>697967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113678768</v>
      </c>
      <c r="H12" s="31">
        <f t="shared" si="0"/>
        <v>171778263</v>
      </c>
      <c r="I12" s="31">
        <f t="shared" si="0"/>
        <v>0</v>
      </c>
      <c r="J12" s="31">
        <f t="shared" si="0"/>
        <v>171778263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171778263</v>
      </c>
      <c r="X12" s="31">
        <f t="shared" si="0"/>
        <v>0</v>
      </c>
      <c r="Y12" s="31">
        <f t="shared" si="0"/>
        <v>171778263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>
        <v>54483559</v>
      </c>
      <c r="H17" s="20">
        <v>54483559</v>
      </c>
      <c r="I17" s="20"/>
      <c r="J17" s="20">
        <v>54483559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54483559</v>
      </c>
      <c r="X17" s="20"/>
      <c r="Y17" s="20">
        <v>54483559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>
        <v>248632993</v>
      </c>
      <c r="H19" s="20">
        <v>257116957</v>
      </c>
      <c r="I19" s="20"/>
      <c r="J19" s="20">
        <v>257116957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257116957</v>
      </c>
      <c r="X19" s="20"/>
      <c r="Y19" s="20">
        <v>257116957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715812</v>
      </c>
      <c r="H22" s="20">
        <v>715812</v>
      </c>
      <c r="I22" s="20"/>
      <c r="J22" s="20">
        <v>715812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715812</v>
      </c>
      <c r="X22" s="20"/>
      <c r="Y22" s="20">
        <v>715812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303832364</v>
      </c>
      <c r="H24" s="37">
        <f t="shared" si="1"/>
        <v>312316328</v>
      </c>
      <c r="I24" s="37">
        <f t="shared" si="1"/>
        <v>0</v>
      </c>
      <c r="J24" s="37">
        <f t="shared" si="1"/>
        <v>312316328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312316328</v>
      </c>
      <c r="X24" s="37">
        <f t="shared" si="1"/>
        <v>0</v>
      </c>
      <c r="Y24" s="37">
        <f t="shared" si="1"/>
        <v>312316328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417511132</v>
      </c>
      <c r="H25" s="31">
        <f t="shared" si="2"/>
        <v>484094591</v>
      </c>
      <c r="I25" s="31">
        <f t="shared" si="2"/>
        <v>0</v>
      </c>
      <c r="J25" s="31">
        <f t="shared" si="2"/>
        <v>484094591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484094591</v>
      </c>
      <c r="X25" s="31">
        <f t="shared" si="2"/>
        <v>0</v>
      </c>
      <c r="Y25" s="31">
        <f t="shared" si="2"/>
        <v>484094591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8343240</v>
      </c>
      <c r="H29" s="20">
        <v>3</v>
      </c>
      <c r="I29" s="20"/>
      <c r="J29" s="20">
        <v>3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3</v>
      </c>
      <c r="X29" s="20"/>
      <c r="Y29" s="20">
        <v>3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18265</v>
      </c>
      <c r="H30" s="20">
        <v>18265</v>
      </c>
      <c r="I30" s="20"/>
      <c r="J30" s="20">
        <v>18265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18265</v>
      </c>
      <c r="X30" s="20"/>
      <c r="Y30" s="20">
        <v>18265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29171665</v>
      </c>
      <c r="H32" s="20">
        <v>27193485</v>
      </c>
      <c r="I32" s="20"/>
      <c r="J32" s="20">
        <v>27193485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27193485</v>
      </c>
      <c r="X32" s="20"/>
      <c r="Y32" s="20">
        <v>27193485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2531664</v>
      </c>
      <c r="H33" s="20">
        <v>2531664</v>
      </c>
      <c r="I33" s="20"/>
      <c r="J33" s="20">
        <v>2531664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2531664</v>
      </c>
      <c r="X33" s="20"/>
      <c r="Y33" s="20">
        <v>2531664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40064834</v>
      </c>
      <c r="H34" s="31">
        <f t="shared" si="3"/>
        <v>29743417</v>
      </c>
      <c r="I34" s="31">
        <f t="shared" si="3"/>
        <v>0</v>
      </c>
      <c r="J34" s="31">
        <f t="shared" si="3"/>
        <v>29743417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29743417</v>
      </c>
      <c r="X34" s="31">
        <f t="shared" si="3"/>
        <v>0</v>
      </c>
      <c r="Y34" s="31">
        <f t="shared" si="3"/>
        <v>29743417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>
        <v>1982331</v>
      </c>
      <c r="H38" s="20">
        <v>1982331</v>
      </c>
      <c r="I38" s="20"/>
      <c r="J38" s="20">
        <v>1982331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1982331</v>
      </c>
      <c r="X38" s="20"/>
      <c r="Y38" s="20">
        <v>1982331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1982331</v>
      </c>
      <c r="H39" s="37">
        <f t="shared" si="4"/>
        <v>1982331</v>
      </c>
      <c r="I39" s="37">
        <f t="shared" si="4"/>
        <v>0</v>
      </c>
      <c r="J39" s="37">
        <f t="shared" si="4"/>
        <v>1982331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1982331</v>
      </c>
      <c r="X39" s="37">
        <f t="shared" si="4"/>
        <v>0</v>
      </c>
      <c r="Y39" s="37">
        <f t="shared" si="4"/>
        <v>1982331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42047165</v>
      </c>
      <c r="H40" s="31">
        <f t="shared" si="5"/>
        <v>31725748</v>
      </c>
      <c r="I40" s="31">
        <f t="shared" si="5"/>
        <v>0</v>
      </c>
      <c r="J40" s="31">
        <f t="shared" si="5"/>
        <v>31725748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31725748</v>
      </c>
      <c r="X40" s="31">
        <f t="shared" si="5"/>
        <v>0</v>
      </c>
      <c r="Y40" s="31">
        <f t="shared" si="5"/>
        <v>31725748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375463967</v>
      </c>
      <c r="H42" s="45">
        <f t="shared" si="6"/>
        <v>452368843</v>
      </c>
      <c r="I42" s="45">
        <f t="shared" si="6"/>
        <v>0</v>
      </c>
      <c r="J42" s="45">
        <f t="shared" si="6"/>
        <v>452368843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452368843</v>
      </c>
      <c r="X42" s="45">
        <f t="shared" si="6"/>
        <v>0</v>
      </c>
      <c r="Y42" s="45">
        <f t="shared" si="6"/>
        <v>452368843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>
        <v>375463967</v>
      </c>
      <c r="H45" s="20">
        <v>452368843</v>
      </c>
      <c r="I45" s="20"/>
      <c r="J45" s="20">
        <v>452368843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452368843</v>
      </c>
      <c r="X45" s="20"/>
      <c r="Y45" s="20">
        <v>452368843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375463967</v>
      </c>
      <c r="H48" s="53">
        <f t="shared" si="7"/>
        <v>452368843</v>
      </c>
      <c r="I48" s="53">
        <f t="shared" si="7"/>
        <v>0</v>
      </c>
      <c r="J48" s="53">
        <f t="shared" si="7"/>
        <v>452368843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452368843</v>
      </c>
      <c r="X48" s="53">
        <f t="shared" si="7"/>
        <v>0</v>
      </c>
      <c r="Y48" s="53">
        <f t="shared" si="7"/>
        <v>452368843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91060467</v>
      </c>
      <c r="D6" s="18">
        <v>91060467</v>
      </c>
      <c r="E6" s="19">
        <v>93089000</v>
      </c>
      <c r="F6" s="20">
        <v>93089000</v>
      </c>
      <c r="G6" s="20"/>
      <c r="H6" s="20">
        <v>145345268</v>
      </c>
      <c r="I6" s="20">
        <v>119376418</v>
      </c>
      <c r="J6" s="20">
        <v>119376418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119376418</v>
      </c>
      <c r="X6" s="20">
        <v>23272250</v>
      </c>
      <c r="Y6" s="20">
        <v>96104168</v>
      </c>
      <c r="Z6" s="21">
        <v>412.96</v>
      </c>
      <c r="AA6" s="22">
        <v>93089000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8030259</v>
      </c>
      <c r="D8" s="18">
        <v>8030259</v>
      </c>
      <c r="E8" s="19">
        <v>100919212</v>
      </c>
      <c r="F8" s="20">
        <v>100919212</v>
      </c>
      <c r="G8" s="20"/>
      <c r="H8" s="20">
        <v>58595413</v>
      </c>
      <c r="I8" s="20">
        <v>59679626</v>
      </c>
      <c r="J8" s="20">
        <v>59679626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59679626</v>
      </c>
      <c r="X8" s="20">
        <v>25229803</v>
      </c>
      <c r="Y8" s="20">
        <v>34449823</v>
      </c>
      <c r="Z8" s="21">
        <v>136.54</v>
      </c>
      <c r="AA8" s="22">
        <v>100919212</v>
      </c>
    </row>
    <row r="9" spans="1:27" ht="13.5">
      <c r="A9" s="23" t="s">
        <v>36</v>
      </c>
      <c r="B9" s="17"/>
      <c r="C9" s="18">
        <v>25758926</v>
      </c>
      <c r="D9" s="18">
        <v>25758926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8947809</v>
      </c>
      <c r="D11" s="18">
        <v>8947809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133797461</v>
      </c>
      <c r="D12" s="29">
        <f>SUM(D6:D11)</f>
        <v>133797461</v>
      </c>
      <c r="E12" s="30">
        <f t="shared" si="0"/>
        <v>194008212</v>
      </c>
      <c r="F12" s="31">
        <f t="shared" si="0"/>
        <v>194008212</v>
      </c>
      <c r="G12" s="31">
        <f t="shared" si="0"/>
        <v>0</v>
      </c>
      <c r="H12" s="31">
        <f t="shared" si="0"/>
        <v>203940681</v>
      </c>
      <c r="I12" s="31">
        <f t="shared" si="0"/>
        <v>179056044</v>
      </c>
      <c r="J12" s="31">
        <f t="shared" si="0"/>
        <v>179056044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179056044</v>
      </c>
      <c r="X12" s="31">
        <f t="shared" si="0"/>
        <v>48502053</v>
      </c>
      <c r="Y12" s="31">
        <f t="shared" si="0"/>
        <v>130553991</v>
      </c>
      <c r="Z12" s="32">
        <f>+IF(X12&lt;&gt;0,+(Y12/X12)*100,0)</f>
        <v>269.17209257100933</v>
      </c>
      <c r="AA12" s="33">
        <f>SUM(AA6:AA11)</f>
        <v>194008212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717334</v>
      </c>
      <c r="D17" s="18">
        <v>717334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488321331</v>
      </c>
      <c r="D19" s="18">
        <v>488321331</v>
      </c>
      <c r="E19" s="19">
        <v>241338000</v>
      </c>
      <c r="F19" s="20">
        <v>252148037</v>
      </c>
      <c r="G19" s="20"/>
      <c r="H19" s="20">
        <v>5689850</v>
      </c>
      <c r="I19" s="20">
        <v>6149258</v>
      </c>
      <c r="J19" s="20">
        <v>6149258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6149258</v>
      </c>
      <c r="X19" s="20">
        <v>63037009</v>
      </c>
      <c r="Y19" s="20">
        <v>-56887751</v>
      </c>
      <c r="Z19" s="21">
        <v>-90.25</v>
      </c>
      <c r="AA19" s="22">
        <v>252148037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202132</v>
      </c>
      <c r="D22" s="18">
        <v>202132</v>
      </c>
      <c r="E22" s="19">
        <v>1000000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489240797</v>
      </c>
      <c r="D24" s="29">
        <f>SUM(D15:D23)</f>
        <v>489240797</v>
      </c>
      <c r="E24" s="36">
        <f t="shared" si="1"/>
        <v>242338000</v>
      </c>
      <c r="F24" s="37">
        <f t="shared" si="1"/>
        <v>252148037</v>
      </c>
      <c r="G24" s="37">
        <f t="shared" si="1"/>
        <v>0</v>
      </c>
      <c r="H24" s="37">
        <f t="shared" si="1"/>
        <v>5689850</v>
      </c>
      <c r="I24" s="37">
        <f t="shared" si="1"/>
        <v>6149258</v>
      </c>
      <c r="J24" s="37">
        <f t="shared" si="1"/>
        <v>6149258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6149258</v>
      </c>
      <c r="X24" s="37">
        <f t="shared" si="1"/>
        <v>63037009</v>
      </c>
      <c r="Y24" s="37">
        <f t="shared" si="1"/>
        <v>-56887751</v>
      </c>
      <c r="Z24" s="38">
        <f>+IF(X24&lt;&gt;0,+(Y24/X24)*100,0)</f>
        <v>-90.24500353435234</v>
      </c>
      <c r="AA24" s="39">
        <f>SUM(AA15:AA23)</f>
        <v>252148037</v>
      </c>
    </row>
    <row r="25" spans="1:27" ht="13.5">
      <c r="A25" s="27" t="s">
        <v>51</v>
      </c>
      <c r="B25" s="28"/>
      <c r="C25" s="29">
        <f aca="true" t="shared" si="2" ref="C25:Y25">+C12+C24</f>
        <v>623038258</v>
      </c>
      <c r="D25" s="29">
        <f>+D12+D24</f>
        <v>623038258</v>
      </c>
      <c r="E25" s="30">
        <f t="shared" si="2"/>
        <v>436346212</v>
      </c>
      <c r="F25" s="31">
        <f t="shared" si="2"/>
        <v>446156249</v>
      </c>
      <c r="G25" s="31">
        <f t="shared" si="2"/>
        <v>0</v>
      </c>
      <c r="H25" s="31">
        <f t="shared" si="2"/>
        <v>209630531</v>
      </c>
      <c r="I25" s="31">
        <f t="shared" si="2"/>
        <v>185205302</v>
      </c>
      <c r="J25" s="31">
        <f t="shared" si="2"/>
        <v>185205302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185205302</v>
      </c>
      <c r="X25" s="31">
        <f t="shared" si="2"/>
        <v>111539062</v>
      </c>
      <c r="Y25" s="31">
        <f t="shared" si="2"/>
        <v>73666240</v>
      </c>
      <c r="Z25" s="32">
        <f>+IF(X25&lt;&gt;0,+(Y25/X25)*100,0)</f>
        <v>66.04523893163096</v>
      </c>
      <c r="AA25" s="33">
        <f>+AA12+AA24</f>
        <v>446156249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436581</v>
      </c>
      <c r="D30" s="18">
        <v>436581</v>
      </c>
      <c r="E30" s="19">
        <v>863548</v>
      </c>
      <c r="F30" s="20">
        <v>863548</v>
      </c>
      <c r="G30" s="20"/>
      <c r="H30" s="20"/>
      <c r="I30" s="20">
        <v>444671</v>
      </c>
      <c r="J30" s="20">
        <v>444671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444671</v>
      </c>
      <c r="X30" s="20">
        <v>215887</v>
      </c>
      <c r="Y30" s="20">
        <v>228784</v>
      </c>
      <c r="Z30" s="21">
        <v>105.97</v>
      </c>
      <c r="AA30" s="22">
        <v>863548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70555732</v>
      </c>
      <c r="D32" s="18">
        <v>70555732</v>
      </c>
      <c r="E32" s="19">
        <v>37865000</v>
      </c>
      <c r="F32" s="20">
        <v>68828839</v>
      </c>
      <c r="G32" s="20"/>
      <c r="H32" s="20">
        <v>55102886</v>
      </c>
      <c r="I32" s="20">
        <v>41006005</v>
      </c>
      <c r="J32" s="20">
        <v>41006005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41006005</v>
      </c>
      <c r="X32" s="20">
        <v>17207210</v>
      </c>
      <c r="Y32" s="20">
        <v>23798795</v>
      </c>
      <c r="Z32" s="21">
        <v>138.31</v>
      </c>
      <c r="AA32" s="22">
        <v>68828839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70992313</v>
      </c>
      <c r="D34" s="29">
        <f>SUM(D29:D33)</f>
        <v>70992313</v>
      </c>
      <c r="E34" s="30">
        <f t="shared" si="3"/>
        <v>38728548</v>
      </c>
      <c r="F34" s="31">
        <f t="shared" si="3"/>
        <v>69692387</v>
      </c>
      <c r="G34" s="31">
        <f t="shared" si="3"/>
        <v>0</v>
      </c>
      <c r="H34" s="31">
        <f t="shared" si="3"/>
        <v>55102886</v>
      </c>
      <c r="I34" s="31">
        <f t="shared" si="3"/>
        <v>41450676</v>
      </c>
      <c r="J34" s="31">
        <f t="shared" si="3"/>
        <v>41450676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41450676</v>
      </c>
      <c r="X34" s="31">
        <f t="shared" si="3"/>
        <v>17423097</v>
      </c>
      <c r="Y34" s="31">
        <f t="shared" si="3"/>
        <v>24027579</v>
      </c>
      <c r="Z34" s="32">
        <f>+IF(X34&lt;&gt;0,+(Y34/X34)*100,0)</f>
        <v>137.90647552498848</v>
      </c>
      <c r="AA34" s="33">
        <f>SUM(AA29:AA33)</f>
        <v>69692387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553681</v>
      </c>
      <c r="D37" s="18">
        <v>553681</v>
      </c>
      <c r="E37" s="19">
        <v>1018622</v>
      </c>
      <c r="F37" s="20">
        <v>1018622</v>
      </c>
      <c r="G37" s="20"/>
      <c r="H37" s="20">
        <v>1250148</v>
      </c>
      <c r="I37" s="20">
        <v>749890</v>
      </c>
      <c r="J37" s="20">
        <v>749890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749890</v>
      </c>
      <c r="X37" s="20">
        <v>254656</v>
      </c>
      <c r="Y37" s="20">
        <v>495234</v>
      </c>
      <c r="Z37" s="21">
        <v>194.47</v>
      </c>
      <c r="AA37" s="22">
        <v>1018622</v>
      </c>
    </row>
    <row r="38" spans="1:27" ht="13.5">
      <c r="A38" s="23" t="s">
        <v>58</v>
      </c>
      <c r="B38" s="17"/>
      <c r="C38" s="18">
        <v>29961814</v>
      </c>
      <c r="D38" s="18">
        <v>29961814</v>
      </c>
      <c r="E38" s="19">
        <v>25235807</v>
      </c>
      <c r="F38" s="20">
        <v>25235807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6308952</v>
      </c>
      <c r="Y38" s="20">
        <v>-6308952</v>
      </c>
      <c r="Z38" s="21">
        <v>-100</v>
      </c>
      <c r="AA38" s="22">
        <v>25235807</v>
      </c>
    </row>
    <row r="39" spans="1:27" ht="13.5">
      <c r="A39" s="27" t="s">
        <v>61</v>
      </c>
      <c r="B39" s="35"/>
      <c r="C39" s="29">
        <f aca="true" t="shared" si="4" ref="C39:Y39">SUM(C37:C38)</f>
        <v>30515495</v>
      </c>
      <c r="D39" s="29">
        <f>SUM(D37:D38)</f>
        <v>30515495</v>
      </c>
      <c r="E39" s="36">
        <f t="shared" si="4"/>
        <v>26254429</v>
      </c>
      <c r="F39" s="37">
        <f t="shared" si="4"/>
        <v>26254429</v>
      </c>
      <c r="G39" s="37">
        <f t="shared" si="4"/>
        <v>0</v>
      </c>
      <c r="H39" s="37">
        <f t="shared" si="4"/>
        <v>1250148</v>
      </c>
      <c r="I39" s="37">
        <f t="shared" si="4"/>
        <v>749890</v>
      </c>
      <c r="J39" s="37">
        <f t="shared" si="4"/>
        <v>749890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749890</v>
      </c>
      <c r="X39" s="37">
        <f t="shared" si="4"/>
        <v>6563608</v>
      </c>
      <c r="Y39" s="37">
        <f t="shared" si="4"/>
        <v>-5813718</v>
      </c>
      <c r="Z39" s="38">
        <f>+IF(X39&lt;&gt;0,+(Y39/X39)*100,0)</f>
        <v>-88.5750337314477</v>
      </c>
      <c r="AA39" s="39">
        <f>SUM(AA37:AA38)</f>
        <v>26254429</v>
      </c>
    </row>
    <row r="40" spans="1:27" ht="13.5">
      <c r="A40" s="27" t="s">
        <v>62</v>
      </c>
      <c r="B40" s="28"/>
      <c r="C40" s="29">
        <f aca="true" t="shared" si="5" ref="C40:Y40">+C34+C39</f>
        <v>101507808</v>
      </c>
      <c r="D40" s="29">
        <f>+D34+D39</f>
        <v>101507808</v>
      </c>
      <c r="E40" s="30">
        <f t="shared" si="5"/>
        <v>64982977</v>
      </c>
      <c r="F40" s="31">
        <f t="shared" si="5"/>
        <v>95946816</v>
      </c>
      <c r="G40" s="31">
        <f t="shared" si="5"/>
        <v>0</v>
      </c>
      <c r="H40" s="31">
        <f t="shared" si="5"/>
        <v>56353034</v>
      </c>
      <c r="I40" s="31">
        <f t="shared" si="5"/>
        <v>42200566</v>
      </c>
      <c r="J40" s="31">
        <f t="shared" si="5"/>
        <v>42200566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42200566</v>
      </c>
      <c r="X40" s="31">
        <f t="shared" si="5"/>
        <v>23986705</v>
      </c>
      <c r="Y40" s="31">
        <f t="shared" si="5"/>
        <v>18213861</v>
      </c>
      <c r="Z40" s="32">
        <f>+IF(X40&lt;&gt;0,+(Y40/X40)*100,0)</f>
        <v>75.93315130193997</v>
      </c>
      <c r="AA40" s="33">
        <f>+AA34+AA39</f>
        <v>95946816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521530450</v>
      </c>
      <c r="D42" s="43">
        <f>+D25-D40</f>
        <v>521530450</v>
      </c>
      <c r="E42" s="44">
        <f t="shared" si="6"/>
        <v>371363235</v>
      </c>
      <c r="F42" s="45">
        <f t="shared" si="6"/>
        <v>350209433</v>
      </c>
      <c r="G42" s="45">
        <f t="shared" si="6"/>
        <v>0</v>
      </c>
      <c r="H42" s="45">
        <f t="shared" si="6"/>
        <v>153277497</v>
      </c>
      <c r="I42" s="45">
        <f t="shared" si="6"/>
        <v>143004736</v>
      </c>
      <c r="J42" s="45">
        <f t="shared" si="6"/>
        <v>143004736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143004736</v>
      </c>
      <c r="X42" s="45">
        <f t="shared" si="6"/>
        <v>87552357</v>
      </c>
      <c r="Y42" s="45">
        <f t="shared" si="6"/>
        <v>55452379</v>
      </c>
      <c r="Z42" s="46">
        <f>+IF(X42&lt;&gt;0,+(Y42/X42)*100,0)</f>
        <v>63.336249188585526</v>
      </c>
      <c r="AA42" s="47">
        <f>+AA25-AA40</f>
        <v>350209433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521530450</v>
      </c>
      <c r="D45" s="18">
        <v>521530450</v>
      </c>
      <c r="E45" s="19">
        <v>371363235</v>
      </c>
      <c r="F45" s="20">
        <v>350209433</v>
      </c>
      <c r="G45" s="20"/>
      <c r="H45" s="20">
        <v>153277497</v>
      </c>
      <c r="I45" s="20">
        <v>143004736</v>
      </c>
      <c r="J45" s="20">
        <v>143004736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143004736</v>
      </c>
      <c r="X45" s="20">
        <v>87552358</v>
      </c>
      <c r="Y45" s="20">
        <v>55452378</v>
      </c>
      <c r="Z45" s="48">
        <v>63.34</v>
      </c>
      <c r="AA45" s="22">
        <v>350209433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521530450</v>
      </c>
      <c r="D48" s="51">
        <f>SUM(D45:D47)</f>
        <v>521530450</v>
      </c>
      <c r="E48" s="52">
        <f t="shared" si="7"/>
        <v>371363235</v>
      </c>
      <c r="F48" s="53">
        <f t="shared" si="7"/>
        <v>350209433</v>
      </c>
      <c r="G48" s="53">
        <f t="shared" si="7"/>
        <v>0</v>
      </c>
      <c r="H48" s="53">
        <f t="shared" si="7"/>
        <v>153277497</v>
      </c>
      <c r="I48" s="53">
        <f t="shared" si="7"/>
        <v>143004736</v>
      </c>
      <c r="J48" s="53">
        <f t="shared" si="7"/>
        <v>143004736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143004736</v>
      </c>
      <c r="X48" s="53">
        <f t="shared" si="7"/>
        <v>87552358</v>
      </c>
      <c r="Y48" s="53">
        <f t="shared" si="7"/>
        <v>55452378</v>
      </c>
      <c r="Z48" s="54">
        <f>+IF(X48&lt;&gt;0,+(Y48/X48)*100,0)</f>
        <v>63.33624732300186</v>
      </c>
      <c r="AA48" s="55">
        <f>SUM(AA45:AA47)</f>
        <v>350209433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3000000</v>
      </c>
      <c r="F6" s="20">
        <v>3000000</v>
      </c>
      <c r="G6" s="20">
        <v>189166</v>
      </c>
      <c r="H6" s="20"/>
      <c r="I6" s="20"/>
      <c r="J6" s="20">
        <v>189166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189166</v>
      </c>
      <c r="X6" s="20">
        <v>750000</v>
      </c>
      <c r="Y6" s="20">
        <v>-560834</v>
      </c>
      <c r="Z6" s="21">
        <v>-74.78</v>
      </c>
      <c r="AA6" s="22">
        <v>3000000</v>
      </c>
    </row>
    <row r="7" spans="1:27" ht="13.5">
      <c r="A7" s="23" t="s">
        <v>34</v>
      </c>
      <c r="B7" s="17"/>
      <c r="C7" s="18"/>
      <c r="D7" s="18"/>
      <c r="E7" s="19">
        <v>16000000</v>
      </c>
      <c r="F7" s="20">
        <v>16000000</v>
      </c>
      <c r="G7" s="20">
        <v>1923107</v>
      </c>
      <c r="H7" s="20"/>
      <c r="I7" s="20"/>
      <c r="J7" s="20">
        <v>1923107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1923107</v>
      </c>
      <c r="X7" s="20">
        <v>4000000</v>
      </c>
      <c r="Y7" s="20">
        <v>-2076893</v>
      </c>
      <c r="Z7" s="21">
        <v>-51.92</v>
      </c>
      <c r="AA7" s="22">
        <v>16000000</v>
      </c>
    </row>
    <row r="8" spans="1:27" ht="13.5">
      <c r="A8" s="23" t="s">
        <v>35</v>
      </c>
      <c r="B8" s="17"/>
      <c r="C8" s="18"/>
      <c r="D8" s="18"/>
      <c r="E8" s="19">
        <v>6000000</v>
      </c>
      <c r="F8" s="20">
        <v>6000000</v>
      </c>
      <c r="G8" s="20">
        <v>9095474</v>
      </c>
      <c r="H8" s="20"/>
      <c r="I8" s="20"/>
      <c r="J8" s="20">
        <v>9095474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9095474</v>
      </c>
      <c r="X8" s="20">
        <v>1500000</v>
      </c>
      <c r="Y8" s="20">
        <v>7595474</v>
      </c>
      <c r="Z8" s="21">
        <v>506.36</v>
      </c>
      <c r="AA8" s="22">
        <v>6000000</v>
      </c>
    </row>
    <row r="9" spans="1:27" ht="13.5">
      <c r="A9" s="23" t="s">
        <v>36</v>
      </c>
      <c r="B9" s="17"/>
      <c r="C9" s="18"/>
      <c r="D9" s="18"/>
      <c r="E9" s="19">
        <v>8700000</v>
      </c>
      <c r="F9" s="20">
        <v>8700000</v>
      </c>
      <c r="G9" s="20">
        <v>-13793665</v>
      </c>
      <c r="H9" s="20"/>
      <c r="I9" s="20"/>
      <c r="J9" s="20">
        <v>-13793665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-13793665</v>
      </c>
      <c r="X9" s="20">
        <v>2175000</v>
      </c>
      <c r="Y9" s="20">
        <v>-15968665</v>
      </c>
      <c r="Z9" s="21">
        <v>-734.19</v>
      </c>
      <c r="AA9" s="22">
        <v>8700000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>
        <v>308</v>
      </c>
      <c r="H10" s="24"/>
      <c r="I10" s="24"/>
      <c r="J10" s="20">
        <v>308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308</v>
      </c>
      <c r="X10" s="20"/>
      <c r="Y10" s="24">
        <v>308</v>
      </c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131330000</v>
      </c>
      <c r="F11" s="20">
        <v>131330000</v>
      </c>
      <c r="G11" s="20">
        <v>13063988</v>
      </c>
      <c r="H11" s="20"/>
      <c r="I11" s="20"/>
      <c r="J11" s="20">
        <v>13063988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13063988</v>
      </c>
      <c r="X11" s="20">
        <v>32832500</v>
      </c>
      <c r="Y11" s="20">
        <v>-19768512</v>
      </c>
      <c r="Z11" s="21">
        <v>-60.21</v>
      </c>
      <c r="AA11" s="22">
        <v>131330000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165030000</v>
      </c>
      <c r="F12" s="31">
        <f t="shared" si="0"/>
        <v>165030000</v>
      </c>
      <c r="G12" s="31">
        <f t="shared" si="0"/>
        <v>10478378</v>
      </c>
      <c r="H12" s="31">
        <f t="shared" si="0"/>
        <v>0</v>
      </c>
      <c r="I12" s="31">
        <f t="shared" si="0"/>
        <v>0</v>
      </c>
      <c r="J12" s="31">
        <f t="shared" si="0"/>
        <v>10478378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10478378</v>
      </c>
      <c r="X12" s="31">
        <f t="shared" si="0"/>
        <v>41257500</v>
      </c>
      <c r="Y12" s="31">
        <f t="shared" si="0"/>
        <v>-30779122</v>
      </c>
      <c r="Z12" s="32">
        <f>+IF(X12&lt;&gt;0,+(Y12/X12)*100,0)</f>
        <v>-74.60248924437981</v>
      </c>
      <c r="AA12" s="33">
        <f>SUM(AA6:AA11)</f>
        <v>165030000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110000000</v>
      </c>
      <c r="F17" s="20">
        <v>110000000</v>
      </c>
      <c r="G17" s="20">
        <v>107486712</v>
      </c>
      <c r="H17" s="20"/>
      <c r="I17" s="20"/>
      <c r="J17" s="20">
        <v>107486712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107486712</v>
      </c>
      <c r="X17" s="20">
        <v>27500000</v>
      </c>
      <c r="Y17" s="20">
        <v>79986712</v>
      </c>
      <c r="Z17" s="21">
        <v>290.86</v>
      </c>
      <c r="AA17" s="22">
        <v>110000000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335000000</v>
      </c>
      <c r="F19" s="20">
        <v>335000000</v>
      </c>
      <c r="G19" s="20">
        <v>196998541</v>
      </c>
      <c r="H19" s="20"/>
      <c r="I19" s="20"/>
      <c r="J19" s="20">
        <v>196998541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196998541</v>
      </c>
      <c r="X19" s="20">
        <v>83750000</v>
      </c>
      <c r="Y19" s="20">
        <v>113248541</v>
      </c>
      <c r="Z19" s="21">
        <v>135.22</v>
      </c>
      <c r="AA19" s="22">
        <v>335000000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-1015471</v>
      </c>
      <c r="H21" s="20"/>
      <c r="I21" s="20"/>
      <c r="J21" s="20">
        <v>-1015471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-1015471</v>
      </c>
      <c r="X21" s="20"/>
      <c r="Y21" s="20">
        <v>-1015471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400000</v>
      </c>
      <c r="F22" s="20">
        <v>400000</v>
      </c>
      <c r="G22" s="20">
        <v>855250</v>
      </c>
      <c r="H22" s="20"/>
      <c r="I22" s="20"/>
      <c r="J22" s="20">
        <v>855250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855250</v>
      </c>
      <c r="X22" s="20">
        <v>100000</v>
      </c>
      <c r="Y22" s="20">
        <v>755250</v>
      </c>
      <c r="Z22" s="21">
        <v>755.25</v>
      </c>
      <c r="AA22" s="22">
        <v>400000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445400000</v>
      </c>
      <c r="F24" s="37">
        <f t="shared" si="1"/>
        <v>445400000</v>
      </c>
      <c r="G24" s="37">
        <f t="shared" si="1"/>
        <v>304325032</v>
      </c>
      <c r="H24" s="37">
        <f t="shared" si="1"/>
        <v>0</v>
      </c>
      <c r="I24" s="37">
        <f t="shared" si="1"/>
        <v>0</v>
      </c>
      <c r="J24" s="37">
        <f t="shared" si="1"/>
        <v>304325032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304325032</v>
      </c>
      <c r="X24" s="37">
        <f t="shared" si="1"/>
        <v>111350000</v>
      </c>
      <c r="Y24" s="37">
        <f t="shared" si="1"/>
        <v>192975032</v>
      </c>
      <c r="Z24" s="38">
        <f>+IF(X24&lt;&gt;0,+(Y24/X24)*100,0)</f>
        <v>173.30492321508757</v>
      </c>
      <c r="AA24" s="39">
        <f>SUM(AA15:AA23)</f>
        <v>445400000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610430000</v>
      </c>
      <c r="F25" s="31">
        <f t="shared" si="2"/>
        <v>610430000</v>
      </c>
      <c r="G25" s="31">
        <f t="shared" si="2"/>
        <v>314803410</v>
      </c>
      <c r="H25" s="31">
        <f t="shared" si="2"/>
        <v>0</v>
      </c>
      <c r="I25" s="31">
        <f t="shared" si="2"/>
        <v>0</v>
      </c>
      <c r="J25" s="31">
        <f t="shared" si="2"/>
        <v>314803410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314803410</v>
      </c>
      <c r="X25" s="31">
        <f t="shared" si="2"/>
        <v>152607500</v>
      </c>
      <c r="Y25" s="31">
        <f t="shared" si="2"/>
        <v>162195910</v>
      </c>
      <c r="Z25" s="32">
        <f>+IF(X25&lt;&gt;0,+(Y25/X25)*100,0)</f>
        <v>106.28305292990188</v>
      </c>
      <c r="AA25" s="33">
        <f>+AA12+AA24</f>
        <v>610430000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340000</v>
      </c>
      <c r="F30" s="20">
        <v>340000</v>
      </c>
      <c r="G30" s="20">
        <v>-333457</v>
      </c>
      <c r="H30" s="20"/>
      <c r="I30" s="20"/>
      <c r="J30" s="20">
        <v>-333457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-333457</v>
      </c>
      <c r="X30" s="20">
        <v>85000</v>
      </c>
      <c r="Y30" s="20">
        <v>-418457</v>
      </c>
      <c r="Z30" s="21">
        <v>-492.3</v>
      </c>
      <c r="AA30" s="22">
        <v>340000</v>
      </c>
    </row>
    <row r="31" spans="1:27" ht="13.5">
      <c r="A31" s="23" t="s">
        <v>56</v>
      </c>
      <c r="B31" s="17"/>
      <c r="C31" s="18"/>
      <c r="D31" s="18"/>
      <c r="E31" s="19">
        <v>85000</v>
      </c>
      <c r="F31" s="20">
        <v>85000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21250</v>
      </c>
      <c r="Y31" s="20">
        <v>-21250</v>
      </c>
      <c r="Z31" s="21">
        <v>-100</v>
      </c>
      <c r="AA31" s="22">
        <v>85000</v>
      </c>
    </row>
    <row r="32" spans="1:27" ht="13.5">
      <c r="A32" s="23" t="s">
        <v>57</v>
      </c>
      <c r="B32" s="17"/>
      <c r="C32" s="18"/>
      <c r="D32" s="18"/>
      <c r="E32" s="19">
        <v>14000000</v>
      </c>
      <c r="F32" s="20">
        <v>14000000</v>
      </c>
      <c r="G32" s="20">
        <v>8212193</v>
      </c>
      <c r="H32" s="20"/>
      <c r="I32" s="20"/>
      <c r="J32" s="20">
        <v>8212193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8212193</v>
      </c>
      <c r="X32" s="20">
        <v>3500000</v>
      </c>
      <c r="Y32" s="20">
        <v>4712193</v>
      </c>
      <c r="Z32" s="21">
        <v>134.63</v>
      </c>
      <c r="AA32" s="22">
        <v>14000000</v>
      </c>
    </row>
    <row r="33" spans="1:27" ht="13.5">
      <c r="A33" s="23" t="s">
        <v>58</v>
      </c>
      <c r="B33" s="17"/>
      <c r="C33" s="18"/>
      <c r="D33" s="18"/>
      <c r="E33" s="19">
        <v>2400000</v>
      </c>
      <c r="F33" s="20">
        <v>2400000</v>
      </c>
      <c r="G33" s="20">
        <v>-2867200</v>
      </c>
      <c r="H33" s="20"/>
      <c r="I33" s="20"/>
      <c r="J33" s="20">
        <v>-2867200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-2867200</v>
      </c>
      <c r="X33" s="20">
        <v>600000</v>
      </c>
      <c r="Y33" s="20">
        <v>-3467200</v>
      </c>
      <c r="Z33" s="21">
        <v>-577.87</v>
      </c>
      <c r="AA33" s="22">
        <v>2400000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16825000</v>
      </c>
      <c r="F34" s="31">
        <f t="shared" si="3"/>
        <v>16825000</v>
      </c>
      <c r="G34" s="31">
        <f t="shared" si="3"/>
        <v>5011536</v>
      </c>
      <c r="H34" s="31">
        <f t="shared" si="3"/>
        <v>0</v>
      </c>
      <c r="I34" s="31">
        <f t="shared" si="3"/>
        <v>0</v>
      </c>
      <c r="J34" s="31">
        <f t="shared" si="3"/>
        <v>5011536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5011536</v>
      </c>
      <c r="X34" s="31">
        <f t="shared" si="3"/>
        <v>4206250</v>
      </c>
      <c r="Y34" s="31">
        <f t="shared" si="3"/>
        <v>805286</v>
      </c>
      <c r="Z34" s="32">
        <f>+IF(X34&lt;&gt;0,+(Y34/X34)*100,0)</f>
        <v>19.14498662704309</v>
      </c>
      <c r="AA34" s="33">
        <f>SUM(AA29:AA33)</f>
        <v>16825000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2500000</v>
      </c>
      <c r="F37" s="20">
        <v>2500000</v>
      </c>
      <c r="G37" s="20">
        <v>-2320713</v>
      </c>
      <c r="H37" s="20"/>
      <c r="I37" s="20"/>
      <c r="J37" s="20">
        <v>-2320713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-2320713</v>
      </c>
      <c r="X37" s="20">
        <v>625000</v>
      </c>
      <c r="Y37" s="20">
        <v>-2945713</v>
      </c>
      <c r="Z37" s="21">
        <v>-471.31</v>
      </c>
      <c r="AA37" s="22">
        <v>2500000</v>
      </c>
    </row>
    <row r="38" spans="1:27" ht="13.5">
      <c r="A38" s="23" t="s">
        <v>58</v>
      </c>
      <c r="B38" s="17"/>
      <c r="C38" s="18"/>
      <c r="D38" s="18"/>
      <c r="E38" s="19">
        <v>6650000</v>
      </c>
      <c r="F38" s="20">
        <v>6650000</v>
      </c>
      <c r="G38" s="20">
        <v>-6803701</v>
      </c>
      <c r="H38" s="20"/>
      <c r="I38" s="20"/>
      <c r="J38" s="20">
        <v>-6803701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-6803701</v>
      </c>
      <c r="X38" s="20">
        <v>1662500</v>
      </c>
      <c r="Y38" s="20">
        <v>-8466201</v>
      </c>
      <c r="Z38" s="21">
        <v>-509.25</v>
      </c>
      <c r="AA38" s="22">
        <v>6650000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9150000</v>
      </c>
      <c r="F39" s="37">
        <f t="shared" si="4"/>
        <v>9150000</v>
      </c>
      <c r="G39" s="37">
        <f t="shared" si="4"/>
        <v>-9124414</v>
      </c>
      <c r="H39" s="37">
        <f t="shared" si="4"/>
        <v>0</v>
      </c>
      <c r="I39" s="37">
        <f t="shared" si="4"/>
        <v>0</v>
      </c>
      <c r="J39" s="37">
        <f t="shared" si="4"/>
        <v>-9124414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-9124414</v>
      </c>
      <c r="X39" s="37">
        <f t="shared" si="4"/>
        <v>2287500</v>
      </c>
      <c r="Y39" s="37">
        <f t="shared" si="4"/>
        <v>-11411914</v>
      </c>
      <c r="Z39" s="38">
        <f>+IF(X39&lt;&gt;0,+(Y39/X39)*100,0)</f>
        <v>-498.88148633879786</v>
      </c>
      <c r="AA39" s="39">
        <f>SUM(AA37:AA38)</f>
        <v>9150000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25975000</v>
      </c>
      <c r="F40" s="31">
        <f t="shared" si="5"/>
        <v>25975000</v>
      </c>
      <c r="G40" s="31">
        <f t="shared" si="5"/>
        <v>-4112878</v>
      </c>
      <c r="H40" s="31">
        <f t="shared" si="5"/>
        <v>0</v>
      </c>
      <c r="I40" s="31">
        <f t="shared" si="5"/>
        <v>0</v>
      </c>
      <c r="J40" s="31">
        <f t="shared" si="5"/>
        <v>-4112878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-4112878</v>
      </c>
      <c r="X40" s="31">
        <f t="shared" si="5"/>
        <v>6493750</v>
      </c>
      <c r="Y40" s="31">
        <f t="shared" si="5"/>
        <v>-10606628</v>
      </c>
      <c r="Z40" s="32">
        <f>+IF(X40&lt;&gt;0,+(Y40/X40)*100,0)</f>
        <v>-163.33594610202118</v>
      </c>
      <c r="AA40" s="33">
        <f>+AA34+AA39</f>
        <v>25975000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584455000</v>
      </c>
      <c r="F42" s="45">
        <f t="shared" si="6"/>
        <v>584455000</v>
      </c>
      <c r="G42" s="45">
        <f t="shared" si="6"/>
        <v>318916288</v>
      </c>
      <c r="H42" s="45">
        <f t="shared" si="6"/>
        <v>0</v>
      </c>
      <c r="I42" s="45">
        <f t="shared" si="6"/>
        <v>0</v>
      </c>
      <c r="J42" s="45">
        <f t="shared" si="6"/>
        <v>318916288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318916288</v>
      </c>
      <c r="X42" s="45">
        <f t="shared" si="6"/>
        <v>146113750</v>
      </c>
      <c r="Y42" s="45">
        <f t="shared" si="6"/>
        <v>172802538</v>
      </c>
      <c r="Z42" s="46">
        <f>+IF(X42&lt;&gt;0,+(Y42/X42)*100,0)</f>
        <v>118.2657607514693</v>
      </c>
      <c r="AA42" s="47">
        <f>+AA25-AA40</f>
        <v>584455000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584455000</v>
      </c>
      <c r="F45" s="20">
        <v>584455000</v>
      </c>
      <c r="G45" s="20">
        <v>318916287</v>
      </c>
      <c r="H45" s="20"/>
      <c r="I45" s="20"/>
      <c r="J45" s="20">
        <v>318916287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318916287</v>
      </c>
      <c r="X45" s="20">
        <v>146113750</v>
      </c>
      <c r="Y45" s="20">
        <v>172802537</v>
      </c>
      <c r="Z45" s="48">
        <v>118.27</v>
      </c>
      <c r="AA45" s="22">
        <v>584455000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584455000</v>
      </c>
      <c r="F48" s="53">
        <f t="shared" si="7"/>
        <v>584455000</v>
      </c>
      <c r="G48" s="53">
        <f t="shared" si="7"/>
        <v>318916287</v>
      </c>
      <c r="H48" s="53">
        <f t="shared" si="7"/>
        <v>0</v>
      </c>
      <c r="I48" s="53">
        <f t="shared" si="7"/>
        <v>0</v>
      </c>
      <c r="J48" s="53">
        <f t="shared" si="7"/>
        <v>318916287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318916287</v>
      </c>
      <c r="X48" s="53">
        <f t="shared" si="7"/>
        <v>146113750</v>
      </c>
      <c r="Y48" s="53">
        <f t="shared" si="7"/>
        <v>172802537</v>
      </c>
      <c r="Z48" s="54">
        <f>+IF(X48&lt;&gt;0,+(Y48/X48)*100,0)</f>
        <v>118.26576006707103</v>
      </c>
      <c r="AA48" s="55">
        <f>SUM(AA45:AA47)</f>
        <v>584455000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141067594</v>
      </c>
      <c r="D6" s="18">
        <v>141067594</v>
      </c>
      <c r="E6" s="19">
        <v>3423037</v>
      </c>
      <c r="F6" s="20">
        <v>3423037</v>
      </c>
      <c r="G6" s="20">
        <v>44966612</v>
      </c>
      <c r="H6" s="20">
        <v>40438289</v>
      </c>
      <c r="I6" s="20">
        <v>32626854</v>
      </c>
      <c r="J6" s="20">
        <v>32626854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32626854</v>
      </c>
      <c r="X6" s="20">
        <v>855759</v>
      </c>
      <c r="Y6" s="20">
        <v>31771095</v>
      </c>
      <c r="Z6" s="21">
        <v>3712.62</v>
      </c>
      <c r="AA6" s="22">
        <v>3423037</v>
      </c>
    </row>
    <row r="7" spans="1:27" ht="13.5">
      <c r="A7" s="23" t="s">
        <v>34</v>
      </c>
      <c r="B7" s="17"/>
      <c r="C7" s="18">
        <v>5007661</v>
      </c>
      <c r="D7" s="18">
        <v>5007661</v>
      </c>
      <c r="E7" s="19">
        <v>89318489</v>
      </c>
      <c r="F7" s="20">
        <v>89318489</v>
      </c>
      <c r="G7" s="20">
        <v>106296869</v>
      </c>
      <c r="H7" s="20">
        <v>106665767</v>
      </c>
      <c r="I7" s="20">
        <v>137526605</v>
      </c>
      <c r="J7" s="20">
        <v>137526605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137526605</v>
      </c>
      <c r="X7" s="20">
        <v>22329622</v>
      </c>
      <c r="Y7" s="20">
        <v>115196983</v>
      </c>
      <c r="Z7" s="21">
        <v>515.89</v>
      </c>
      <c r="AA7" s="22">
        <v>89318489</v>
      </c>
    </row>
    <row r="8" spans="1:27" ht="13.5">
      <c r="A8" s="23" t="s">
        <v>35</v>
      </c>
      <c r="B8" s="17"/>
      <c r="C8" s="18">
        <v>11068470</v>
      </c>
      <c r="D8" s="18">
        <v>11068470</v>
      </c>
      <c r="E8" s="19">
        <v>6202875</v>
      </c>
      <c r="F8" s="20">
        <v>6202875</v>
      </c>
      <c r="G8" s="20">
        <v>4189872</v>
      </c>
      <c r="H8" s="20">
        <v>4939281</v>
      </c>
      <c r="I8" s="20">
        <v>5236377</v>
      </c>
      <c r="J8" s="20">
        <v>5236377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5236377</v>
      </c>
      <c r="X8" s="20">
        <v>1550719</v>
      </c>
      <c r="Y8" s="20">
        <v>3685658</v>
      </c>
      <c r="Z8" s="21">
        <v>237.67</v>
      </c>
      <c r="AA8" s="22">
        <v>6202875</v>
      </c>
    </row>
    <row r="9" spans="1:27" ht="13.5">
      <c r="A9" s="23" t="s">
        <v>36</v>
      </c>
      <c r="B9" s="17"/>
      <c r="C9" s="18">
        <v>6431111</v>
      </c>
      <c r="D9" s="18">
        <v>6431111</v>
      </c>
      <c r="E9" s="19">
        <v>9303351</v>
      </c>
      <c r="F9" s="20">
        <v>9303351</v>
      </c>
      <c r="G9" s="20">
        <v>2483528</v>
      </c>
      <c r="H9" s="20">
        <v>2566530</v>
      </c>
      <c r="I9" s="20">
        <v>2727086</v>
      </c>
      <c r="J9" s="20">
        <v>2727086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2727086</v>
      </c>
      <c r="X9" s="20">
        <v>2325838</v>
      </c>
      <c r="Y9" s="20">
        <v>401248</v>
      </c>
      <c r="Z9" s="21">
        <v>17.25</v>
      </c>
      <c r="AA9" s="22">
        <v>9303351</v>
      </c>
    </row>
    <row r="10" spans="1:27" ht="13.5">
      <c r="A10" s="23" t="s">
        <v>37</v>
      </c>
      <c r="B10" s="17"/>
      <c r="C10" s="18">
        <v>203211</v>
      </c>
      <c r="D10" s="18">
        <v>203211</v>
      </c>
      <c r="E10" s="19">
        <v>202330</v>
      </c>
      <c r="F10" s="20">
        <v>202330</v>
      </c>
      <c r="G10" s="24">
        <v>192330</v>
      </c>
      <c r="H10" s="24">
        <v>192330</v>
      </c>
      <c r="I10" s="24">
        <v>192330</v>
      </c>
      <c r="J10" s="20">
        <v>192330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192330</v>
      </c>
      <c r="X10" s="20">
        <v>50583</v>
      </c>
      <c r="Y10" s="24">
        <v>141747</v>
      </c>
      <c r="Z10" s="25">
        <v>280.23</v>
      </c>
      <c r="AA10" s="26">
        <v>202330</v>
      </c>
    </row>
    <row r="11" spans="1:27" ht="13.5">
      <c r="A11" s="23" t="s">
        <v>38</v>
      </c>
      <c r="B11" s="17"/>
      <c r="C11" s="18">
        <v>1088639</v>
      </c>
      <c r="D11" s="18">
        <v>1088639</v>
      </c>
      <c r="E11" s="19">
        <v>1386361</v>
      </c>
      <c r="F11" s="20">
        <v>1386361</v>
      </c>
      <c r="G11" s="20">
        <v>1524997</v>
      </c>
      <c r="H11" s="20">
        <v>1524997</v>
      </c>
      <c r="I11" s="20">
        <v>1524997</v>
      </c>
      <c r="J11" s="20">
        <v>1524997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1524997</v>
      </c>
      <c r="X11" s="20">
        <v>346590</v>
      </c>
      <c r="Y11" s="20">
        <v>1178407</v>
      </c>
      <c r="Z11" s="21">
        <v>340</v>
      </c>
      <c r="AA11" s="22">
        <v>1386361</v>
      </c>
    </row>
    <row r="12" spans="1:27" ht="13.5">
      <c r="A12" s="27" t="s">
        <v>39</v>
      </c>
      <c r="B12" s="28"/>
      <c r="C12" s="29">
        <f aca="true" t="shared" si="0" ref="C12:Y12">SUM(C6:C11)</f>
        <v>164866686</v>
      </c>
      <c r="D12" s="29">
        <f>SUM(D6:D11)</f>
        <v>164866686</v>
      </c>
      <c r="E12" s="30">
        <f t="shared" si="0"/>
        <v>109836443</v>
      </c>
      <c r="F12" s="31">
        <f t="shared" si="0"/>
        <v>109836443</v>
      </c>
      <c r="G12" s="31">
        <f t="shared" si="0"/>
        <v>159654208</v>
      </c>
      <c r="H12" s="31">
        <f t="shared" si="0"/>
        <v>156327194</v>
      </c>
      <c r="I12" s="31">
        <f t="shared" si="0"/>
        <v>179834249</v>
      </c>
      <c r="J12" s="31">
        <f t="shared" si="0"/>
        <v>179834249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179834249</v>
      </c>
      <c r="X12" s="31">
        <f t="shared" si="0"/>
        <v>27459111</v>
      </c>
      <c r="Y12" s="31">
        <f t="shared" si="0"/>
        <v>152375138</v>
      </c>
      <c r="Z12" s="32">
        <f>+IF(X12&lt;&gt;0,+(Y12/X12)*100,0)</f>
        <v>554.9165011205206</v>
      </c>
      <c r="AA12" s="33">
        <f>SUM(AA6:AA11)</f>
        <v>109836443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289321</v>
      </c>
      <c r="D15" s="18">
        <v>289321</v>
      </c>
      <c r="E15" s="19">
        <v>222306</v>
      </c>
      <c r="F15" s="20">
        <v>222306</v>
      </c>
      <c r="G15" s="20">
        <v>212306</v>
      </c>
      <c r="H15" s="20">
        <v>212306</v>
      </c>
      <c r="I15" s="20">
        <v>212306</v>
      </c>
      <c r="J15" s="20">
        <v>212306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212306</v>
      </c>
      <c r="X15" s="20">
        <v>55577</v>
      </c>
      <c r="Y15" s="20">
        <v>156729</v>
      </c>
      <c r="Z15" s="21">
        <v>282</v>
      </c>
      <c r="AA15" s="22">
        <v>222306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52593662</v>
      </c>
      <c r="D17" s="18">
        <v>52593662</v>
      </c>
      <c r="E17" s="19">
        <v>3155311</v>
      </c>
      <c r="F17" s="20">
        <v>3155311</v>
      </c>
      <c r="G17" s="20">
        <v>3155311</v>
      </c>
      <c r="H17" s="20">
        <v>3155311</v>
      </c>
      <c r="I17" s="20">
        <v>3155311</v>
      </c>
      <c r="J17" s="20">
        <v>3155311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3155311</v>
      </c>
      <c r="X17" s="20">
        <v>788828</v>
      </c>
      <c r="Y17" s="20">
        <v>2366483</v>
      </c>
      <c r="Z17" s="21">
        <v>300</v>
      </c>
      <c r="AA17" s="22">
        <v>3155311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410438149</v>
      </c>
      <c r="D19" s="18">
        <v>410438149</v>
      </c>
      <c r="E19" s="19">
        <v>421004480</v>
      </c>
      <c r="F19" s="20">
        <v>421004480</v>
      </c>
      <c r="G19" s="20">
        <v>421333554</v>
      </c>
      <c r="H19" s="20">
        <v>421571872</v>
      </c>
      <c r="I19" s="20">
        <v>419653681</v>
      </c>
      <c r="J19" s="20">
        <v>419653681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419653681</v>
      </c>
      <c r="X19" s="20">
        <v>105251120</v>
      </c>
      <c r="Y19" s="20">
        <v>314402561</v>
      </c>
      <c r="Z19" s="21">
        <v>298.72</v>
      </c>
      <c r="AA19" s="22">
        <v>421004480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563500</v>
      </c>
      <c r="D21" s="18">
        <v>563500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264887</v>
      </c>
      <c r="D22" s="18">
        <v>264887</v>
      </c>
      <c r="E22" s="19">
        <v>174630</v>
      </c>
      <c r="F22" s="20">
        <v>174630</v>
      </c>
      <c r="G22" s="20">
        <v>174630</v>
      </c>
      <c r="H22" s="20">
        <v>174630</v>
      </c>
      <c r="I22" s="20">
        <v>174630</v>
      </c>
      <c r="J22" s="20">
        <v>174630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174630</v>
      </c>
      <c r="X22" s="20">
        <v>43658</v>
      </c>
      <c r="Y22" s="20">
        <v>130972</v>
      </c>
      <c r="Z22" s="21">
        <v>300</v>
      </c>
      <c r="AA22" s="22">
        <v>174630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464149519</v>
      </c>
      <c r="D24" s="29">
        <f>SUM(D15:D23)</f>
        <v>464149519</v>
      </c>
      <c r="E24" s="36">
        <f t="shared" si="1"/>
        <v>424556727</v>
      </c>
      <c r="F24" s="37">
        <f t="shared" si="1"/>
        <v>424556727</v>
      </c>
      <c r="G24" s="37">
        <f t="shared" si="1"/>
        <v>424875801</v>
      </c>
      <c r="H24" s="37">
        <f t="shared" si="1"/>
        <v>425114119</v>
      </c>
      <c r="I24" s="37">
        <f t="shared" si="1"/>
        <v>423195928</v>
      </c>
      <c r="J24" s="37">
        <f t="shared" si="1"/>
        <v>423195928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423195928</v>
      </c>
      <c r="X24" s="37">
        <f t="shared" si="1"/>
        <v>106139183</v>
      </c>
      <c r="Y24" s="37">
        <f t="shared" si="1"/>
        <v>317056745</v>
      </c>
      <c r="Z24" s="38">
        <f>+IF(X24&lt;&gt;0,+(Y24/X24)*100,0)</f>
        <v>298.7179060912877</v>
      </c>
      <c r="AA24" s="39">
        <f>SUM(AA15:AA23)</f>
        <v>424556727</v>
      </c>
    </row>
    <row r="25" spans="1:27" ht="13.5">
      <c r="A25" s="27" t="s">
        <v>51</v>
      </c>
      <c r="B25" s="28"/>
      <c r="C25" s="29">
        <f aca="true" t="shared" si="2" ref="C25:Y25">+C12+C24</f>
        <v>629016205</v>
      </c>
      <c r="D25" s="29">
        <f>+D12+D24</f>
        <v>629016205</v>
      </c>
      <c r="E25" s="30">
        <f t="shared" si="2"/>
        <v>534393170</v>
      </c>
      <c r="F25" s="31">
        <f t="shared" si="2"/>
        <v>534393170</v>
      </c>
      <c r="G25" s="31">
        <f t="shared" si="2"/>
        <v>584530009</v>
      </c>
      <c r="H25" s="31">
        <f t="shared" si="2"/>
        <v>581441313</v>
      </c>
      <c r="I25" s="31">
        <f t="shared" si="2"/>
        <v>603030177</v>
      </c>
      <c r="J25" s="31">
        <f t="shared" si="2"/>
        <v>603030177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603030177</v>
      </c>
      <c r="X25" s="31">
        <f t="shared" si="2"/>
        <v>133598294</v>
      </c>
      <c r="Y25" s="31">
        <f t="shared" si="2"/>
        <v>469431883</v>
      </c>
      <c r="Z25" s="32">
        <f>+IF(X25&lt;&gt;0,+(Y25/X25)*100,0)</f>
        <v>351.37565678795266</v>
      </c>
      <c r="AA25" s="33">
        <f>+AA12+AA24</f>
        <v>534393170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9103483</v>
      </c>
      <c r="D30" s="18">
        <v>9103483</v>
      </c>
      <c r="E30" s="19">
        <v>195954</v>
      </c>
      <c r="F30" s="20">
        <v>195954</v>
      </c>
      <c r="G30" s="20">
        <v>195954</v>
      </c>
      <c r="H30" s="20">
        <v>195954</v>
      </c>
      <c r="I30" s="20">
        <v>195954</v>
      </c>
      <c r="J30" s="20">
        <v>195954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195954</v>
      </c>
      <c r="X30" s="20">
        <v>48989</v>
      </c>
      <c r="Y30" s="20">
        <v>146965</v>
      </c>
      <c r="Z30" s="21">
        <v>300</v>
      </c>
      <c r="AA30" s="22">
        <v>195954</v>
      </c>
    </row>
    <row r="31" spans="1:27" ht="13.5">
      <c r="A31" s="23" t="s">
        <v>56</v>
      </c>
      <c r="B31" s="17"/>
      <c r="C31" s="18">
        <v>395364</v>
      </c>
      <c r="D31" s="18">
        <v>395364</v>
      </c>
      <c r="E31" s="19">
        <v>438440</v>
      </c>
      <c r="F31" s="20">
        <v>438440</v>
      </c>
      <c r="G31" s="20">
        <v>460362</v>
      </c>
      <c r="H31" s="20">
        <v>460362</v>
      </c>
      <c r="I31" s="20">
        <v>460362</v>
      </c>
      <c r="J31" s="20">
        <v>460362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460362</v>
      </c>
      <c r="X31" s="20">
        <v>109610</v>
      </c>
      <c r="Y31" s="20">
        <v>350752</v>
      </c>
      <c r="Z31" s="21">
        <v>320</v>
      </c>
      <c r="AA31" s="22">
        <v>438440</v>
      </c>
    </row>
    <row r="32" spans="1:27" ht="13.5">
      <c r="A32" s="23" t="s">
        <v>57</v>
      </c>
      <c r="B32" s="17"/>
      <c r="C32" s="18">
        <v>20539083</v>
      </c>
      <c r="D32" s="18">
        <v>20539083</v>
      </c>
      <c r="E32" s="19">
        <v>35297559</v>
      </c>
      <c r="F32" s="20">
        <v>35297559</v>
      </c>
      <c r="G32" s="20">
        <v>1347390</v>
      </c>
      <c r="H32" s="20">
        <v>1986740</v>
      </c>
      <c r="I32" s="20">
        <v>40790029</v>
      </c>
      <c r="J32" s="20">
        <v>40790029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40790029</v>
      </c>
      <c r="X32" s="20">
        <v>8824390</v>
      </c>
      <c r="Y32" s="20">
        <v>31965639</v>
      </c>
      <c r="Z32" s="21">
        <v>362.24</v>
      </c>
      <c r="AA32" s="22">
        <v>35297559</v>
      </c>
    </row>
    <row r="33" spans="1:27" ht="13.5">
      <c r="A33" s="23" t="s">
        <v>58</v>
      </c>
      <c r="B33" s="17"/>
      <c r="C33" s="18">
        <v>4833897</v>
      </c>
      <c r="D33" s="18">
        <v>4833897</v>
      </c>
      <c r="E33" s="19">
        <v>3424126</v>
      </c>
      <c r="F33" s="20">
        <v>3424126</v>
      </c>
      <c r="G33" s="20">
        <v>3595332</v>
      </c>
      <c r="H33" s="20">
        <v>3595332</v>
      </c>
      <c r="I33" s="20">
        <v>3595332</v>
      </c>
      <c r="J33" s="20">
        <v>3595332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3595332</v>
      </c>
      <c r="X33" s="20">
        <v>856032</v>
      </c>
      <c r="Y33" s="20">
        <v>2739300</v>
      </c>
      <c r="Z33" s="21">
        <v>320</v>
      </c>
      <c r="AA33" s="22">
        <v>3424126</v>
      </c>
    </row>
    <row r="34" spans="1:27" ht="13.5">
      <c r="A34" s="27" t="s">
        <v>59</v>
      </c>
      <c r="B34" s="28"/>
      <c r="C34" s="29">
        <f aca="true" t="shared" si="3" ref="C34:Y34">SUM(C29:C33)</f>
        <v>34871827</v>
      </c>
      <c r="D34" s="29">
        <f>SUM(D29:D33)</f>
        <v>34871827</v>
      </c>
      <c r="E34" s="30">
        <f t="shared" si="3"/>
        <v>39356079</v>
      </c>
      <c r="F34" s="31">
        <f t="shared" si="3"/>
        <v>39356079</v>
      </c>
      <c r="G34" s="31">
        <f t="shared" si="3"/>
        <v>5599038</v>
      </c>
      <c r="H34" s="31">
        <f t="shared" si="3"/>
        <v>6238388</v>
      </c>
      <c r="I34" s="31">
        <f t="shared" si="3"/>
        <v>45041677</v>
      </c>
      <c r="J34" s="31">
        <f t="shared" si="3"/>
        <v>45041677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45041677</v>
      </c>
      <c r="X34" s="31">
        <f t="shared" si="3"/>
        <v>9839021</v>
      </c>
      <c r="Y34" s="31">
        <f t="shared" si="3"/>
        <v>35202656</v>
      </c>
      <c r="Z34" s="32">
        <f>+IF(X34&lt;&gt;0,+(Y34/X34)*100,0)</f>
        <v>357.7861659203695</v>
      </c>
      <c r="AA34" s="33">
        <f>SUM(AA29:AA33)</f>
        <v>39356079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30166156</v>
      </c>
      <c r="D37" s="18">
        <v>30166156</v>
      </c>
      <c r="E37" s="19">
        <v>220700</v>
      </c>
      <c r="F37" s="20">
        <v>220700</v>
      </c>
      <c r="G37" s="20">
        <v>220700</v>
      </c>
      <c r="H37" s="20">
        <v>220700</v>
      </c>
      <c r="I37" s="20">
        <v>220700</v>
      </c>
      <c r="J37" s="20">
        <v>220700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220700</v>
      </c>
      <c r="X37" s="20">
        <v>55175</v>
      </c>
      <c r="Y37" s="20">
        <v>165525</v>
      </c>
      <c r="Z37" s="21">
        <v>300</v>
      </c>
      <c r="AA37" s="22">
        <v>220700</v>
      </c>
    </row>
    <row r="38" spans="1:27" ht="13.5">
      <c r="A38" s="23" t="s">
        <v>58</v>
      </c>
      <c r="B38" s="17"/>
      <c r="C38" s="18">
        <v>24467718</v>
      </c>
      <c r="D38" s="18">
        <v>24467718</v>
      </c>
      <c r="E38" s="19">
        <v>21605434</v>
      </c>
      <c r="F38" s="20">
        <v>21605434</v>
      </c>
      <c r="G38" s="20">
        <v>18010528</v>
      </c>
      <c r="H38" s="20">
        <v>18010528</v>
      </c>
      <c r="I38" s="20">
        <v>18010528</v>
      </c>
      <c r="J38" s="20">
        <v>18010528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18010528</v>
      </c>
      <c r="X38" s="20">
        <v>5401359</v>
      </c>
      <c r="Y38" s="20">
        <v>12609169</v>
      </c>
      <c r="Z38" s="21">
        <v>233.44</v>
      </c>
      <c r="AA38" s="22">
        <v>21605434</v>
      </c>
    </row>
    <row r="39" spans="1:27" ht="13.5">
      <c r="A39" s="27" t="s">
        <v>61</v>
      </c>
      <c r="B39" s="35"/>
      <c r="C39" s="29">
        <f aca="true" t="shared" si="4" ref="C39:Y39">SUM(C37:C38)</f>
        <v>54633874</v>
      </c>
      <c r="D39" s="29">
        <f>SUM(D37:D38)</f>
        <v>54633874</v>
      </c>
      <c r="E39" s="36">
        <f t="shared" si="4"/>
        <v>21826134</v>
      </c>
      <c r="F39" s="37">
        <f t="shared" si="4"/>
        <v>21826134</v>
      </c>
      <c r="G39" s="37">
        <f t="shared" si="4"/>
        <v>18231228</v>
      </c>
      <c r="H39" s="37">
        <f t="shared" si="4"/>
        <v>18231228</v>
      </c>
      <c r="I39" s="37">
        <f t="shared" si="4"/>
        <v>18231228</v>
      </c>
      <c r="J39" s="37">
        <f t="shared" si="4"/>
        <v>18231228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18231228</v>
      </c>
      <c r="X39" s="37">
        <f t="shared" si="4"/>
        <v>5456534</v>
      </c>
      <c r="Y39" s="37">
        <f t="shared" si="4"/>
        <v>12774694</v>
      </c>
      <c r="Z39" s="38">
        <f>+IF(X39&lt;&gt;0,+(Y39/X39)*100,0)</f>
        <v>234.11737194343516</v>
      </c>
      <c r="AA39" s="39">
        <f>SUM(AA37:AA38)</f>
        <v>21826134</v>
      </c>
    </row>
    <row r="40" spans="1:27" ht="13.5">
      <c r="A40" s="27" t="s">
        <v>62</v>
      </c>
      <c r="B40" s="28"/>
      <c r="C40" s="29">
        <f aca="true" t="shared" si="5" ref="C40:Y40">+C34+C39</f>
        <v>89505701</v>
      </c>
      <c r="D40" s="29">
        <f>+D34+D39</f>
        <v>89505701</v>
      </c>
      <c r="E40" s="30">
        <f t="shared" si="5"/>
        <v>61182213</v>
      </c>
      <c r="F40" s="31">
        <f t="shared" si="5"/>
        <v>61182213</v>
      </c>
      <c r="G40" s="31">
        <f t="shared" si="5"/>
        <v>23830266</v>
      </c>
      <c r="H40" s="31">
        <f t="shared" si="5"/>
        <v>24469616</v>
      </c>
      <c r="I40" s="31">
        <f t="shared" si="5"/>
        <v>63272905</v>
      </c>
      <c r="J40" s="31">
        <f t="shared" si="5"/>
        <v>63272905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63272905</v>
      </c>
      <c r="X40" s="31">
        <f t="shared" si="5"/>
        <v>15295555</v>
      </c>
      <c r="Y40" s="31">
        <f t="shared" si="5"/>
        <v>47977350</v>
      </c>
      <c r="Z40" s="32">
        <f>+IF(X40&lt;&gt;0,+(Y40/X40)*100,0)</f>
        <v>313.6685788779812</v>
      </c>
      <c r="AA40" s="33">
        <f>+AA34+AA39</f>
        <v>61182213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539510504</v>
      </c>
      <c r="D42" s="43">
        <f>+D25-D40</f>
        <v>539510504</v>
      </c>
      <c r="E42" s="44">
        <f t="shared" si="6"/>
        <v>473210957</v>
      </c>
      <c r="F42" s="45">
        <f t="shared" si="6"/>
        <v>473210957</v>
      </c>
      <c r="G42" s="45">
        <f t="shared" si="6"/>
        <v>560699743</v>
      </c>
      <c r="H42" s="45">
        <f t="shared" si="6"/>
        <v>556971697</v>
      </c>
      <c r="I42" s="45">
        <f t="shared" si="6"/>
        <v>539757272</v>
      </c>
      <c r="J42" s="45">
        <f t="shared" si="6"/>
        <v>539757272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539757272</v>
      </c>
      <c r="X42" s="45">
        <f t="shared" si="6"/>
        <v>118302739</v>
      </c>
      <c r="Y42" s="45">
        <f t="shared" si="6"/>
        <v>421454533</v>
      </c>
      <c r="Z42" s="46">
        <f>+IF(X42&lt;&gt;0,+(Y42/X42)*100,0)</f>
        <v>356.2508666853436</v>
      </c>
      <c r="AA42" s="47">
        <f>+AA25-AA40</f>
        <v>473210957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539510504</v>
      </c>
      <c r="D45" s="18">
        <v>539510504</v>
      </c>
      <c r="E45" s="19">
        <v>473210957</v>
      </c>
      <c r="F45" s="20">
        <v>473210957</v>
      </c>
      <c r="G45" s="20">
        <v>560699743</v>
      </c>
      <c r="H45" s="20">
        <v>556971697</v>
      </c>
      <c r="I45" s="20">
        <v>539757272</v>
      </c>
      <c r="J45" s="20">
        <v>539757272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539757272</v>
      </c>
      <c r="X45" s="20">
        <v>118302739</v>
      </c>
      <c r="Y45" s="20">
        <v>421454533</v>
      </c>
      <c r="Z45" s="48">
        <v>356.25</v>
      </c>
      <c r="AA45" s="22">
        <v>473210957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539510504</v>
      </c>
      <c r="D48" s="51">
        <f>SUM(D45:D47)</f>
        <v>539510504</v>
      </c>
      <c r="E48" s="52">
        <f t="shared" si="7"/>
        <v>473210957</v>
      </c>
      <c r="F48" s="53">
        <f t="shared" si="7"/>
        <v>473210957</v>
      </c>
      <c r="G48" s="53">
        <f t="shared" si="7"/>
        <v>560699743</v>
      </c>
      <c r="H48" s="53">
        <f t="shared" si="7"/>
        <v>556971697</v>
      </c>
      <c r="I48" s="53">
        <f t="shared" si="7"/>
        <v>539757272</v>
      </c>
      <c r="J48" s="53">
        <f t="shared" si="7"/>
        <v>539757272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539757272</v>
      </c>
      <c r="X48" s="53">
        <f t="shared" si="7"/>
        <v>118302739</v>
      </c>
      <c r="Y48" s="53">
        <f t="shared" si="7"/>
        <v>421454533</v>
      </c>
      <c r="Z48" s="54">
        <f>+IF(X48&lt;&gt;0,+(Y48/X48)*100,0)</f>
        <v>356.2508666853436</v>
      </c>
      <c r="AA48" s="55">
        <f>SUM(AA45:AA47)</f>
        <v>473210957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36251014</v>
      </c>
      <c r="H6" s="20">
        <v>1813117</v>
      </c>
      <c r="I6" s="20">
        <v>690475</v>
      </c>
      <c r="J6" s="20">
        <v>690475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690475</v>
      </c>
      <c r="X6" s="20"/>
      <c r="Y6" s="20">
        <v>690475</v>
      </c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/>
      <c r="F8" s="20"/>
      <c r="G8" s="20">
        <v>49883694</v>
      </c>
      <c r="H8" s="20">
        <v>49883694</v>
      </c>
      <c r="I8" s="20">
        <v>49705915</v>
      </c>
      <c r="J8" s="20">
        <v>49705915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49705915</v>
      </c>
      <c r="X8" s="20"/>
      <c r="Y8" s="20">
        <v>49705915</v>
      </c>
      <c r="Z8" s="21"/>
      <c r="AA8" s="22"/>
    </row>
    <row r="9" spans="1:27" ht="13.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0</v>
      </c>
      <c r="F12" s="31">
        <f t="shared" si="0"/>
        <v>0</v>
      </c>
      <c r="G12" s="31">
        <f t="shared" si="0"/>
        <v>86134708</v>
      </c>
      <c r="H12" s="31">
        <f t="shared" si="0"/>
        <v>51696811</v>
      </c>
      <c r="I12" s="31">
        <f t="shared" si="0"/>
        <v>50396390</v>
      </c>
      <c r="J12" s="31">
        <f t="shared" si="0"/>
        <v>50396390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50396390</v>
      </c>
      <c r="X12" s="31">
        <f t="shared" si="0"/>
        <v>0</v>
      </c>
      <c r="Y12" s="31">
        <f t="shared" si="0"/>
        <v>50396390</v>
      </c>
      <c r="Z12" s="32">
        <f>+IF(X12&lt;&gt;0,+(Y12/X12)*100,0)</f>
        <v>0</v>
      </c>
      <c r="AA12" s="33">
        <f>SUM(AA6:AA11)</f>
        <v>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>
        <v>6000000</v>
      </c>
      <c r="H17" s="20">
        <v>6000000</v>
      </c>
      <c r="I17" s="20">
        <v>6000000</v>
      </c>
      <c r="J17" s="20">
        <v>6000000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6000000</v>
      </c>
      <c r="X17" s="20"/>
      <c r="Y17" s="20">
        <v>6000000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>
        <v>190959405</v>
      </c>
      <c r="H19" s="20">
        <v>190959405</v>
      </c>
      <c r="I19" s="20">
        <v>191126275</v>
      </c>
      <c r="J19" s="20">
        <v>191126275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191126275</v>
      </c>
      <c r="X19" s="20"/>
      <c r="Y19" s="20">
        <v>191126275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>
        <v>1500000</v>
      </c>
      <c r="H22" s="20">
        <v>1500000</v>
      </c>
      <c r="I22" s="20">
        <v>1500000</v>
      </c>
      <c r="J22" s="20">
        <v>1500000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1500000</v>
      </c>
      <c r="X22" s="20"/>
      <c r="Y22" s="20">
        <v>1500000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198459405</v>
      </c>
      <c r="H24" s="37">
        <f t="shared" si="1"/>
        <v>198459405</v>
      </c>
      <c r="I24" s="37">
        <f t="shared" si="1"/>
        <v>198626275</v>
      </c>
      <c r="J24" s="37">
        <f t="shared" si="1"/>
        <v>198626275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198626275</v>
      </c>
      <c r="X24" s="37">
        <f t="shared" si="1"/>
        <v>0</v>
      </c>
      <c r="Y24" s="37">
        <f t="shared" si="1"/>
        <v>198626275</v>
      </c>
      <c r="Z24" s="38">
        <f>+IF(X24&lt;&gt;0,+(Y24/X24)*100,0)</f>
        <v>0</v>
      </c>
      <c r="AA24" s="39">
        <f>SUM(AA15:AA23)</f>
        <v>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0</v>
      </c>
      <c r="F25" s="31">
        <f t="shared" si="2"/>
        <v>0</v>
      </c>
      <c r="G25" s="31">
        <f t="shared" si="2"/>
        <v>284594113</v>
      </c>
      <c r="H25" s="31">
        <f t="shared" si="2"/>
        <v>250156216</v>
      </c>
      <c r="I25" s="31">
        <f t="shared" si="2"/>
        <v>249022665</v>
      </c>
      <c r="J25" s="31">
        <f t="shared" si="2"/>
        <v>249022665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249022665</v>
      </c>
      <c r="X25" s="31">
        <f t="shared" si="2"/>
        <v>0</v>
      </c>
      <c r="Y25" s="31">
        <f t="shared" si="2"/>
        <v>249022665</v>
      </c>
      <c r="Z25" s="32">
        <f>+IF(X25&lt;&gt;0,+(Y25/X25)*100,0)</f>
        <v>0</v>
      </c>
      <c r="AA25" s="33">
        <f>+AA12+AA24</f>
        <v>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>
        <v>219902397</v>
      </c>
      <c r="H31" s="20">
        <v>190415822</v>
      </c>
      <c r="I31" s="20">
        <v>194366966</v>
      </c>
      <c r="J31" s="20">
        <v>194366966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194366966</v>
      </c>
      <c r="X31" s="20"/>
      <c r="Y31" s="20">
        <v>194366966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/>
      <c r="F32" s="20"/>
      <c r="G32" s="20">
        <v>2961504</v>
      </c>
      <c r="H32" s="20">
        <v>2961504</v>
      </c>
      <c r="I32" s="20">
        <v>-1964872</v>
      </c>
      <c r="J32" s="20">
        <v>-1964872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-1964872</v>
      </c>
      <c r="X32" s="20"/>
      <c r="Y32" s="20">
        <v>-1964872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24000000</v>
      </c>
      <c r="H33" s="20">
        <v>24000000</v>
      </c>
      <c r="I33" s="20">
        <v>24000000</v>
      </c>
      <c r="J33" s="20">
        <v>24000000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24000000</v>
      </c>
      <c r="X33" s="20"/>
      <c r="Y33" s="20">
        <v>24000000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246863901</v>
      </c>
      <c r="H34" s="31">
        <f t="shared" si="3"/>
        <v>217377326</v>
      </c>
      <c r="I34" s="31">
        <f t="shared" si="3"/>
        <v>216402094</v>
      </c>
      <c r="J34" s="31">
        <f t="shared" si="3"/>
        <v>216402094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216402094</v>
      </c>
      <c r="X34" s="31">
        <f t="shared" si="3"/>
        <v>0</v>
      </c>
      <c r="Y34" s="31">
        <f t="shared" si="3"/>
        <v>216402094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246863901</v>
      </c>
      <c r="H40" s="31">
        <f t="shared" si="5"/>
        <v>217377326</v>
      </c>
      <c r="I40" s="31">
        <f t="shared" si="5"/>
        <v>216402094</v>
      </c>
      <c r="J40" s="31">
        <f t="shared" si="5"/>
        <v>216402094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216402094</v>
      </c>
      <c r="X40" s="31">
        <f t="shared" si="5"/>
        <v>0</v>
      </c>
      <c r="Y40" s="31">
        <f t="shared" si="5"/>
        <v>216402094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0</v>
      </c>
      <c r="F42" s="45">
        <f t="shared" si="6"/>
        <v>0</v>
      </c>
      <c r="G42" s="45">
        <f t="shared" si="6"/>
        <v>37730212</v>
      </c>
      <c r="H42" s="45">
        <f t="shared" si="6"/>
        <v>32778890</v>
      </c>
      <c r="I42" s="45">
        <f t="shared" si="6"/>
        <v>32620571</v>
      </c>
      <c r="J42" s="45">
        <f t="shared" si="6"/>
        <v>32620571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32620571</v>
      </c>
      <c r="X42" s="45">
        <f t="shared" si="6"/>
        <v>0</v>
      </c>
      <c r="Y42" s="45">
        <f t="shared" si="6"/>
        <v>32620571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/>
      <c r="F45" s="20"/>
      <c r="G45" s="20">
        <v>37730212</v>
      </c>
      <c r="H45" s="20">
        <v>32778890</v>
      </c>
      <c r="I45" s="20">
        <v>32620571</v>
      </c>
      <c r="J45" s="20">
        <v>32620571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32620571</v>
      </c>
      <c r="X45" s="20"/>
      <c r="Y45" s="20">
        <v>32620571</v>
      </c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0</v>
      </c>
      <c r="F48" s="53">
        <f t="shared" si="7"/>
        <v>0</v>
      </c>
      <c r="G48" s="53">
        <f t="shared" si="7"/>
        <v>37730212</v>
      </c>
      <c r="H48" s="53">
        <f t="shared" si="7"/>
        <v>32778890</v>
      </c>
      <c r="I48" s="53">
        <f t="shared" si="7"/>
        <v>32620571</v>
      </c>
      <c r="J48" s="53">
        <f t="shared" si="7"/>
        <v>32620571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32620571</v>
      </c>
      <c r="X48" s="53">
        <f t="shared" si="7"/>
        <v>0</v>
      </c>
      <c r="Y48" s="53">
        <f t="shared" si="7"/>
        <v>32620571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5175000</v>
      </c>
      <c r="F6" s="20">
        <v>5175000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1293750</v>
      </c>
      <c r="Y6" s="20">
        <v>-1293750</v>
      </c>
      <c r="Z6" s="21">
        <v>-100</v>
      </c>
      <c r="AA6" s="22">
        <v>5175000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35000000</v>
      </c>
      <c r="F8" s="20">
        <v>35000000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8750000</v>
      </c>
      <c r="Y8" s="20">
        <v>-8750000</v>
      </c>
      <c r="Z8" s="21">
        <v>-100</v>
      </c>
      <c r="AA8" s="22">
        <v>35000000</v>
      </c>
    </row>
    <row r="9" spans="1:27" ht="13.5">
      <c r="A9" s="23" t="s">
        <v>36</v>
      </c>
      <c r="B9" s="17"/>
      <c r="C9" s="18"/>
      <c r="D9" s="18"/>
      <c r="E9" s="19">
        <v>400000</v>
      </c>
      <c r="F9" s="20">
        <v>400000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100000</v>
      </c>
      <c r="Y9" s="20">
        <v>-100000</v>
      </c>
      <c r="Z9" s="21">
        <v>-100</v>
      </c>
      <c r="AA9" s="22">
        <v>400000</v>
      </c>
    </row>
    <row r="10" spans="1:27" ht="13.5">
      <c r="A10" s="23" t="s">
        <v>37</v>
      </c>
      <c r="B10" s="17"/>
      <c r="C10" s="18"/>
      <c r="D10" s="18"/>
      <c r="E10" s="19">
        <v>830000</v>
      </c>
      <c r="F10" s="20">
        <v>830000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207500</v>
      </c>
      <c r="Y10" s="24">
        <v>-207500</v>
      </c>
      <c r="Z10" s="25">
        <v>-100</v>
      </c>
      <c r="AA10" s="26">
        <v>830000</v>
      </c>
    </row>
    <row r="11" spans="1:27" ht="13.5">
      <c r="A11" s="23" t="s">
        <v>38</v>
      </c>
      <c r="B11" s="17"/>
      <c r="C11" s="18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41405000</v>
      </c>
      <c r="F12" s="31">
        <f t="shared" si="0"/>
        <v>41405000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10351250</v>
      </c>
      <c r="Y12" s="31">
        <f t="shared" si="0"/>
        <v>-10351250</v>
      </c>
      <c r="Z12" s="32">
        <f>+IF(X12&lt;&gt;0,+(Y12/X12)*100,0)</f>
        <v>-100</v>
      </c>
      <c r="AA12" s="33">
        <f>SUM(AA6:AA11)</f>
        <v>41405000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275221000</v>
      </c>
      <c r="F19" s="20">
        <v>275221000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68805250</v>
      </c>
      <c r="Y19" s="20">
        <v>-68805250</v>
      </c>
      <c r="Z19" s="21">
        <v>-100</v>
      </c>
      <c r="AA19" s="22">
        <v>275221000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275221000</v>
      </c>
      <c r="F24" s="37">
        <f t="shared" si="1"/>
        <v>275221000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68805250</v>
      </c>
      <c r="Y24" s="37">
        <f t="shared" si="1"/>
        <v>-68805250</v>
      </c>
      <c r="Z24" s="38">
        <f>+IF(X24&lt;&gt;0,+(Y24/X24)*100,0)</f>
        <v>-100</v>
      </c>
      <c r="AA24" s="39">
        <f>SUM(AA15:AA23)</f>
        <v>275221000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316626000</v>
      </c>
      <c r="F25" s="31">
        <f t="shared" si="2"/>
        <v>316626000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79156500</v>
      </c>
      <c r="Y25" s="31">
        <f t="shared" si="2"/>
        <v>-79156500</v>
      </c>
      <c r="Z25" s="32">
        <f>+IF(X25&lt;&gt;0,+(Y25/X25)*100,0)</f>
        <v>-100</v>
      </c>
      <c r="AA25" s="33">
        <f>+AA12+AA24</f>
        <v>316626000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152000</v>
      </c>
      <c r="F30" s="20">
        <v>152000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38000</v>
      </c>
      <c r="Y30" s="20">
        <v>-38000</v>
      </c>
      <c r="Z30" s="21">
        <v>-100</v>
      </c>
      <c r="AA30" s="22">
        <v>152000</v>
      </c>
    </row>
    <row r="31" spans="1:27" ht="13.5">
      <c r="A31" s="23" t="s">
        <v>56</v>
      </c>
      <c r="B31" s="17"/>
      <c r="C31" s="18"/>
      <c r="D31" s="18"/>
      <c r="E31" s="19">
        <v>1300000</v>
      </c>
      <c r="F31" s="20">
        <v>1300000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325000</v>
      </c>
      <c r="Y31" s="20">
        <v>-325000</v>
      </c>
      <c r="Z31" s="21">
        <v>-100</v>
      </c>
      <c r="AA31" s="22">
        <v>1300000</v>
      </c>
    </row>
    <row r="32" spans="1:27" ht="13.5">
      <c r="A32" s="23" t="s">
        <v>57</v>
      </c>
      <c r="B32" s="17"/>
      <c r="C32" s="18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22"/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1452000</v>
      </c>
      <c r="F34" s="31">
        <f t="shared" si="3"/>
        <v>1452000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363000</v>
      </c>
      <c r="Y34" s="31">
        <f t="shared" si="3"/>
        <v>-363000</v>
      </c>
      <c r="Z34" s="32">
        <f>+IF(X34&lt;&gt;0,+(Y34/X34)*100,0)</f>
        <v>-100</v>
      </c>
      <c r="AA34" s="33">
        <f>SUM(AA29:AA33)</f>
        <v>1452000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19303000</v>
      </c>
      <c r="F38" s="20">
        <v>19303000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4825750</v>
      </c>
      <c r="Y38" s="20">
        <v>-4825750</v>
      </c>
      <c r="Z38" s="21">
        <v>-100</v>
      </c>
      <c r="AA38" s="22">
        <v>19303000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19303000</v>
      </c>
      <c r="F39" s="37">
        <f t="shared" si="4"/>
        <v>19303000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4825750</v>
      </c>
      <c r="Y39" s="37">
        <f t="shared" si="4"/>
        <v>-4825750</v>
      </c>
      <c r="Z39" s="38">
        <f>+IF(X39&lt;&gt;0,+(Y39/X39)*100,0)</f>
        <v>-100</v>
      </c>
      <c r="AA39" s="39">
        <f>SUM(AA37:AA38)</f>
        <v>19303000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20755000</v>
      </c>
      <c r="F40" s="31">
        <f t="shared" si="5"/>
        <v>20755000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5188750</v>
      </c>
      <c r="Y40" s="31">
        <f t="shared" si="5"/>
        <v>-5188750</v>
      </c>
      <c r="Z40" s="32">
        <f>+IF(X40&lt;&gt;0,+(Y40/X40)*100,0)</f>
        <v>-100</v>
      </c>
      <c r="AA40" s="33">
        <f>+AA34+AA39</f>
        <v>20755000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295871000</v>
      </c>
      <c r="F42" s="45">
        <f t="shared" si="6"/>
        <v>295871000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73967750</v>
      </c>
      <c r="Y42" s="45">
        <f t="shared" si="6"/>
        <v>-73967750</v>
      </c>
      <c r="Z42" s="46">
        <f>+IF(X42&lt;&gt;0,+(Y42/X42)*100,0)</f>
        <v>-100</v>
      </c>
      <c r="AA42" s="47">
        <f>+AA25-AA40</f>
        <v>295871000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2659000</v>
      </c>
      <c r="F45" s="20">
        <v>2659000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664750</v>
      </c>
      <c r="Y45" s="20">
        <v>-664750</v>
      </c>
      <c r="Z45" s="48">
        <v>-100</v>
      </c>
      <c r="AA45" s="22">
        <v>2659000</v>
      </c>
    </row>
    <row r="46" spans="1:27" ht="13.5">
      <c r="A46" s="23" t="s">
        <v>67</v>
      </c>
      <c r="B46" s="17"/>
      <c r="C46" s="18"/>
      <c r="D46" s="18"/>
      <c r="E46" s="19">
        <v>293212000</v>
      </c>
      <c r="F46" s="20">
        <v>293212000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73303000</v>
      </c>
      <c r="Y46" s="20">
        <v>-73303000</v>
      </c>
      <c r="Z46" s="48">
        <v>-100</v>
      </c>
      <c r="AA46" s="22">
        <v>293212000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295871000</v>
      </c>
      <c r="F48" s="53">
        <f t="shared" si="7"/>
        <v>295871000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73967750</v>
      </c>
      <c r="Y48" s="53">
        <f t="shared" si="7"/>
        <v>-73967750</v>
      </c>
      <c r="Z48" s="54">
        <f>+IF(X48&lt;&gt;0,+(Y48/X48)*100,0)</f>
        <v>-100</v>
      </c>
      <c r="AA48" s="55">
        <f>SUM(AA45:AA47)</f>
        <v>295871000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1885844</v>
      </c>
      <c r="D6" s="18">
        <v>1885844</v>
      </c>
      <c r="E6" s="19">
        <v>1102356</v>
      </c>
      <c r="F6" s="20">
        <v>1102356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275589</v>
      </c>
      <c r="Y6" s="20">
        <v>-275589</v>
      </c>
      <c r="Z6" s="21">
        <v>-100</v>
      </c>
      <c r="AA6" s="22">
        <v>1102356</v>
      </c>
    </row>
    <row r="7" spans="1:27" ht="13.5">
      <c r="A7" s="23" t="s">
        <v>34</v>
      </c>
      <c r="B7" s="17"/>
      <c r="C7" s="18"/>
      <c r="D7" s="18"/>
      <c r="E7" s="19">
        <v>1907352</v>
      </c>
      <c r="F7" s="20">
        <v>1907352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476838</v>
      </c>
      <c r="Y7" s="20">
        <v>-476838</v>
      </c>
      <c r="Z7" s="21">
        <v>-100</v>
      </c>
      <c r="AA7" s="22">
        <v>1907352</v>
      </c>
    </row>
    <row r="8" spans="1:27" ht="13.5">
      <c r="A8" s="23" t="s">
        <v>35</v>
      </c>
      <c r="B8" s="17"/>
      <c r="C8" s="18">
        <v>11976120</v>
      </c>
      <c r="D8" s="18">
        <v>11976120</v>
      </c>
      <c r="E8" s="19">
        <v>14120000</v>
      </c>
      <c r="F8" s="20">
        <v>14120000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3530000</v>
      </c>
      <c r="Y8" s="20">
        <v>-3530000</v>
      </c>
      <c r="Z8" s="21">
        <v>-100</v>
      </c>
      <c r="AA8" s="22">
        <v>14120000</v>
      </c>
    </row>
    <row r="9" spans="1:27" ht="13.5">
      <c r="A9" s="23" t="s">
        <v>36</v>
      </c>
      <c r="B9" s="17"/>
      <c r="C9" s="18"/>
      <c r="D9" s="18"/>
      <c r="E9" s="19">
        <v>14120352</v>
      </c>
      <c r="F9" s="20">
        <v>14120352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3530088</v>
      </c>
      <c r="Y9" s="20">
        <v>-3530088</v>
      </c>
      <c r="Z9" s="21">
        <v>-100</v>
      </c>
      <c r="AA9" s="22">
        <v>14120352</v>
      </c>
    </row>
    <row r="10" spans="1:27" ht="13.5">
      <c r="A10" s="23" t="s">
        <v>37</v>
      </c>
      <c r="B10" s="17"/>
      <c r="C10" s="18">
        <v>866082</v>
      </c>
      <c r="D10" s="18">
        <v>866082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497051</v>
      </c>
      <c r="D11" s="18">
        <v>497051</v>
      </c>
      <c r="E11" s="19">
        <v>335592</v>
      </c>
      <c r="F11" s="20">
        <v>335592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83898</v>
      </c>
      <c r="Y11" s="20">
        <v>-83898</v>
      </c>
      <c r="Z11" s="21">
        <v>-100</v>
      </c>
      <c r="AA11" s="22">
        <v>335592</v>
      </c>
    </row>
    <row r="12" spans="1:27" ht="13.5">
      <c r="A12" s="27" t="s">
        <v>39</v>
      </c>
      <c r="B12" s="28"/>
      <c r="C12" s="29">
        <f aca="true" t="shared" si="0" ref="C12:Y12">SUM(C6:C11)</f>
        <v>15225097</v>
      </c>
      <c r="D12" s="29">
        <f>SUM(D6:D11)</f>
        <v>15225097</v>
      </c>
      <c r="E12" s="30">
        <f t="shared" si="0"/>
        <v>31585652</v>
      </c>
      <c r="F12" s="31">
        <f t="shared" si="0"/>
        <v>31585652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7896413</v>
      </c>
      <c r="Y12" s="31">
        <f t="shared" si="0"/>
        <v>-7896413</v>
      </c>
      <c r="Z12" s="32">
        <f>+IF(X12&lt;&gt;0,+(Y12/X12)*100,0)</f>
        <v>-100</v>
      </c>
      <c r="AA12" s="33">
        <f>SUM(AA6:AA11)</f>
        <v>31585652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19800249</v>
      </c>
      <c r="D17" s="18">
        <v>19800249</v>
      </c>
      <c r="E17" s="19">
        <v>21679668</v>
      </c>
      <c r="F17" s="20">
        <v>21679668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5419917</v>
      </c>
      <c r="Y17" s="20">
        <v>-5419917</v>
      </c>
      <c r="Z17" s="21">
        <v>-100</v>
      </c>
      <c r="AA17" s="22">
        <v>21679668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206723510</v>
      </c>
      <c r="D19" s="18">
        <v>206723510</v>
      </c>
      <c r="E19" s="19">
        <v>228056004</v>
      </c>
      <c r="F19" s="20">
        <v>228056004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57014001</v>
      </c>
      <c r="Y19" s="20">
        <v>-57014001</v>
      </c>
      <c r="Z19" s="21">
        <v>-100</v>
      </c>
      <c r="AA19" s="22">
        <v>228056004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9075</v>
      </c>
      <c r="D22" s="18">
        <v>9075</v>
      </c>
      <c r="E22" s="19">
        <v>37170</v>
      </c>
      <c r="F22" s="20">
        <v>37170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9293</v>
      </c>
      <c r="Y22" s="20">
        <v>-9293</v>
      </c>
      <c r="Z22" s="21">
        <v>-100</v>
      </c>
      <c r="AA22" s="22">
        <v>37170</v>
      </c>
    </row>
    <row r="23" spans="1:27" ht="13.5">
      <c r="A23" s="23" t="s">
        <v>49</v>
      </c>
      <c r="B23" s="17"/>
      <c r="C23" s="18">
        <v>43632</v>
      </c>
      <c r="D23" s="18">
        <v>43632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226576466</v>
      </c>
      <c r="D24" s="29">
        <f>SUM(D15:D23)</f>
        <v>226576466</v>
      </c>
      <c r="E24" s="36">
        <f t="shared" si="1"/>
        <v>249772842</v>
      </c>
      <c r="F24" s="37">
        <f t="shared" si="1"/>
        <v>249772842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62443211</v>
      </c>
      <c r="Y24" s="37">
        <f t="shared" si="1"/>
        <v>-62443211</v>
      </c>
      <c r="Z24" s="38">
        <f>+IF(X24&lt;&gt;0,+(Y24/X24)*100,0)</f>
        <v>-100</v>
      </c>
      <c r="AA24" s="39">
        <f>SUM(AA15:AA23)</f>
        <v>249772842</v>
      </c>
    </row>
    <row r="25" spans="1:27" ht="13.5">
      <c r="A25" s="27" t="s">
        <v>51</v>
      </c>
      <c r="B25" s="28"/>
      <c r="C25" s="29">
        <f aca="true" t="shared" si="2" ref="C25:Y25">+C12+C24</f>
        <v>241801563</v>
      </c>
      <c r="D25" s="29">
        <f>+D12+D24</f>
        <v>241801563</v>
      </c>
      <c r="E25" s="30">
        <f t="shared" si="2"/>
        <v>281358494</v>
      </c>
      <c r="F25" s="31">
        <f t="shared" si="2"/>
        <v>281358494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70339624</v>
      </c>
      <c r="Y25" s="31">
        <f t="shared" si="2"/>
        <v>-70339624</v>
      </c>
      <c r="Z25" s="32">
        <f>+IF(X25&lt;&gt;0,+(Y25/X25)*100,0)</f>
        <v>-100</v>
      </c>
      <c r="AA25" s="33">
        <f>+AA12+AA24</f>
        <v>281358494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483796</v>
      </c>
      <c r="D30" s="18">
        <v>483796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392286</v>
      </c>
      <c r="D31" s="18">
        <v>392286</v>
      </c>
      <c r="E31" s="19">
        <v>404622</v>
      </c>
      <c r="F31" s="20">
        <v>404622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101156</v>
      </c>
      <c r="Y31" s="20">
        <v>-101156</v>
      </c>
      <c r="Z31" s="21">
        <v>-100</v>
      </c>
      <c r="AA31" s="22">
        <v>404622</v>
      </c>
    </row>
    <row r="32" spans="1:27" ht="13.5">
      <c r="A32" s="23" t="s">
        <v>57</v>
      </c>
      <c r="B32" s="17"/>
      <c r="C32" s="18">
        <v>48709164</v>
      </c>
      <c r="D32" s="18">
        <v>48709164</v>
      </c>
      <c r="E32" s="19">
        <v>28293804</v>
      </c>
      <c r="F32" s="20">
        <v>28293804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7073451</v>
      </c>
      <c r="Y32" s="20">
        <v>-7073451</v>
      </c>
      <c r="Z32" s="21">
        <v>-100</v>
      </c>
      <c r="AA32" s="22">
        <v>28293804</v>
      </c>
    </row>
    <row r="33" spans="1:27" ht="13.5">
      <c r="A33" s="23" t="s">
        <v>58</v>
      </c>
      <c r="B33" s="17"/>
      <c r="C33" s="18">
        <v>1008019</v>
      </c>
      <c r="D33" s="18">
        <v>1008019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50593265</v>
      </c>
      <c r="D34" s="29">
        <f>SUM(D29:D33)</f>
        <v>50593265</v>
      </c>
      <c r="E34" s="30">
        <f t="shared" si="3"/>
        <v>28698426</v>
      </c>
      <c r="F34" s="31">
        <f t="shared" si="3"/>
        <v>28698426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7174607</v>
      </c>
      <c r="Y34" s="31">
        <f t="shared" si="3"/>
        <v>-7174607</v>
      </c>
      <c r="Z34" s="32">
        <f>+IF(X34&lt;&gt;0,+(Y34/X34)*100,0)</f>
        <v>-100</v>
      </c>
      <c r="AA34" s="33">
        <f>SUM(AA29:AA33)</f>
        <v>28698426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3863643</v>
      </c>
      <c r="D38" s="18">
        <v>3863643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3863643</v>
      </c>
      <c r="D39" s="29">
        <f>SUM(D37:D38)</f>
        <v>3863643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54456908</v>
      </c>
      <c r="D40" s="29">
        <f>+D34+D39</f>
        <v>54456908</v>
      </c>
      <c r="E40" s="30">
        <f t="shared" si="5"/>
        <v>28698426</v>
      </c>
      <c r="F40" s="31">
        <f t="shared" si="5"/>
        <v>28698426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7174607</v>
      </c>
      <c r="Y40" s="31">
        <f t="shared" si="5"/>
        <v>-7174607</v>
      </c>
      <c r="Z40" s="32">
        <f>+IF(X40&lt;&gt;0,+(Y40/X40)*100,0)</f>
        <v>-100</v>
      </c>
      <c r="AA40" s="33">
        <f>+AA34+AA39</f>
        <v>28698426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187344655</v>
      </c>
      <c r="D42" s="43">
        <f>+D25-D40</f>
        <v>187344655</v>
      </c>
      <c r="E42" s="44">
        <f t="shared" si="6"/>
        <v>252660068</v>
      </c>
      <c r="F42" s="45">
        <f t="shared" si="6"/>
        <v>252660068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63165017</v>
      </c>
      <c r="Y42" s="45">
        <f t="shared" si="6"/>
        <v>-63165017</v>
      </c>
      <c r="Z42" s="46">
        <f>+IF(X42&lt;&gt;0,+(Y42/X42)*100,0)</f>
        <v>-100</v>
      </c>
      <c r="AA42" s="47">
        <f>+AA25-AA40</f>
        <v>252660068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187344655</v>
      </c>
      <c r="D45" s="18">
        <v>187344655</v>
      </c>
      <c r="E45" s="19">
        <v>252660068</v>
      </c>
      <c r="F45" s="20">
        <v>252660068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63165017</v>
      </c>
      <c r="Y45" s="20">
        <v>-63165017</v>
      </c>
      <c r="Z45" s="48">
        <v>-100</v>
      </c>
      <c r="AA45" s="22">
        <v>252660068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187344655</v>
      </c>
      <c r="D48" s="51">
        <f>SUM(D45:D47)</f>
        <v>187344655</v>
      </c>
      <c r="E48" s="52">
        <f t="shared" si="7"/>
        <v>252660068</v>
      </c>
      <c r="F48" s="53">
        <f t="shared" si="7"/>
        <v>252660068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63165017</v>
      </c>
      <c r="Y48" s="53">
        <f t="shared" si="7"/>
        <v>-63165017</v>
      </c>
      <c r="Z48" s="54">
        <f>+IF(X48&lt;&gt;0,+(Y48/X48)*100,0)</f>
        <v>-100</v>
      </c>
      <c r="AA48" s="55">
        <f>SUM(AA45:AA47)</f>
        <v>252660068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188138755</v>
      </c>
      <c r="D6" s="18">
        <v>188138755</v>
      </c>
      <c r="E6" s="19">
        <v>200120000</v>
      </c>
      <c r="F6" s="20">
        <v>200120000</v>
      </c>
      <c r="G6" s="20">
        <v>106388182</v>
      </c>
      <c r="H6" s="20">
        <v>92046002</v>
      </c>
      <c r="I6" s="20">
        <v>196812705</v>
      </c>
      <c r="J6" s="20">
        <v>196812705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196812705</v>
      </c>
      <c r="X6" s="20">
        <v>50030000</v>
      </c>
      <c r="Y6" s="20">
        <v>146782705</v>
      </c>
      <c r="Z6" s="21">
        <v>293.39</v>
      </c>
      <c r="AA6" s="22">
        <v>200120000</v>
      </c>
    </row>
    <row r="7" spans="1:27" ht="13.5">
      <c r="A7" s="23" t="s">
        <v>34</v>
      </c>
      <c r="B7" s="17"/>
      <c r="C7" s="18">
        <v>1424006836</v>
      </c>
      <c r="D7" s="18">
        <v>1424006836</v>
      </c>
      <c r="E7" s="19">
        <v>1016716217</v>
      </c>
      <c r="F7" s="20">
        <v>1016716217</v>
      </c>
      <c r="G7" s="20">
        <v>1253780317</v>
      </c>
      <c r="H7" s="20">
        <v>1184253810</v>
      </c>
      <c r="I7" s="20">
        <v>884533937</v>
      </c>
      <c r="J7" s="20">
        <v>884533937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884533937</v>
      </c>
      <c r="X7" s="20">
        <v>254179054</v>
      </c>
      <c r="Y7" s="20">
        <v>630354883</v>
      </c>
      <c r="Z7" s="21">
        <v>248</v>
      </c>
      <c r="AA7" s="22">
        <v>1016716217</v>
      </c>
    </row>
    <row r="8" spans="1:27" ht="13.5">
      <c r="A8" s="23" t="s">
        <v>35</v>
      </c>
      <c r="B8" s="17"/>
      <c r="C8" s="18">
        <v>1050253255</v>
      </c>
      <c r="D8" s="18">
        <v>1050253255</v>
      </c>
      <c r="E8" s="19">
        <v>673449000</v>
      </c>
      <c r="F8" s="20">
        <v>673449000</v>
      </c>
      <c r="G8" s="20">
        <v>763060760</v>
      </c>
      <c r="H8" s="20">
        <v>679566155</v>
      </c>
      <c r="I8" s="20">
        <v>914646140</v>
      </c>
      <c r="J8" s="20">
        <v>914646140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914646140</v>
      </c>
      <c r="X8" s="20">
        <v>168362250</v>
      </c>
      <c r="Y8" s="20">
        <v>746283890</v>
      </c>
      <c r="Z8" s="21">
        <v>443.26</v>
      </c>
      <c r="AA8" s="22">
        <v>673449000</v>
      </c>
    </row>
    <row r="9" spans="1:27" ht="13.5">
      <c r="A9" s="23" t="s">
        <v>36</v>
      </c>
      <c r="B9" s="17"/>
      <c r="C9" s="18">
        <v>438545049</v>
      </c>
      <c r="D9" s="18">
        <v>438545049</v>
      </c>
      <c r="E9" s="19">
        <v>324977523</v>
      </c>
      <c r="F9" s="20">
        <v>324977523</v>
      </c>
      <c r="G9" s="20">
        <v>313250903</v>
      </c>
      <c r="H9" s="20">
        <v>327814057</v>
      </c>
      <c r="I9" s="20">
        <v>306549191</v>
      </c>
      <c r="J9" s="20">
        <v>306549191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306549191</v>
      </c>
      <c r="X9" s="20">
        <v>81244381</v>
      </c>
      <c r="Y9" s="20">
        <v>225304810</v>
      </c>
      <c r="Z9" s="21">
        <v>277.32</v>
      </c>
      <c r="AA9" s="22">
        <v>324977523</v>
      </c>
    </row>
    <row r="10" spans="1:27" ht="13.5">
      <c r="A10" s="23" t="s">
        <v>37</v>
      </c>
      <c r="B10" s="17"/>
      <c r="C10" s="18">
        <v>80</v>
      </c>
      <c r="D10" s="18">
        <v>80</v>
      </c>
      <c r="E10" s="19">
        <v>5000</v>
      </c>
      <c r="F10" s="20">
        <v>5000</v>
      </c>
      <c r="G10" s="24">
        <v>80</v>
      </c>
      <c r="H10" s="24">
        <v>80</v>
      </c>
      <c r="I10" s="24">
        <v>80</v>
      </c>
      <c r="J10" s="20">
        <v>80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80</v>
      </c>
      <c r="X10" s="20">
        <v>1250</v>
      </c>
      <c r="Y10" s="24">
        <v>-1170</v>
      </c>
      <c r="Z10" s="25">
        <v>-93.6</v>
      </c>
      <c r="AA10" s="26">
        <v>5000</v>
      </c>
    </row>
    <row r="11" spans="1:27" ht="13.5">
      <c r="A11" s="23" t="s">
        <v>38</v>
      </c>
      <c r="B11" s="17"/>
      <c r="C11" s="18">
        <v>107225607</v>
      </c>
      <c r="D11" s="18">
        <v>107225607</v>
      </c>
      <c r="E11" s="19">
        <v>113000000</v>
      </c>
      <c r="F11" s="20">
        <v>113000000</v>
      </c>
      <c r="G11" s="20">
        <v>104194635</v>
      </c>
      <c r="H11" s="20">
        <v>104851389</v>
      </c>
      <c r="I11" s="20">
        <v>111489624</v>
      </c>
      <c r="J11" s="20">
        <v>111489624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111489624</v>
      </c>
      <c r="X11" s="20">
        <v>28250000</v>
      </c>
      <c r="Y11" s="20">
        <v>83239624</v>
      </c>
      <c r="Z11" s="21">
        <v>294.65</v>
      </c>
      <c r="AA11" s="22">
        <v>113000000</v>
      </c>
    </row>
    <row r="12" spans="1:27" ht="13.5">
      <c r="A12" s="27" t="s">
        <v>39</v>
      </c>
      <c r="B12" s="28"/>
      <c r="C12" s="29">
        <f aca="true" t="shared" si="0" ref="C12:Y12">SUM(C6:C11)</f>
        <v>3208169582</v>
      </c>
      <c r="D12" s="29">
        <f>SUM(D6:D11)</f>
        <v>3208169582</v>
      </c>
      <c r="E12" s="30">
        <f t="shared" si="0"/>
        <v>2328267740</v>
      </c>
      <c r="F12" s="31">
        <f t="shared" si="0"/>
        <v>2328267740</v>
      </c>
      <c r="G12" s="31">
        <f t="shared" si="0"/>
        <v>2540674877</v>
      </c>
      <c r="H12" s="31">
        <f t="shared" si="0"/>
        <v>2388531493</v>
      </c>
      <c r="I12" s="31">
        <f t="shared" si="0"/>
        <v>2414031677</v>
      </c>
      <c r="J12" s="31">
        <f t="shared" si="0"/>
        <v>2414031677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2414031677</v>
      </c>
      <c r="X12" s="31">
        <f t="shared" si="0"/>
        <v>582066935</v>
      </c>
      <c r="Y12" s="31">
        <f t="shared" si="0"/>
        <v>1831964742</v>
      </c>
      <c r="Z12" s="32">
        <f>+IF(X12&lt;&gt;0,+(Y12/X12)*100,0)</f>
        <v>314.7343770695375</v>
      </c>
      <c r="AA12" s="33">
        <f>SUM(AA6:AA11)</f>
        <v>2328267740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12091250</v>
      </c>
      <c r="D15" s="18">
        <v>12091250</v>
      </c>
      <c r="E15" s="19">
        <v>31911000</v>
      </c>
      <c r="F15" s="20">
        <v>31911000</v>
      </c>
      <c r="G15" s="20">
        <v>29996766</v>
      </c>
      <c r="H15" s="20">
        <v>31910665</v>
      </c>
      <c r="I15" s="20">
        <v>12091250</v>
      </c>
      <c r="J15" s="20">
        <v>12091250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12091250</v>
      </c>
      <c r="X15" s="20">
        <v>7977750</v>
      </c>
      <c r="Y15" s="20">
        <v>4113500</v>
      </c>
      <c r="Z15" s="21">
        <v>51.56</v>
      </c>
      <c r="AA15" s="22">
        <v>31911000</v>
      </c>
    </row>
    <row r="16" spans="1:27" ht="13.5">
      <c r="A16" s="23" t="s">
        <v>42</v>
      </c>
      <c r="B16" s="17"/>
      <c r="C16" s="18"/>
      <c r="D16" s="18"/>
      <c r="E16" s="19">
        <v>20000</v>
      </c>
      <c r="F16" s="20">
        <v>20000</v>
      </c>
      <c r="G16" s="24">
        <v>20000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5000</v>
      </c>
      <c r="Y16" s="24">
        <v>-5000</v>
      </c>
      <c r="Z16" s="25">
        <v>-100</v>
      </c>
      <c r="AA16" s="26">
        <v>20000</v>
      </c>
    </row>
    <row r="17" spans="1:27" ht="13.5">
      <c r="A17" s="23" t="s">
        <v>43</v>
      </c>
      <c r="B17" s="17"/>
      <c r="C17" s="18">
        <v>199439155</v>
      </c>
      <c r="D17" s="18">
        <v>199439155</v>
      </c>
      <c r="E17" s="19">
        <v>199262490</v>
      </c>
      <c r="F17" s="20">
        <v>199262490</v>
      </c>
      <c r="G17" s="20">
        <v>194779151</v>
      </c>
      <c r="H17" s="20">
        <v>199262490</v>
      </c>
      <c r="I17" s="20">
        <v>199439155</v>
      </c>
      <c r="J17" s="20">
        <v>199439155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199439155</v>
      </c>
      <c r="X17" s="20">
        <v>49815623</v>
      </c>
      <c r="Y17" s="20">
        <v>149623532</v>
      </c>
      <c r="Z17" s="21">
        <v>300.35</v>
      </c>
      <c r="AA17" s="22">
        <v>199262490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13076510744</v>
      </c>
      <c r="D19" s="18">
        <v>13076510744</v>
      </c>
      <c r="E19" s="19">
        <v>13691587997</v>
      </c>
      <c r="F19" s="20">
        <v>13691587997</v>
      </c>
      <c r="G19" s="20">
        <v>13430348701</v>
      </c>
      <c r="H19" s="20">
        <v>12733754936</v>
      </c>
      <c r="I19" s="20">
        <v>13025116878</v>
      </c>
      <c r="J19" s="20">
        <v>13025116878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13025116878</v>
      </c>
      <c r="X19" s="20">
        <v>3422896999</v>
      </c>
      <c r="Y19" s="20">
        <v>9602219879</v>
      </c>
      <c r="Z19" s="21">
        <v>280.53</v>
      </c>
      <c r="AA19" s="22">
        <v>13691587997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167213016</v>
      </c>
      <c r="D22" s="18">
        <v>167213016</v>
      </c>
      <c r="E22" s="19">
        <v>234947761</v>
      </c>
      <c r="F22" s="20">
        <v>234947761</v>
      </c>
      <c r="G22" s="20">
        <v>234893658</v>
      </c>
      <c r="H22" s="20">
        <v>207029358</v>
      </c>
      <c r="I22" s="20">
        <v>167215213</v>
      </c>
      <c r="J22" s="20">
        <v>167215213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167215213</v>
      </c>
      <c r="X22" s="20">
        <v>58736940</v>
      </c>
      <c r="Y22" s="20">
        <v>108478273</v>
      </c>
      <c r="Z22" s="21">
        <v>184.68</v>
      </c>
      <c r="AA22" s="22">
        <v>234947761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13455254165</v>
      </c>
      <c r="D24" s="29">
        <f>SUM(D15:D23)</f>
        <v>13455254165</v>
      </c>
      <c r="E24" s="36">
        <f t="shared" si="1"/>
        <v>14157729248</v>
      </c>
      <c r="F24" s="37">
        <f t="shared" si="1"/>
        <v>14157729248</v>
      </c>
      <c r="G24" s="37">
        <f t="shared" si="1"/>
        <v>13890038276</v>
      </c>
      <c r="H24" s="37">
        <f t="shared" si="1"/>
        <v>13171957449</v>
      </c>
      <c r="I24" s="37">
        <f t="shared" si="1"/>
        <v>13403862496</v>
      </c>
      <c r="J24" s="37">
        <f t="shared" si="1"/>
        <v>13403862496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13403862496</v>
      </c>
      <c r="X24" s="37">
        <f t="shared" si="1"/>
        <v>3539432312</v>
      </c>
      <c r="Y24" s="37">
        <f t="shared" si="1"/>
        <v>9864430184</v>
      </c>
      <c r="Z24" s="38">
        <f>+IF(X24&lt;&gt;0,+(Y24/X24)*100,0)</f>
        <v>278.70091343619964</v>
      </c>
      <c r="AA24" s="39">
        <f>SUM(AA15:AA23)</f>
        <v>14157729248</v>
      </c>
    </row>
    <row r="25" spans="1:27" ht="13.5">
      <c r="A25" s="27" t="s">
        <v>51</v>
      </c>
      <c r="B25" s="28"/>
      <c r="C25" s="29">
        <f aca="true" t="shared" si="2" ref="C25:Y25">+C12+C24</f>
        <v>16663423747</v>
      </c>
      <c r="D25" s="29">
        <f>+D12+D24</f>
        <v>16663423747</v>
      </c>
      <c r="E25" s="30">
        <f t="shared" si="2"/>
        <v>16485996988</v>
      </c>
      <c r="F25" s="31">
        <f t="shared" si="2"/>
        <v>16485996988</v>
      </c>
      <c r="G25" s="31">
        <f t="shared" si="2"/>
        <v>16430713153</v>
      </c>
      <c r="H25" s="31">
        <f t="shared" si="2"/>
        <v>15560488942</v>
      </c>
      <c r="I25" s="31">
        <f t="shared" si="2"/>
        <v>15817894173</v>
      </c>
      <c r="J25" s="31">
        <f t="shared" si="2"/>
        <v>15817894173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15817894173</v>
      </c>
      <c r="X25" s="31">
        <f t="shared" si="2"/>
        <v>4121499247</v>
      </c>
      <c r="Y25" s="31">
        <f t="shared" si="2"/>
        <v>11696394926</v>
      </c>
      <c r="Z25" s="32">
        <f>+IF(X25&lt;&gt;0,+(Y25/X25)*100,0)</f>
        <v>283.7898110624112</v>
      </c>
      <c r="AA25" s="33">
        <f>+AA12+AA24</f>
        <v>16485996988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113978027</v>
      </c>
      <c r="D30" s="18">
        <v>113978027</v>
      </c>
      <c r="E30" s="19">
        <v>104092767</v>
      </c>
      <c r="F30" s="20">
        <v>104092767</v>
      </c>
      <c r="G30" s="20">
        <v>104092767</v>
      </c>
      <c r="H30" s="20">
        <v>104092767</v>
      </c>
      <c r="I30" s="20">
        <v>104092767</v>
      </c>
      <c r="J30" s="20">
        <v>104092767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104092767</v>
      </c>
      <c r="X30" s="20">
        <v>26023192</v>
      </c>
      <c r="Y30" s="20">
        <v>78069575</v>
      </c>
      <c r="Z30" s="21">
        <v>300</v>
      </c>
      <c r="AA30" s="22">
        <v>104092767</v>
      </c>
    </row>
    <row r="31" spans="1:27" ht="13.5">
      <c r="A31" s="23" t="s">
        <v>56</v>
      </c>
      <c r="B31" s="17"/>
      <c r="C31" s="18">
        <v>100347533</v>
      </c>
      <c r="D31" s="18">
        <v>100347533</v>
      </c>
      <c r="E31" s="19">
        <v>93158571</v>
      </c>
      <c r="F31" s="20">
        <v>93158571</v>
      </c>
      <c r="G31" s="20">
        <v>93158571</v>
      </c>
      <c r="H31" s="20">
        <v>93158571</v>
      </c>
      <c r="I31" s="20">
        <v>104480243</v>
      </c>
      <c r="J31" s="20">
        <v>104480243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104480243</v>
      </c>
      <c r="X31" s="20">
        <v>23289643</v>
      </c>
      <c r="Y31" s="20">
        <v>81190600</v>
      </c>
      <c r="Z31" s="21">
        <v>348.61</v>
      </c>
      <c r="AA31" s="22">
        <v>93158571</v>
      </c>
    </row>
    <row r="32" spans="1:27" ht="13.5">
      <c r="A32" s="23" t="s">
        <v>57</v>
      </c>
      <c r="B32" s="17"/>
      <c r="C32" s="18">
        <v>1860743552</v>
      </c>
      <c r="D32" s="18">
        <v>1860743552</v>
      </c>
      <c r="E32" s="19">
        <v>1712870760</v>
      </c>
      <c r="F32" s="20">
        <v>1712870760</v>
      </c>
      <c r="G32" s="20">
        <v>1716600218</v>
      </c>
      <c r="H32" s="20">
        <v>1146375199</v>
      </c>
      <c r="I32" s="20">
        <v>1720497896</v>
      </c>
      <c r="J32" s="20">
        <v>1720497896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1720497896</v>
      </c>
      <c r="X32" s="20">
        <v>428217690</v>
      </c>
      <c r="Y32" s="20">
        <v>1292280206</v>
      </c>
      <c r="Z32" s="21">
        <v>301.78</v>
      </c>
      <c r="AA32" s="22">
        <v>1712870760</v>
      </c>
    </row>
    <row r="33" spans="1:27" ht="13.5">
      <c r="A33" s="23" t="s">
        <v>58</v>
      </c>
      <c r="B33" s="17"/>
      <c r="C33" s="18">
        <v>212068181</v>
      </c>
      <c r="D33" s="18">
        <v>212068181</v>
      </c>
      <c r="E33" s="19">
        <v>248788419</v>
      </c>
      <c r="F33" s="20">
        <v>248788419</v>
      </c>
      <c r="G33" s="20">
        <v>202170356</v>
      </c>
      <c r="H33" s="20">
        <v>248330624</v>
      </c>
      <c r="I33" s="20">
        <v>248382627</v>
      </c>
      <c r="J33" s="20">
        <v>248382627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248382627</v>
      </c>
      <c r="X33" s="20">
        <v>62197105</v>
      </c>
      <c r="Y33" s="20">
        <v>186185522</v>
      </c>
      <c r="Z33" s="21">
        <v>299.35</v>
      </c>
      <c r="AA33" s="22">
        <v>248788419</v>
      </c>
    </row>
    <row r="34" spans="1:27" ht="13.5">
      <c r="A34" s="27" t="s">
        <v>59</v>
      </c>
      <c r="B34" s="28"/>
      <c r="C34" s="29">
        <f aca="true" t="shared" si="3" ref="C34:Y34">SUM(C29:C33)</f>
        <v>2287137293</v>
      </c>
      <c r="D34" s="29">
        <f>SUM(D29:D33)</f>
        <v>2287137293</v>
      </c>
      <c r="E34" s="30">
        <f t="shared" si="3"/>
        <v>2158910517</v>
      </c>
      <c r="F34" s="31">
        <f t="shared" si="3"/>
        <v>2158910517</v>
      </c>
      <c r="G34" s="31">
        <f t="shared" si="3"/>
        <v>2116021912</v>
      </c>
      <c r="H34" s="31">
        <f t="shared" si="3"/>
        <v>1591957161</v>
      </c>
      <c r="I34" s="31">
        <f t="shared" si="3"/>
        <v>2177453533</v>
      </c>
      <c r="J34" s="31">
        <f t="shared" si="3"/>
        <v>2177453533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2177453533</v>
      </c>
      <c r="X34" s="31">
        <f t="shared" si="3"/>
        <v>539727630</v>
      </c>
      <c r="Y34" s="31">
        <f t="shared" si="3"/>
        <v>1637725903</v>
      </c>
      <c r="Z34" s="32">
        <f>+IF(X34&lt;&gt;0,+(Y34/X34)*100,0)</f>
        <v>303.43562418696257</v>
      </c>
      <c r="AA34" s="33">
        <f>SUM(AA29:AA33)</f>
        <v>2158910517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1579062215</v>
      </c>
      <c r="D37" s="18">
        <v>1579062215</v>
      </c>
      <c r="E37" s="19">
        <v>1411952143</v>
      </c>
      <c r="F37" s="20">
        <v>1411952143</v>
      </c>
      <c r="G37" s="20">
        <v>1411952143</v>
      </c>
      <c r="H37" s="20">
        <v>1411952143</v>
      </c>
      <c r="I37" s="20">
        <v>1411952143</v>
      </c>
      <c r="J37" s="20">
        <v>1411952143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1411952143</v>
      </c>
      <c r="X37" s="20">
        <v>352988036</v>
      </c>
      <c r="Y37" s="20">
        <v>1058964107</v>
      </c>
      <c r="Z37" s="21">
        <v>300</v>
      </c>
      <c r="AA37" s="22">
        <v>1411952143</v>
      </c>
    </row>
    <row r="38" spans="1:27" ht="13.5">
      <c r="A38" s="23" t="s">
        <v>58</v>
      </c>
      <c r="B38" s="17"/>
      <c r="C38" s="18">
        <v>1615882815</v>
      </c>
      <c r="D38" s="18">
        <v>1615882815</v>
      </c>
      <c r="E38" s="19">
        <v>1763570320</v>
      </c>
      <c r="F38" s="20">
        <v>1763570320</v>
      </c>
      <c r="G38" s="20">
        <v>1697099311</v>
      </c>
      <c r="H38" s="20">
        <v>1763570320</v>
      </c>
      <c r="I38" s="20">
        <v>1763570320</v>
      </c>
      <c r="J38" s="20">
        <v>1763570320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1763570320</v>
      </c>
      <c r="X38" s="20">
        <v>440892580</v>
      </c>
      <c r="Y38" s="20">
        <v>1322677740</v>
      </c>
      <c r="Z38" s="21">
        <v>300</v>
      </c>
      <c r="AA38" s="22">
        <v>1763570320</v>
      </c>
    </row>
    <row r="39" spans="1:27" ht="13.5">
      <c r="A39" s="27" t="s">
        <v>61</v>
      </c>
      <c r="B39" s="35"/>
      <c r="C39" s="29">
        <f aca="true" t="shared" si="4" ref="C39:Y39">SUM(C37:C38)</f>
        <v>3194945030</v>
      </c>
      <c r="D39" s="29">
        <f>SUM(D37:D38)</f>
        <v>3194945030</v>
      </c>
      <c r="E39" s="36">
        <f t="shared" si="4"/>
        <v>3175522463</v>
      </c>
      <c r="F39" s="37">
        <f t="shared" si="4"/>
        <v>3175522463</v>
      </c>
      <c r="G39" s="37">
        <f t="shared" si="4"/>
        <v>3109051454</v>
      </c>
      <c r="H39" s="37">
        <f t="shared" si="4"/>
        <v>3175522463</v>
      </c>
      <c r="I39" s="37">
        <f t="shared" si="4"/>
        <v>3175522463</v>
      </c>
      <c r="J39" s="37">
        <f t="shared" si="4"/>
        <v>3175522463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3175522463</v>
      </c>
      <c r="X39" s="37">
        <f t="shared" si="4"/>
        <v>793880616</v>
      </c>
      <c r="Y39" s="37">
        <f t="shared" si="4"/>
        <v>2381641847</v>
      </c>
      <c r="Z39" s="38">
        <f>+IF(X39&lt;&gt;0,+(Y39/X39)*100,0)</f>
        <v>299.9999998740365</v>
      </c>
      <c r="AA39" s="39">
        <f>SUM(AA37:AA38)</f>
        <v>3175522463</v>
      </c>
    </row>
    <row r="40" spans="1:27" ht="13.5">
      <c r="A40" s="27" t="s">
        <v>62</v>
      </c>
      <c r="B40" s="28"/>
      <c r="C40" s="29">
        <f aca="true" t="shared" si="5" ref="C40:Y40">+C34+C39</f>
        <v>5482082323</v>
      </c>
      <c r="D40" s="29">
        <f>+D34+D39</f>
        <v>5482082323</v>
      </c>
      <c r="E40" s="30">
        <f t="shared" si="5"/>
        <v>5334432980</v>
      </c>
      <c r="F40" s="31">
        <f t="shared" si="5"/>
        <v>5334432980</v>
      </c>
      <c r="G40" s="31">
        <f t="shared" si="5"/>
        <v>5225073366</v>
      </c>
      <c r="H40" s="31">
        <f t="shared" si="5"/>
        <v>4767479624</v>
      </c>
      <c r="I40" s="31">
        <f t="shared" si="5"/>
        <v>5352975996</v>
      </c>
      <c r="J40" s="31">
        <f t="shared" si="5"/>
        <v>5352975996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5352975996</v>
      </c>
      <c r="X40" s="31">
        <f t="shared" si="5"/>
        <v>1333608246</v>
      </c>
      <c r="Y40" s="31">
        <f t="shared" si="5"/>
        <v>4019367750</v>
      </c>
      <c r="Z40" s="32">
        <f>+IF(X40&lt;&gt;0,+(Y40/X40)*100,0)</f>
        <v>301.39043921298605</v>
      </c>
      <c r="AA40" s="33">
        <f>+AA34+AA39</f>
        <v>5334432980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11181341424</v>
      </c>
      <c r="D42" s="43">
        <f>+D25-D40</f>
        <v>11181341424</v>
      </c>
      <c r="E42" s="44">
        <f t="shared" si="6"/>
        <v>11151564008</v>
      </c>
      <c r="F42" s="45">
        <f t="shared" si="6"/>
        <v>11151564008</v>
      </c>
      <c r="G42" s="45">
        <f t="shared" si="6"/>
        <v>11205639787</v>
      </c>
      <c r="H42" s="45">
        <f t="shared" si="6"/>
        <v>10793009318</v>
      </c>
      <c r="I42" s="45">
        <f t="shared" si="6"/>
        <v>10464918177</v>
      </c>
      <c r="J42" s="45">
        <f t="shared" si="6"/>
        <v>10464918177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10464918177</v>
      </c>
      <c r="X42" s="45">
        <f t="shared" si="6"/>
        <v>2787891001</v>
      </c>
      <c r="Y42" s="45">
        <f t="shared" si="6"/>
        <v>7677027176</v>
      </c>
      <c r="Z42" s="46">
        <f>+IF(X42&lt;&gt;0,+(Y42/X42)*100,0)</f>
        <v>275.37042062427463</v>
      </c>
      <c r="AA42" s="47">
        <f>+AA25-AA40</f>
        <v>11151564008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4235513770</v>
      </c>
      <c r="D45" s="18">
        <v>4235513770</v>
      </c>
      <c r="E45" s="19">
        <v>11101964007</v>
      </c>
      <c r="F45" s="20">
        <v>11101964007</v>
      </c>
      <c r="G45" s="20">
        <v>11029879319</v>
      </c>
      <c r="H45" s="20">
        <v>10435110604</v>
      </c>
      <c r="I45" s="20">
        <v>10127198583</v>
      </c>
      <c r="J45" s="20">
        <v>10127198583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10127198583</v>
      </c>
      <c r="X45" s="20">
        <v>2775491002</v>
      </c>
      <c r="Y45" s="20">
        <v>7351707581</v>
      </c>
      <c r="Z45" s="48">
        <v>264.88</v>
      </c>
      <c r="AA45" s="22">
        <v>11101964007</v>
      </c>
    </row>
    <row r="46" spans="1:27" ht="13.5">
      <c r="A46" s="23" t="s">
        <v>67</v>
      </c>
      <c r="B46" s="17"/>
      <c r="C46" s="18">
        <v>6945827654</v>
      </c>
      <c r="D46" s="18">
        <v>6945827654</v>
      </c>
      <c r="E46" s="19">
        <v>49600000</v>
      </c>
      <c r="F46" s="20">
        <v>49600000</v>
      </c>
      <c r="G46" s="20">
        <v>175760468</v>
      </c>
      <c r="H46" s="20">
        <v>357898713</v>
      </c>
      <c r="I46" s="20">
        <v>337719594</v>
      </c>
      <c r="J46" s="20">
        <v>337719594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337719594</v>
      </c>
      <c r="X46" s="20">
        <v>12400000</v>
      </c>
      <c r="Y46" s="20">
        <v>325319594</v>
      </c>
      <c r="Z46" s="48">
        <v>2623.55</v>
      </c>
      <c r="AA46" s="22">
        <v>49600000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11181341424</v>
      </c>
      <c r="D48" s="51">
        <f>SUM(D45:D47)</f>
        <v>11181341424</v>
      </c>
      <c r="E48" s="52">
        <f t="shared" si="7"/>
        <v>11151564007</v>
      </c>
      <c r="F48" s="53">
        <f t="shared" si="7"/>
        <v>11151564007</v>
      </c>
      <c r="G48" s="53">
        <f t="shared" si="7"/>
        <v>11205639787</v>
      </c>
      <c r="H48" s="53">
        <f t="shared" si="7"/>
        <v>10793009317</v>
      </c>
      <c r="I48" s="53">
        <f t="shared" si="7"/>
        <v>10464918177</v>
      </c>
      <c r="J48" s="53">
        <f t="shared" si="7"/>
        <v>10464918177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10464918177</v>
      </c>
      <c r="X48" s="53">
        <f t="shared" si="7"/>
        <v>2787891002</v>
      </c>
      <c r="Y48" s="53">
        <f t="shared" si="7"/>
        <v>7677027175</v>
      </c>
      <c r="Z48" s="54">
        <f>+IF(X48&lt;&gt;0,+(Y48/X48)*100,0)</f>
        <v>275.37042048963144</v>
      </c>
      <c r="AA48" s="55">
        <f>SUM(AA45:AA47)</f>
        <v>11151564007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116150039</v>
      </c>
      <c r="D6" s="18">
        <v>116150039</v>
      </c>
      <c r="E6" s="19">
        <v>635210942</v>
      </c>
      <c r="F6" s="20">
        <v>635210942</v>
      </c>
      <c r="G6" s="20">
        <v>269566784</v>
      </c>
      <c r="H6" s="20">
        <v>269566784</v>
      </c>
      <c r="I6" s="20">
        <v>94206323</v>
      </c>
      <c r="J6" s="20">
        <v>94206323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94206323</v>
      </c>
      <c r="X6" s="20">
        <v>158802736</v>
      </c>
      <c r="Y6" s="20">
        <v>-64596413</v>
      </c>
      <c r="Z6" s="21">
        <v>-40.68</v>
      </c>
      <c r="AA6" s="22">
        <v>635210942</v>
      </c>
    </row>
    <row r="7" spans="1:27" ht="13.5">
      <c r="A7" s="23" t="s">
        <v>34</v>
      </c>
      <c r="B7" s="17"/>
      <c r="C7" s="18">
        <v>387616947</v>
      </c>
      <c r="D7" s="18">
        <v>387616947</v>
      </c>
      <c r="E7" s="19">
        <v>460000000</v>
      </c>
      <c r="F7" s="20">
        <v>460000000</v>
      </c>
      <c r="G7" s="20">
        <v>376000000</v>
      </c>
      <c r="H7" s="20">
        <v>376000000</v>
      </c>
      <c r="I7" s="20">
        <v>333000000</v>
      </c>
      <c r="J7" s="20">
        <v>333000000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333000000</v>
      </c>
      <c r="X7" s="20">
        <v>115000000</v>
      </c>
      <c r="Y7" s="20">
        <v>218000000</v>
      </c>
      <c r="Z7" s="21">
        <v>189.57</v>
      </c>
      <c r="AA7" s="22">
        <v>460000000</v>
      </c>
    </row>
    <row r="8" spans="1:27" ht="13.5">
      <c r="A8" s="23" t="s">
        <v>35</v>
      </c>
      <c r="B8" s="17"/>
      <c r="C8" s="18">
        <v>76253930</v>
      </c>
      <c r="D8" s="18">
        <v>76253930</v>
      </c>
      <c r="E8" s="19">
        <v>560649583</v>
      </c>
      <c r="F8" s="20">
        <v>560649583</v>
      </c>
      <c r="G8" s="20">
        <v>136348412</v>
      </c>
      <c r="H8" s="20">
        <v>136348412</v>
      </c>
      <c r="I8" s="20">
        <v>95583675</v>
      </c>
      <c r="J8" s="20">
        <v>95583675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95583675</v>
      </c>
      <c r="X8" s="20">
        <v>140162396</v>
      </c>
      <c r="Y8" s="20">
        <v>-44578721</v>
      </c>
      <c r="Z8" s="21">
        <v>-31.81</v>
      </c>
      <c r="AA8" s="22">
        <v>560649583</v>
      </c>
    </row>
    <row r="9" spans="1:27" ht="13.5">
      <c r="A9" s="23" t="s">
        <v>36</v>
      </c>
      <c r="B9" s="17"/>
      <c r="C9" s="18">
        <v>50486100</v>
      </c>
      <c r="D9" s="18">
        <v>50486100</v>
      </c>
      <c r="E9" s="19">
        <v>55760053</v>
      </c>
      <c r="F9" s="20">
        <v>55760053</v>
      </c>
      <c r="G9" s="20">
        <v>10442955</v>
      </c>
      <c r="H9" s="20">
        <v>10442955</v>
      </c>
      <c r="I9" s="20">
        <v>81722618</v>
      </c>
      <c r="J9" s="20">
        <v>81722618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81722618</v>
      </c>
      <c r="X9" s="20">
        <v>13940013</v>
      </c>
      <c r="Y9" s="20">
        <v>67782605</v>
      </c>
      <c r="Z9" s="21">
        <v>486.24</v>
      </c>
      <c r="AA9" s="22">
        <v>55760053</v>
      </c>
    </row>
    <row r="10" spans="1:27" ht="13.5">
      <c r="A10" s="23" t="s">
        <v>37</v>
      </c>
      <c r="B10" s="17"/>
      <c r="C10" s="18">
        <v>3215</v>
      </c>
      <c r="D10" s="18">
        <v>3215</v>
      </c>
      <c r="E10" s="19"/>
      <c r="F10" s="20"/>
      <c r="G10" s="24">
        <v>3215</v>
      </c>
      <c r="H10" s="24">
        <v>3215</v>
      </c>
      <c r="I10" s="24">
        <v>3215</v>
      </c>
      <c r="J10" s="20">
        <v>3215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3215</v>
      </c>
      <c r="X10" s="20"/>
      <c r="Y10" s="24">
        <v>3215</v>
      </c>
      <c r="Z10" s="25"/>
      <c r="AA10" s="26"/>
    </row>
    <row r="11" spans="1:27" ht="13.5">
      <c r="A11" s="23" t="s">
        <v>38</v>
      </c>
      <c r="B11" s="17"/>
      <c r="C11" s="18">
        <v>4371608</v>
      </c>
      <c r="D11" s="18">
        <v>4371608</v>
      </c>
      <c r="E11" s="19">
        <v>3715980</v>
      </c>
      <c r="F11" s="20">
        <v>3715980</v>
      </c>
      <c r="G11" s="20">
        <v>4367833</v>
      </c>
      <c r="H11" s="20">
        <v>4367833</v>
      </c>
      <c r="I11" s="20">
        <v>4486004</v>
      </c>
      <c r="J11" s="20">
        <v>4486004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4486004</v>
      </c>
      <c r="X11" s="20">
        <v>928995</v>
      </c>
      <c r="Y11" s="20">
        <v>3557009</v>
      </c>
      <c r="Z11" s="21">
        <v>382.89</v>
      </c>
      <c r="AA11" s="22">
        <v>3715980</v>
      </c>
    </row>
    <row r="12" spans="1:27" ht="13.5">
      <c r="A12" s="27" t="s">
        <v>39</v>
      </c>
      <c r="B12" s="28"/>
      <c r="C12" s="29">
        <f aca="true" t="shared" si="0" ref="C12:Y12">SUM(C6:C11)</f>
        <v>634881839</v>
      </c>
      <c r="D12" s="29">
        <f>SUM(D6:D11)</f>
        <v>634881839</v>
      </c>
      <c r="E12" s="30">
        <f t="shared" si="0"/>
        <v>1715336558</v>
      </c>
      <c r="F12" s="31">
        <f t="shared" si="0"/>
        <v>1715336558</v>
      </c>
      <c r="G12" s="31">
        <f t="shared" si="0"/>
        <v>796729199</v>
      </c>
      <c r="H12" s="31">
        <f t="shared" si="0"/>
        <v>796729199</v>
      </c>
      <c r="I12" s="31">
        <f t="shared" si="0"/>
        <v>609001835</v>
      </c>
      <c r="J12" s="31">
        <f t="shared" si="0"/>
        <v>609001835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609001835</v>
      </c>
      <c r="X12" s="31">
        <f t="shared" si="0"/>
        <v>428834140</v>
      </c>
      <c r="Y12" s="31">
        <f t="shared" si="0"/>
        <v>180167695</v>
      </c>
      <c r="Z12" s="32">
        <f>+IF(X12&lt;&gt;0,+(Y12/X12)*100,0)</f>
        <v>42.01337491459985</v>
      </c>
      <c r="AA12" s="33">
        <f>SUM(AA6:AA11)</f>
        <v>1715336558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1310847</v>
      </c>
      <c r="D15" s="18">
        <v>1310847</v>
      </c>
      <c r="E15" s="19">
        <v>905728</v>
      </c>
      <c r="F15" s="20">
        <v>905728</v>
      </c>
      <c r="G15" s="20">
        <v>1309019</v>
      </c>
      <c r="H15" s="20">
        <v>1309019</v>
      </c>
      <c r="I15" s="20">
        <v>1334234</v>
      </c>
      <c r="J15" s="20">
        <v>1334234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1334234</v>
      </c>
      <c r="X15" s="20">
        <v>226432</v>
      </c>
      <c r="Y15" s="20">
        <v>1107802</v>
      </c>
      <c r="Z15" s="21">
        <v>489.24</v>
      </c>
      <c r="AA15" s="22">
        <v>905728</v>
      </c>
    </row>
    <row r="16" spans="1:27" ht="13.5">
      <c r="A16" s="23" t="s">
        <v>42</v>
      </c>
      <c r="B16" s="17"/>
      <c r="C16" s="18">
        <v>1000</v>
      </c>
      <c r="D16" s="18">
        <v>1000</v>
      </c>
      <c r="E16" s="19">
        <v>1000</v>
      </c>
      <c r="F16" s="20">
        <v>1000</v>
      </c>
      <c r="G16" s="24">
        <v>1000</v>
      </c>
      <c r="H16" s="24">
        <v>1000</v>
      </c>
      <c r="I16" s="24">
        <v>1000</v>
      </c>
      <c r="J16" s="20">
        <v>1000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1000</v>
      </c>
      <c r="X16" s="20">
        <v>250</v>
      </c>
      <c r="Y16" s="24">
        <v>750</v>
      </c>
      <c r="Z16" s="25">
        <v>300</v>
      </c>
      <c r="AA16" s="26">
        <v>1000</v>
      </c>
    </row>
    <row r="17" spans="1:27" ht="13.5">
      <c r="A17" s="23" t="s">
        <v>43</v>
      </c>
      <c r="B17" s="17"/>
      <c r="C17" s="18">
        <v>69120739</v>
      </c>
      <c r="D17" s="18">
        <v>69120739</v>
      </c>
      <c r="E17" s="19">
        <v>68785633</v>
      </c>
      <c r="F17" s="20">
        <v>68785633</v>
      </c>
      <c r="G17" s="20">
        <v>69120739</v>
      </c>
      <c r="H17" s="20">
        <v>69120739</v>
      </c>
      <c r="I17" s="20">
        <v>69120739</v>
      </c>
      <c r="J17" s="20">
        <v>69120739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69120739</v>
      </c>
      <c r="X17" s="20">
        <v>17196408</v>
      </c>
      <c r="Y17" s="20">
        <v>51924331</v>
      </c>
      <c r="Z17" s="21">
        <v>301.95</v>
      </c>
      <c r="AA17" s="22">
        <v>68785633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3617460450</v>
      </c>
      <c r="D19" s="18">
        <v>3617460450</v>
      </c>
      <c r="E19" s="19">
        <v>2364639871</v>
      </c>
      <c r="F19" s="20">
        <v>2364639871</v>
      </c>
      <c r="G19" s="20">
        <v>3617460450</v>
      </c>
      <c r="H19" s="20">
        <v>3617460450</v>
      </c>
      <c r="I19" s="20">
        <v>3612100972</v>
      </c>
      <c r="J19" s="20">
        <v>3612100972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3612100972</v>
      </c>
      <c r="X19" s="20">
        <v>591159968</v>
      </c>
      <c r="Y19" s="20">
        <v>3020941004</v>
      </c>
      <c r="Z19" s="21">
        <v>511.02</v>
      </c>
      <c r="AA19" s="22">
        <v>2364639871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1142192</v>
      </c>
      <c r="D22" s="18">
        <v>1142192</v>
      </c>
      <c r="E22" s="19"/>
      <c r="F22" s="20"/>
      <c r="G22" s="20">
        <v>1142192</v>
      </c>
      <c r="H22" s="20">
        <v>1142192</v>
      </c>
      <c r="I22" s="20">
        <v>1142192</v>
      </c>
      <c r="J22" s="20">
        <v>1142192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1142192</v>
      </c>
      <c r="X22" s="20"/>
      <c r="Y22" s="20">
        <v>1142192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3689035228</v>
      </c>
      <c r="D24" s="29">
        <f>SUM(D15:D23)</f>
        <v>3689035228</v>
      </c>
      <c r="E24" s="36">
        <f t="shared" si="1"/>
        <v>2434332232</v>
      </c>
      <c r="F24" s="37">
        <f t="shared" si="1"/>
        <v>2434332232</v>
      </c>
      <c r="G24" s="37">
        <f t="shared" si="1"/>
        <v>3689033400</v>
      </c>
      <c r="H24" s="37">
        <f t="shared" si="1"/>
        <v>3689033400</v>
      </c>
      <c r="I24" s="37">
        <f t="shared" si="1"/>
        <v>3683699137</v>
      </c>
      <c r="J24" s="37">
        <f t="shared" si="1"/>
        <v>3683699137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3683699137</v>
      </c>
      <c r="X24" s="37">
        <f t="shared" si="1"/>
        <v>608583058</v>
      </c>
      <c r="Y24" s="37">
        <f t="shared" si="1"/>
        <v>3075116079</v>
      </c>
      <c r="Z24" s="38">
        <f>+IF(X24&lt;&gt;0,+(Y24/X24)*100,0)</f>
        <v>505.2911083502426</v>
      </c>
      <c r="AA24" s="39">
        <f>SUM(AA15:AA23)</f>
        <v>2434332232</v>
      </c>
    </row>
    <row r="25" spans="1:27" ht="13.5">
      <c r="A25" s="27" t="s">
        <v>51</v>
      </c>
      <c r="B25" s="28"/>
      <c r="C25" s="29">
        <f aca="true" t="shared" si="2" ref="C25:Y25">+C12+C24</f>
        <v>4323917067</v>
      </c>
      <c r="D25" s="29">
        <f>+D12+D24</f>
        <v>4323917067</v>
      </c>
      <c r="E25" s="30">
        <f t="shared" si="2"/>
        <v>4149668790</v>
      </c>
      <c r="F25" s="31">
        <f t="shared" si="2"/>
        <v>4149668790</v>
      </c>
      <c r="G25" s="31">
        <f t="shared" si="2"/>
        <v>4485762599</v>
      </c>
      <c r="H25" s="31">
        <f t="shared" si="2"/>
        <v>4485762599</v>
      </c>
      <c r="I25" s="31">
        <f t="shared" si="2"/>
        <v>4292700972</v>
      </c>
      <c r="J25" s="31">
        <f t="shared" si="2"/>
        <v>4292700972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4292700972</v>
      </c>
      <c r="X25" s="31">
        <f t="shared" si="2"/>
        <v>1037417198</v>
      </c>
      <c r="Y25" s="31">
        <f t="shared" si="2"/>
        <v>3255283774</v>
      </c>
      <c r="Z25" s="32">
        <f>+IF(X25&lt;&gt;0,+(Y25/X25)*100,0)</f>
        <v>313.7873345724118</v>
      </c>
      <c r="AA25" s="33">
        <f>+AA12+AA24</f>
        <v>4149668790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669829</v>
      </c>
      <c r="D30" s="18">
        <v>669829</v>
      </c>
      <c r="E30" s="19">
        <v>275482</v>
      </c>
      <c r="F30" s="20">
        <v>275482</v>
      </c>
      <c r="G30" s="20">
        <v>669829</v>
      </c>
      <c r="H30" s="20">
        <v>669829</v>
      </c>
      <c r="I30" s="20">
        <v>669829</v>
      </c>
      <c r="J30" s="20">
        <v>669829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669829</v>
      </c>
      <c r="X30" s="20">
        <v>68871</v>
      </c>
      <c r="Y30" s="20">
        <v>600958</v>
      </c>
      <c r="Z30" s="21">
        <v>872.58</v>
      </c>
      <c r="AA30" s="22">
        <v>275482</v>
      </c>
    </row>
    <row r="31" spans="1:27" ht="13.5">
      <c r="A31" s="23" t="s">
        <v>56</v>
      </c>
      <c r="B31" s="17"/>
      <c r="C31" s="18">
        <v>2114008</v>
      </c>
      <c r="D31" s="18">
        <v>2114008</v>
      </c>
      <c r="E31" s="19">
        <v>2113329</v>
      </c>
      <c r="F31" s="20">
        <v>2113329</v>
      </c>
      <c r="G31" s="20">
        <v>2137633</v>
      </c>
      <c r="H31" s="20">
        <v>2137633</v>
      </c>
      <c r="I31" s="20">
        <v>2227252</v>
      </c>
      <c r="J31" s="20">
        <v>2227252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2227252</v>
      </c>
      <c r="X31" s="20">
        <v>528332</v>
      </c>
      <c r="Y31" s="20">
        <v>1698920</v>
      </c>
      <c r="Z31" s="21">
        <v>321.56</v>
      </c>
      <c r="AA31" s="22">
        <v>2113329</v>
      </c>
    </row>
    <row r="32" spans="1:27" ht="13.5">
      <c r="A32" s="23" t="s">
        <v>57</v>
      </c>
      <c r="B32" s="17"/>
      <c r="C32" s="18">
        <v>241192669</v>
      </c>
      <c r="D32" s="18">
        <v>241192669</v>
      </c>
      <c r="E32" s="19">
        <v>327994141</v>
      </c>
      <c r="F32" s="20">
        <v>327994141</v>
      </c>
      <c r="G32" s="20">
        <v>211679907</v>
      </c>
      <c r="H32" s="20">
        <v>211679907</v>
      </c>
      <c r="I32" s="20">
        <v>135746865</v>
      </c>
      <c r="J32" s="20">
        <v>135746865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135746865</v>
      </c>
      <c r="X32" s="20">
        <v>81998535</v>
      </c>
      <c r="Y32" s="20">
        <v>53748330</v>
      </c>
      <c r="Z32" s="21">
        <v>65.55</v>
      </c>
      <c r="AA32" s="22">
        <v>327994141</v>
      </c>
    </row>
    <row r="33" spans="1:27" ht="13.5">
      <c r="A33" s="23" t="s">
        <v>58</v>
      </c>
      <c r="B33" s="17"/>
      <c r="C33" s="18">
        <v>8478041</v>
      </c>
      <c r="D33" s="18">
        <v>8478041</v>
      </c>
      <c r="E33" s="19">
        <v>3879300</v>
      </c>
      <c r="F33" s="20">
        <v>3879300</v>
      </c>
      <c r="G33" s="20">
        <v>11767399</v>
      </c>
      <c r="H33" s="20">
        <v>11767399</v>
      </c>
      <c r="I33" s="20">
        <v>18346113</v>
      </c>
      <c r="J33" s="20">
        <v>18346113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18346113</v>
      </c>
      <c r="X33" s="20">
        <v>969825</v>
      </c>
      <c r="Y33" s="20">
        <v>17376288</v>
      </c>
      <c r="Z33" s="21">
        <v>1791.69</v>
      </c>
      <c r="AA33" s="22">
        <v>3879300</v>
      </c>
    </row>
    <row r="34" spans="1:27" ht="13.5">
      <c r="A34" s="27" t="s">
        <v>59</v>
      </c>
      <c r="B34" s="28"/>
      <c r="C34" s="29">
        <f aca="true" t="shared" si="3" ref="C34:Y34">SUM(C29:C33)</f>
        <v>252454547</v>
      </c>
      <c r="D34" s="29">
        <f>SUM(D29:D33)</f>
        <v>252454547</v>
      </c>
      <c r="E34" s="30">
        <f t="shared" si="3"/>
        <v>334262252</v>
      </c>
      <c r="F34" s="31">
        <f t="shared" si="3"/>
        <v>334262252</v>
      </c>
      <c r="G34" s="31">
        <f t="shared" si="3"/>
        <v>226254768</v>
      </c>
      <c r="H34" s="31">
        <f t="shared" si="3"/>
        <v>226254768</v>
      </c>
      <c r="I34" s="31">
        <f t="shared" si="3"/>
        <v>156990059</v>
      </c>
      <c r="J34" s="31">
        <f t="shared" si="3"/>
        <v>156990059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156990059</v>
      </c>
      <c r="X34" s="31">
        <f t="shared" si="3"/>
        <v>83565563</v>
      </c>
      <c r="Y34" s="31">
        <f t="shared" si="3"/>
        <v>73424496</v>
      </c>
      <c r="Z34" s="32">
        <f>+IF(X34&lt;&gt;0,+(Y34/X34)*100,0)</f>
        <v>87.86453817106455</v>
      </c>
      <c r="AA34" s="33">
        <f>SUM(AA29:AA33)</f>
        <v>334262252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297033</v>
      </c>
      <c r="D37" s="18">
        <v>297033</v>
      </c>
      <c r="E37" s="19">
        <v>498609</v>
      </c>
      <c r="F37" s="20">
        <v>498609</v>
      </c>
      <c r="G37" s="20">
        <v>297032</v>
      </c>
      <c r="H37" s="20">
        <v>297032</v>
      </c>
      <c r="I37" s="20">
        <v>297032</v>
      </c>
      <c r="J37" s="20">
        <v>297032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297032</v>
      </c>
      <c r="X37" s="20">
        <v>124652</v>
      </c>
      <c r="Y37" s="20">
        <v>172380</v>
      </c>
      <c r="Z37" s="21">
        <v>138.29</v>
      </c>
      <c r="AA37" s="22">
        <v>498609</v>
      </c>
    </row>
    <row r="38" spans="1:27" ht="13.5">
      <c r="A38" s="23" t="s">
        <v>58</v>
      </c>
      <c r="B38" s="17"/>
      <c r="C38" s="18">
        <v>187820888</v>
      </c>
      <c r="D38" s="18">
        <v>187820888</v>
      </c>
      <c r="E38" s="19">
        <v>220938756</v>
      </c>
      <c r="F38" s="20">
        <v>220938756</v>
      </c>
      <c r="G38" s="20">
        <v>187768704</v>
      </c>
      <c r="H38" s="20">
        <v>187768704</v>
      </c>
      <c r="I38" s="20">
        <v>195977088</v>
      </c>
      <c r="J38" s="20">
        <v>195977088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195977088</v>
      </c>
      <c r="X38" s="20">
        <v>55234689</v>
      </c>
      <c r="Y38" s="20">
        <v>140742399</v>
      </c>
      <c r="Z38" s="21">
        <v>254.81</v>
      </c>
      <c r="AA38" s="22">
        <v>220938756</v>
      </c>
    </row>
    <row r="39" spans="1:27" ht="13.5">
      <c r="A39" s="27" t="s">
        <v>61</v>
      </c>
      <c r="B39" s="35"/>
      <c r="C39" s="29">
        <f aca="true" t="shared" si="4" ref="C39:Y39">SUM(C37:C38)</f>
        <v>188117921</v>
      </c>
      <c r="D39" s="29">
        <f>SUM(D37:D38)</f>
        <v>188117921</v>
      </c>
      <c r="E39" s="36">
        <f t="shared" si="4"/>
        <v>221437365</v>
      </c>
      <c r="F39" s="37">
        <f t="shared" si="4"/>
        <v>221437365</v>
      </c>
      <c r="G39" s="37">
        <f t="shared" si="4"/>
        <v>188065736</v>
      </c>
      <c r="H39" s="37">
        <f t="shared" si="4"/>
        <v>188065736</v>
      </c>
      <c r="I39" s="37">
        <f t="shared" si="4"/>
        <v>196274120</v>
      </c>
      <c r="J39" s="37">
        <f t="shared" si="4"/>
        <v>196274120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196274120</v>
      </c>
      <c r="X39" s="37">
        <f t="shared" si="4"/>
        <v>55359341</v>
      </c>
      <c r="Y39" s="37">
        <f t="shared" si="4"/>
        <v>140914779</v>
      </c>
      <c r="Z39" s="38">
        <f>+IF(X39&lt;&gt;0,+(Y39/X39)*100,0)</f>
        <v>254.5456222103511</v>
      </c>
      <c r="AA39" s="39">
        <f>SUM(AA37:AA38)</f>
        <v>221437365</v>
      </c>
    </row>
    <row r="40" spans="1:27" ht="13.5">
      <c r="A40" s="27" t="s">
        <v>62</v>
      </c>
      <c r="B40" s="28"/>
      <c r="C40" s="29">
        <f aca="true" t="shared" si="5" ref="C40:Y40">+C34+C39</f>
        <v>440572468</v>
      </c>
      <c r="D40" s="29">
        <f>+D34+D39</f>
        <v>440572468</v>
      </c>
      <c r="E40" s="30">
        <f t="shared" si="5"/>
        <v>555699617</v>
      </c>
      <c r="F40" s="31">
        <f t="shared" si="5"/>
        <v>555699617</v>
      </c>
      <c r="G40" s="31">
        <f t="shared" si="5"/>
        <v>414320504</v>
      </c>
      <c r="H40" s="31">
        <f t="shared" si="5"/>
        <v>414320504</v>
      </c>
      <c r="I40" s="31">
        <f t="shared" si="5"/>
        <v>353264179</v>
      </c>
      <c r="J40" s="31">
        <f t="shared" si="5"/>
        <v>353264179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353264179</v>
      </c>
      <c r="X40" s="31">
        <f t="shared" si="5"/>
        <v>138924904</v>
      </c>
      <c r="Y40" s="31">
        <f t="shared" si="5"/>
        <v>214339275</v>
      </c>
      <c r="Z40" s="32">
        <f>+IF(X40&lt;&gt;0,+(Y40/X40)*100,0)</f>
        <v>154.2842707308979</v>
      </c>
      <c r="AA40" s="33">
        <f>+AA34+AA39</f>
        <v>555699617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3883344599</v>
      </c>
      <c r="D42" s="43">
        <f>+D25-D40</f>
        <v>3883344599</v>
      </c>
      <c r="E42" s="44">
        <f t="shared" si="6"/>
        <v>3593969173</v>
      </c>
      <c r="F42" s="45">
        <f t="shared" si="6"/>
        <v>3593969173</v>
      </c>
      <c r="G42" s="45">
        <f t="shared" si="6"/>
        <v>4071442095</v>
      </c>
      <c r="H42" s="45">
        <f t="shared" si="6"/>
        <v>4071442095</v>
      </c>
      <c r="I42" s="45">
        <f t="shared" si="6"/>
        <v>3939436793</v>
      </c>
      <c r="J42" s="45">
        <f t="shared" si="6"/>
        <v>3939436793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3939436793</v>
      </c>
      <c r="X42" s="45">
        <f t="shared" si="6"/>
        <v>898492294</v>
      </c>
      <c r="Y42" s="45">
        <f t="shared" si="6"/>
        <v>3040944499</v>
      </c>
      <c r="Z42" s="46">
        <f>+IF(X42&lt;&gt;0,+(Y42/X42)*100,0)</f>
        <v>338.449702830729</v>
      </c>
      <c r="AA42" s="47">
        <f>+AA25-AA40</f>
        <v>3593969173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3864679582</v>
      </c>
      <c r="D45" s="18">
        <v>3864679582</v>
      </c>
      <c r="E45" s="19">
        <v>3575304155</v>
      </c>
      <c r="F45" s="20">
        <v>3575304155</v>
      </c>
      <c r="G45" s="20">
        <v>4052777077</v>
      </c>
      <c r="H45" s="20">
        <v>4052777077</v>
      </c>
      <c r="I45" s="20">
        <v>3920771775</v>
      </c>
      <c r="J45" s="20">
        <v>3920771775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3920771775</v>
      </c>
      <c r="X45" s="20">
        <v>893826039</v>
      </c>
      <c r="Y45" s="20">
        <v>3026945736</v>
      </c>
      <c r="Z45" s="48">
        <v>338.65</v>
      </c>
      <c r="AA45" s="22">
        <v>3575304155</v>
      </c>
    </row>
    <row r="46" spans="1:27" ht="13.5">
      <c r="A46" s="23" t="s">
        <v>67</v>
      </c>
      <c r="B46" s="17"/>
      <c r="C46" s="18">
        <v>18665017</v>
      </c>
      <c r="D46" s="18">
        <v>18665017</v>
      </c>
      <c r="E46" s="19">
        <v>18665018</v>
      </c>
      <c r="F46" s="20">
        <v>18665018</v>
      </c>
      <c r="G46" s="20">
        <v>18665018</v>
      </c>
      <c r="H46" s="20">
        <v>18665018</v>
      </c>
      <c r="I46" s="20">
        <v>18665018</v>
      </c>
      <c r="J46" s="20">
        <v>18665018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18665018</v>
      </c>
      <c r="X46" s="20">
        <v>4666255</v>
      </c>
      <c r="Y46" s="20">
        <v>13998763</v>
      </c>
      <c r="Z46" s="48">
        <v>300</v>
      </c>
      <c r="AA46" s="22">
        <v>18665018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3883344599</v>
      </c>
      <c r="D48" s="51">
        <f>SUM(D45:D47)</f>
        <v>3883344599</v>
      </c>
      <c r="E48" s="52">
        <f t="shared" si="7"/>
        <v>3593969173</v>
      </c>
      <c r="F48" s="53">
        <f t="shared" si="7"/>
        <v>3593969173</v>
      </c>
      <c r="G48" s="53">
        <f t="shared" si="7"/>
        <v>4071442095</v>
      </c>
      <c r="H48" s="53">
        <f t="shared" si="7"/>
        <v>4071442095</v>
      </c>
      <c r="I48" s="53">
        <f t="shared" si="7"/>
        <v>3939436793</v>
      </c>
      <c r="J48" s="53">
        <f t="shared" si="7"/>
        <v>3939436793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3939436793</v>
      </c>
      <c r="X48" s="53">
        <f t="shared" si="7"/>
        <v>898492294</v>
      </c>
      <c r="Y48" s="53">
        <f t="shared" si="7"/>
        <v>3040944499</v>
      </c>
      <c r="Z48" s="54">
        <f>+IF(X48&lt;&gt;0,+(Y48/X48)*100,0)</f>
        <v>338.449702830729</v>
      </c>
      <c r="AA48" s="55">
        <f>SUM(AA45:AA47)</f>
        <v>3593969173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6299795</v>
      </c>
      <c r="D6" s="18">
        <v>6299795</v>
      </c>
      <c r="E6" s="19"/>
      <c r="F6" s="20"/>
      <c r="G6" s="20">
        <v>4586376</v>
      </c>
      <c r="H6" s="20">
        <v>4586376</v>
      </c>
      <c r="I6" s="20">
        <v>4586376</v>
      </c>
      <c r="J6" s="20">
        <v>4586376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4586376</v>
      </c>
      <c r="X6" s="20"/>
      <c r="Y6" s="20">
        <v>4586376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3821000</v>
      </c>
      <c r="F7" s="20">
        <v>3821000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955250</v>
      </c>
      <c r="Y7" s="20">
        <v>-955250</v>
      </c>
      <c r="Z7" s="21">
        <v>-100</v>
      </c>
      <c r="AA7" s="22">
        <v>3821000</v>
      </c>
    </row>
    <row r="8" spans="1:27" ht="13.5">
      <c r="A8" s="23" t="s">
        <v>35</v>
      </c>
      <c r="B8" s="17"/>
      <c r="C8" s="18">
        <v>9762654</v>
      </c>
      <c r="D8" s="18">
        <v>9762654</v>
      </c>
      <c r="E8" s="19">
        <v>26388000</v>
      </c>
      <c r="F8" s="20">
        <v>26388000</v>
      </c>
      <c r="G8" s="20">
        <v>-1537118</v>
      </c>
      <c r="H8" s="20">
        <v>-1537118</v>
      </c>
      <c r="I8" s="20">
        <v>-1537118</v>
      </c>
      <c r="J8" s="20">
        <v>-1537118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-1537118</v>
      </c>
      <c r="X8" s="20">
        <v>6597000</v>
      </c>
      <c r="Y8" s="20">
        <v>-8134118</v>
      </c>
      <c r="Z8" s="21">
        <v>-123.3</v>
      </c>
      <c r="AA8" s="22">
        <v>26388000</v>
      </c>
    </row>
    <row r="9" spans="1:27" ht="13.5">
      <c r="A9" s="23" t="s">
        <v>36</v>
      </c>
      <c r="B9" s="17"/>
      <c r="C9" s="18">
        <v>2670107</v>
      </c>
      <c r="D9" s="18">
        <v>2670107</v>
      </c>
      <c r="E9" s="19"/>
      <c r="F9" s="20"/>
      <c r="G9" s="20">
        <v>27467940</v>
      </c>
      <c r="H9" s="20">
        <v>27467940</v>
      </c>
      <c r="I9" s="20">
        <v>27467940</v>
      </c>
      <c r="J9" s="20">
        <v>27467940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27467940</v>
      </c>
      <c r="X9" s="20"/>
      <c r="Y9" s="20">
        <v>27467940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688770</v>
      </c>
      <c r="D11" s="18">
        <v>688770</v>
      </c>
      <c r="E11" s="19">
        <v>1060000</v>
      </c>
      <c r="F11" s="20">
        <v>1060000</v>
      </c>
      <c r="G11" s="20">
        <v>35995</v>
      </c>
      <c r="H11" s="20">
        <v>35995</v>
      </c>
      <c r="I11" s="20">
        <v>35995</v>
      </c>
      <c r="J11" s="20">
        <v>35995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35995</v>
      </c>
      <c r="X11" s="20">
        <v>265000</v>
      </c>
      <c r="Y11" s="20">
        <v>-229005</v>
      </c>
      <c r="Z11" s="21">
        <v>-86.42</v>
      </c>
      <c r="AA11" s="22">
        <v>1060000</v>
      </c>
    </row>
    <row r="12" spans="1:27" ht="13.5">
      <c r="A12" s="27" t="s">
        <v>39</v>
      </c>
      <c r="B12" s="28"/>
      <c r="C12" s="29">
        <f aca="true" t="shared" si="0" ref="C12:Y12">SUM(C6:C11)</f>
        <v>19421326</v>
      </c>
      <c r="D12" s="29">
        <f>SUM(D6:D11)</f>
        <v>19421326</v>
      </c>
      <c r="E12" s="30">
        <f t="shared" si="0"/>
        <v>31269000</v>
      </c>
      <c r="F12" s="31">
        <f t="shared" si="0"/>
        <v>31269000</v>
      </c>
      <c r="G12" s="31">
        <f t="shared" si="0"/>
        <v>30553193</v>
      </c>
      <c r="H12" s="31">
        <f t="shared" si="0"/>
        <v>30553193</v>
      </c>
      <c r="I12" s="31">
        <f t="shared" si="0"/>
        <v>30553193</v>
      </c>
      <c r="J12" s="31">
        <f t="shared" si="0"/>
        <v>30553193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30553193</v>
      </c>
      <c r="X12" s="31">
        <f t="shared" si="0"/>
        <v>7817250</v>
      </c>
      <c r="Y12" s="31">
        <f t="shared" si="0"/>
        <v>22735943</v>
      </c>
      <c r="Z12" s="32">
        <f>+IF(X12&lt;&gt;0,+(Y12/X12)*100,0)</f>
        <v>290.84323771147143</v>
      </c>
      <c r="AA12" s="33">
        <f>SUM(AA6:AA11)</f>
        <v>31269000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100</v>
      </c>
      <c r="D16" s="18">
        <v>100</v>
      </c>
      <c r="E16" s="19">
        <v>8015</v>
      </c>
      <c r="F16" s="20">
        <v>8015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2004</v>
      </c>
      <c r="Y16" s="24">
        <v>-2004</v>
      </c>
      <c r="Z16" s="25">
        <v>-100</v>
      </c>
      <c r="AA16" s="26">
        <v>8015</v>
      </c>
    </row>
    <row r="17" spans="1:27" ht="13.5">
      <c r="A17" s="23" t="s">
        <v>43</v>
      </c>
      <c r="B17" s="17"/>
      <c r="C17" s="18">
        <v>40181390</v>
      </c>
      <c r="D17" s="18">
        <v>40181390</v>
      </c>
      <c r="E17" s="19">
        <v>46262000</v>
      </c>
      <c r="F17" s="20">
        <v>46262000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11565500</v>
      </c>
      <c r="Y17" s="20">
        <v>-11565500</v>
      </c>
      <c r="Z17" s="21">
        <v>-100</v>
      </c>
      <c r="AA17" s="22">
        <v>46262000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654515611</v>
      </c>
      <c r="D19" s="18">
        <v>654515611</v>
      </c>
      <c r="E19" s="19">
        <v>176110700</v>
      </c>
      <c r="F19" s="20">
        <v>176110700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44027675</v>
      </c>
      <c r="Y19" s="20">
        <v>-44027675</v>
      </c>
      <c r="Z19" s="21">
        <v>-100</v>
      </c>
      <c r="AA19" s="22">
        <v>176110700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-811208</v>
      </c>
      <c r="D22" s="18">
        <v>-811208</v>
      </c>
      <c r="E22" s="19">
        <v>5947</v>
      </c>
      <c r="F22" s="20">
        <v>5947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1487</v>
      </c>
      <c r="Y22" s="20">
        <v>-1487</v>
      </c>
      <c r="Z22" s="21">
        <v>-100</v>
      </c>
      <c r="AA22" s="22">
        <v>5947</v>
      </c>
    </row>
    <row r="23" spans="1:27" ht="13.5">
      <c r="A23" s="23" t="s">
        <v>49</v>
      </c>
      <c r="B23" s="17"/>
      <c r="C23" s="18">
        <v>8439</v>
      </c>
      <c r="D23" s="18">
        <v>8439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693894332</v>
      </c>
      <c r="D24" s="29">
        <f>SUM(D15:D23)</f>
        <v>693894332</v>
      </c>
      <c r="E24" s="36">
        <f t="shared" si="1"/>
        <v>222386662</v>
      </c>
      <c r="F24" s="37">
        <f t="shared" si="1"/>
        <v>222386662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55596666</v>
      </c>
      <c r="Y24" s="37">
        <f t="shared" si="1"/>
        <v>-55596666</v>
      </c>
      <c r="Z24" s="38">
        <f>+IF(X24&lt;&gt;0,+(Y24/X24)*100,0)</f>
        <v>-100</v>
      </c>
      <c r="AA24" s="39">
        <f>SUM(AA15:AA23)</f>
        <v>222386662</v>
      </c>
    </row>
    <row r="25" spans="1:27" ht="13.5">
      <c r="A25" s="27" t="s">
        <v>51</v>
      </c>
      <c r="B25" s="28"/>
      <c r="C25" s="29">
        <f aca="true" t="shared" si="2" ref="C25:Y25">+C12+C24</f>
        <v>713315658</v>
      </c>
      <c r="D25" s="29">
        <f>+D12+D24</f>
        <v>713315658</v>
      </c>
      <c r="E25" s="30">
        <f t="shared" si="2"/>
        <v>253655662</v>
      </c>
      <c r="F25" s="31">
        <f t="shared" si="2"/>
        <v>253655662</v>
      </c>
      <c r="G25" s="31">
        <f t="shared" si="2"/>
        <v>30553193</v>
      </c>
      <c r="H25" s="31">
        <f t="shared" si="2"/>
        <v>30553193</v>
      </c>
      <c r="I25" s="31">
        <f t="shared" si="2"/>
        <v>30553193</v>
      </c>
      <c r="J25" s="31">
        <f t="shared" si="2"/>
        <v>30553193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30553193</v>
      </c>
      <c r="X25" s="31">
        <f t="shared" si="2"/>
        <v>63413916</v>
      </c>
      <c r="Y25" s="31">
        <f t="shared" si="2"/>
        <v>-32860723</v>
      </c>
      <c r="Z25" s="32">
        <f>+IF(X25&lt;&gt;0,+(Y25/X25)*100,0)</f>
        <v>-51.81941925806947</v>
      </c>
      <c r="AA25" s="33">
        <f>+AA12+AA24</f>
        <v>253655662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>
        <v>2500000</v>
      </c>
      <c r="F29" s="20">
        <v>2500000</v>
      </c>
      <c r="G29" s="20">
        <v>13367</v>
      </c>
      <c r="H29" s="20">
        <v>13367</v>
      </c>
      <c r="I29" s="20">
        <v>13367</v>
      </c>
      <c r="J29" s="20">
        <v>13367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13367</v>
      </c>
      <c r="X29" s="20">
        <v>625000</v>
      </c>
      <c r="Y29" s="20">
        <v>-611633</v>
      </c>
      <c r="Z29" s="21">
        <v>-97.86</v>
      </c>
      <c r="AA29" s="22">
        <v>2500000</v>
      </c>
    </row>
    <row r="30" spans="1:27" ht="13.5">
      <c r="A30" s="23" t="s">
        <v>55</v>
      </c>
      <c r="B30" s="17"/>
      <c r="C30" s="18">
        <v>413765</v>
      </c>
      <c r="D30" s="18">
        <v>413765</v>
      </c>
      <c r="E30" s="19">
        <v>482476</v>
      </c>
      <c r="F30" s="20">
        <v>482476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120619</v>
      </c>
      <c r="Y30" s="20">
        <v>-120619</v>
      </c>
      <c r="Z30" s="21">
        <v>-100</v>
      </c>
      <c r="AA30" s="22">
        <v>482476</v>
      </c>
    </row>
    <row r="31" spans="1:27" ht="13.5">
      <c r="A31" s="23" t="s">
        <v>56</v>
      </c>
      <c r="B31" s="17"/>
      <c r="C31" s="18"/>
      <c r="D31" s="18"/>
      <c r="E31" s="19">
        <v>2288000</v>
      </c>
      <c r="F31" s="20">
        <v>2288000</v>
      </c>
      <c r="G31" s="20">
        <v>2654</v>
      </c>
      <c r="H31" s="20">
        <v>2654</v>
      </c>
      <c r="I31" s="20">
        <v>2654</v>
      </c>
      <c r="J31" s="20">
        <v>2654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2654</v>
      </c>
      <c r="X31" s="20">
        <v>572000</v>
      </c>
      <c r="Y31" s="20">
        <v>-569346</v>
      </c>
      <c r="Z31" s="21">
        <v>-99.54</v>
      </c>
      <c r="AA31" s="22">
        <v>2288000</v>
      </c>
    </row>
    <row r="32" spans="1:27" ht="13.5">
      <c r="A32" s="23" t="s">
        <v>57</v>
      </c>
      <c r="B32" s="17"/>
      <c r="C32" s="18">
        <v>79205275</v>
      </c>
      <c r="D32" s="18">
        <v>79205275</v>
      </c>
      <c r="E32" s="19">
        <v>21300000</v>
      </c>
      <c r="F32" s="20">
        <v>21300000</v>
      </c>
      <c r="G32" s="20">
        <v>-1558726</v>
      </c>
      <c r="H32" s="20">
        <v>-1558726</v>
      </c>
      <c r="I32" s="20">
        <v>-1558726</v>
      </c>
      <c r="J32" s="20">
        <v>-1558726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-1558726</v>
      </c>
      <c r="X32" s="20">
        <v>5325000</v>
      </c>
      <c r="Y32" s="20">
        <v>-6883726</v>
      </c>
      <c r="Z32" s="21">
        <v>-129.27</v>
      </c>
      <c r="AA32" s="22">
        <v>21300000</v>
      </c>
    </row>
    <row r="33" spans="1:27" ht="13.5">
      <c r="A33" s="23" t="s">
        <v>58</v>
      </c>
      <c r="B33" s="17"/>
      <c r="C33" s="18">
        <v>41781536</v>
      </c>
      <c r="D33" s="18">
        <v>41781536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121400576</v>
      </c>
      <c r="D34" s="29">
        <f>SUM(D29:D33)</f>
        <v>121400576</v>
      </c>
      <c r="E34" s="30">
        <f t="shared" si="3"/>
        <v>26570476</v>
      </c>
      <c r="F34" s="31">
        <f t="shared" si="3"/>
        <v>26570476</v>
      </c>
      <c r="G34" s="31">
        <f t="shared" si="3"/>
        <v>-1542705</v>
      </c>
      <c r="H34" s="31">
        <f t="shared" si="3"/>
        <v>-1542705</v>
      </c>
      <c r="I34" s="31">
        <f t="shared" si="3"/>
        <v>-1542705</v>
      </c>
      <c r="J34" s="31">
        <f t="shared" si="3"/>
        <v>-1542705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-1542705</v>
      </c>
      <c r="X34" s="31">
        <f t="shared" si="3"/>
        <v>6642619</v>
      </c>
      <c r="Y34" s="31">
        <f t="shared" si="3"/>
        <v>-8185324</v>
      </c>
      <c r="Z34" s="32">
        <f>+IF(X34&lt;&gt;0,+(Y34/X34)*100,0)</f>
        <v>-123.22434870944727</v>
      </c>
      <c r="AA34" s="33">
        <f>SUM(AA29:AA33)</f>
        <v>26570476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1155518</v>
      </c>
      <c r="D37" s="18">
        <v>1155518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26475984</v>
      </c>
      <c r="D38" s="18">
        <v>26475984</v>
      </c>
      <c r="E38" s="19">
        <v>132550034</v>
      </c>
      <c r="F38" s="20">
        <v>132550034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33137509</v>
      </c>
      <c r="Y38" s="20">
        <v>-33137509</v>
      </c>
      <c r="Z38" s="21">
        <v>-100</v>
      </c>
      <c r="AA38" s="22">
        <v>132550034</v>
      </c>
    </row>
    <row r="39" spans="1:27" ht="13.5">
      <c r="A39" s="27" t="s">
        <v>61</v>
      </c>
      <c r="B39" s="35"/>
      <c r="C39" s="29">
        <f aca="true" t="shared" si="4" ref="C39:Y39">SUM(C37:C38)</f>
        <v>27631502</v>
      </c>
      <c r="D39" s="29">
        <f>SUM(D37:D38)</f>
        <v>27631502</v>
      </c>
      <c r="E39" s="36">
        <f t="shared" si="4"/>
        <v>132550034</v>
      </c>
      <c r="F39" s="37">
        <f t="shared" si="4"/>
        <v>132550034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33137509</v>
      </c>
      <c r="Y39" s="37">
        <f t="shared" si="4"/>
        <v>-33137509</v>
      </c>
      <c r="Z39" s="38">
        <f>+IF(X39&lt;&gt;0,+(Y39/X39)*100,0)</f>
        <v>-100</v>
      </c>
      <c r="AA39" s="39">
        <f>SUM(AA37:AA38)</f>
        <v>132550034</v>
      </c>
    </row>
    <row r="40" spans="1:27" ht="13.5">
      <c r="A40" s="27" t="s">
        <v>62</v>
      </c>
      <c r="B40" s="28"/>
      <c r="C40" s="29">
        <f aca="true" t="shared" si="5" ref="C40:Y40">+C34+C39</f>
        <v>149032078</v>
      </c>
      <c r="D40" s="29">
        <f>+D34+D39</f>
        <v>149032078</v>
      </c>
      <c r="E40" s="30">
        <f t="shared" si="5"/>
        <v>159120510</v>
      </c>
      <c r="F40" s="31">
        <f t="shared" si="5"/>
        <v>159120510</v>
      </c>
      <c r="G40" s="31">
        <f t="shared" si="5"/>
        <v>-1542705</v>
      </c>
      <c r="H40" s="31">
        <f t="shared" si="5"/>
        <v>-1542705</v>
      </c>
      <c r="I40" s="31">
        <f t="shared" si="5"/>
        <v>-1542705</v>
      </c>
      <c r="J40" s="31">
        <f t="shared" si="5"/>
        <v>-1542705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-1542705</v>
      </c>
      <c r="X40" s="31">
        <f t="shared" si="5"/>
        <v>39780128</v>
      </c>
      <c r="Y40" s="31">
        <f t="shared" si="5"/>
        <v>-41322833</v>
      </c>
      <c r="Z40" s="32">
        <f>+IF(X40&lt;&gt;0,+(Y40/X40)*100,0)</f>
        <v>-103.87807952754702</v>
      </c>
      <c r="AA40" s="33">
        <f>+AA34+AA39</f>
        <v>159120510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564283580</v>
      </c>
      <c r="D42" s="43">
        <f>+D25-D40</f>
        <v>564283580</v>
      </c>
      <c r="E42" s="44">
        <f t="shared" si="6"/>
        <v>94535152</v>
      </c>
      <c r="F42" s="45">
        <f t="shared" si="6"/>
        <v>94535152</v>
      </c>
      <c r="G42" s="45">
        <f t="shared" si="6"/>
        <v>32095898</v>
      </c>
      <c r="H42" s="45">
        <f t="shared" si="6"/>
        <v>32095898</v>
      </c>
      <c r="I42" s="45">
        <f t="shared" si="6"/>
        <v>32095898</v>
      </c>
      <c r="J42" s="45">
        <f t="shared" si="6"/>
        <v>32095898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32095898</v>
      </c>
      <c r="X42" s="45">
        <f t="shared" si="6"/>
        <v>23633788</v>
      </c>
      <c r="Y42" s="45">
        <f t="shared" si="6"/>
        <v>8462110</v>
      </c>
      <c r="Z42" s="46">
        <f>+IF(X42&lt;&gt;0,+(Y42/X42)*100,0)</f>
        <v>35.80513627354193</v>
      </c>
      <c r="AA42" s="47">
        <f>+AA25-AA40</f>
        <v>94535152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564283580</v>
      </c>
      <c r="D45" s="18">
        <v>564283580</v>
      </c>
      <c r="E45" s="19">
        <v>94535152</v>
      </c>
      <c r="F45" s="20">
        <v>94535152</v>
      </c>
      <c r="G45" s="20">
        <v>32095898</v>
      </c>
      <c r="H45" s="20">
        <v>32095898</v>
      </c>
      <c r="I45" s="20">
        <v>32095898</v>
      </c>
      <c r="J45" s="20">
        <v>32095898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32095898</v>
      </c>
      <c r="X45" s="20">
        <v>23633788</v>
      </c>
      <c r="Y45" s="20">
        <v>8462110</v>
      </c>
      <c r="Z45" s="48">
        <v>35.81</v>
      </c>
      <c r="AA45" s="22">
        <v>94535152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564283580</v>
      </c>
      <c r="D48" s="51">
        <f>SUM(D45:D47)</f>
        <v>564283580</v>
      </c>
      <c r="E48" s="52">
        <f t="shared" si="7"/>
        <v>94535152</v>
      </c>
      <c r="F48" s="53">
        <f t="shared" si="7"/>
        <v>94535152</v>
      </c>
      <c r="G48" s="53">
        <f t="shared" si="7"/>
        <v>32095898</v>
      </c>
      <c r="H48" s="53">
        <f t="shared" si="7"/>
        <v>32095898</v>
      </c>
      <c r="I48" s="53">
        <f t="shared" si="7"/>
        <v>32095898</v>
      </c>
      <c r="J48" s="53">
        <f t="shared" si="7"/>
        <v>32095898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32095898</v>
      </c>
      <c r="X48" s="53">
        <f t="shared" si="7"/>
        <v>23633788</v>
      </c>
      <c r="Y48" s="53">
        <f t="shared" si="7"/>
        <v>8462110</v>
      </c>
      <c r="Z48" s="54">
        <f>+IF(X48&lt;&gt;0,+(Y48/X48)*100,0)</f>
        <v>35.80513627354193</v>
      </c>
      <c r="AA48" s="55">
        <f>SUM(AA45:AA47)</f>
        <v>94535152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13373528</v>
      </c>
      <c r="D6" s="18">
        <v>13373528</v>
      </c>
      <c r="E6" s="19">
        <v>9438400</v>
      </c>
      <c r="F6" s="20">
        <v>9438400</v>
      </c>
      <c r="G6" s="20">
        <v>25993893</v>
      </c>
      <c r="H6" s="20">
        <v>8474131</v>
      </c>
      <c r="I6" s="20">
        <v>5827094</v>
      </c>
      <c r="J6" s="20">
        <v>5827094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5827094</v>
      </c>
      <c r="X6" s="20">
        <v>2359600</v>
      </c>
      <c r="Y6" s="20">
        <v>3467494</v>
      </c>
      <c r="Z6" s="21">
        <v>146.95</v>
      </c>
      <c r="AA6" s="22">
        <v>9438400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2911208</v>
      </c>
      <c r="D8" s="18">
        <v>2911208</v>
      </c>
      <c r="E8" s="19">
        <v>3145439</v>
      </c>
      <c r="F8" s="20">
        <v>3145439</v>
      </c>
      <c r="G8" s="20">
        <v>3443819</v>
      </c>
      <c r="H8" s="20">
        <v>3443819</v>
      </c>
      <c r="I8" s="20">
        <v>1378459</v>
      </c>
      <c r="J8" s="20">
        <v>1378459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1378459</v>
      </c>
      <c r="X8" s="20">
        <v>786360</v>
      </c>
      <c r="Y8" s="20">
        <v>592099</v>
      </c>
      <c r="Z8" s="21">
        <v>75.3</v>
      </c>
      <c r="AA8" s="22">
        <v>3145439</v>
      </c>
    </row>
    <row r="9" spans="1:27" ht="13.5">
      <c r="A9" s="23" t="s">
        <v>36</v>
      </c>
      <c r="B9" s="17"/>
      <c r="C9" s="18">
        <v>2361087</v>
      </c>
      <c r="D9" s="18">
        <v>2361087</v>
      </c>
      <c r="E9" s="19"/>
      <c r="F9" s="20"/>
      <c r="G9" s="20">
        <v>1549193</v>
      </c>
      <c r="H9" s="20">
        <v>1153792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>
        <v>1170631</v>
      </c>
      <c r="D10" s="18">
        <v>1170631</v>
      </c>
      <c r="E10" s="19"/>
      <c r="F10" s="20"/>
      <c r="G10" s="24"/>
      <c r="H10" s="24"/>
      <c r="I10" s="24">
        <v>1850772</v>
      </c>
      <c r="J10" s="20">
        <v>1850772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1850772</v>
      </c>
      <c r="X10" s="20"/>
      <c r="Y10" s="24">
        <v>1850772</v>
      </c>
      <c r="Z10" s="25"/>
      <c r="AA10" s="26"/>
    </row>
    <row r="11" spans="1:27" ht="13.5">
      <c r="A11" s="23" t="s">
        <v>38</v>
      </c>
      <c r="B11" s="17"/>
      <c r="C11" s="18">
        <v>788131</v>
      </c>
      <c r="D11" s="18">
        <v>788131</v>
      </c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12500</v>
      </c>
      <c r="Y11" s="20">
        <v>-12500</v>
      </c>
      <c r="Z11" s="21">
        <v>-100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20604585</v>
      </c>
      <c r="D12" s="29">
        <f>SUM(D6:D11)</f>
        <v>20604585</v>
      </c>
      <c r="E12" s="30">
        <f t="shared" si="0"/>
        <v>12633839</v>
      </c>
      <c r="F12" s="31">
        <f t="shared" si="0"/>
        <v>12633839</v>
      </c>
      <c r="G12" s="31">
        <f t="shared" si="0"/>
        <v>30986905</v>
      </c>
      <c r="H12" s="31">
        <f t="shared" si="0"/>
        <v>13071742</v>
      </c>
      <c r="I12" s="31">
        <f t="shared" si="0"/>
        <v>9056325</v>
      </c>
      <c r="J12" s="31">
        <f t="shared" si="0"/>
        <v>9056325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9056325</v>
      </c>
      <c r="X12" s="31">
        <f t="shared" si="0"/>
        <v>3158460</v>
      </c>
      <c r="Y12" s="31">
        <f t="shared" si="0"/>
        <v>5897865</v>
      </c>
      <c r="Z12" s="32">
        <f>+IF(X12&lt;&gt;0,+(Y12/X12)*100,0)</f>
        <v>186.73229991831462</v>
      </c>
      <c r="AA12" s="33">
        <f>SUM(AA6:AA11)</f>
        <v>12633839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26856586</v>
      </c>
      <c r="D17" s="18">
        <v>26856586</v>
      </c>
      <c r="E17" s="19">
        <v>29013184</v>
      </c>
      <c r="F17" s="20">
        <v>29013184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7253296</v>
      </c>
      <c r="Y17" s="20">
        <v>-7253296</v>
      </c>
      <c r="Z17" s="21">
        <v>-100</v>
      </c>
      <c r="AA17" s="22">
        <v>29013184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76296669</v>
      </c>
      <c r="D19" s="18">
        <v>76296669</v>
      </c>
      <c r="E19" s="19">
        <v>103666767</v>
      </c>
      <c r="F19" s="20">
        <v>103666767</v>
      </c>
      <c r="G19" s="20">
        <v>51240</v>
      </c>
      <c r="H19" s="20">
        <v>1111003</v>
      </c>
      <c r="I19" s="20">
        <v>2131166</v>
      </c>
      <c r="J19" s="20">
        <v>2131166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2131166</v>
      </c>
      <c r="X19" s="20">
        <v>25916692</v>
      </c>
      <c r="Y19" s="20">
        <v>-23785526</v>
      </c>
      <c r="Z19" s="21">
        <v>-91.78</v>
      </c>
      <c r="AA19" s="22">
        <v>103666767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92047</v>
      </c>
      <c r="D22" s="18">
        <v>92047</v>
      </c>
      <c r="E22" s="19">
        <v>348190</v>
      </c>
      <c r="F22" s="20">
        <v>348190</v>
      </c>
      <c r="G22" s="20"/>
      <c r="H22" s="20"/>
      <c r="I22" s="20">
        <v>479561</v>
      </c>
      <c r="J22" s="20">
        <v>479561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479561</v>
      </c>
      <c r="X22" s="20">
        <v>87048</v>
      </c>
      <c r="Y22" s="20">
        <v>392513</v>
      </c>
      <c r="Z22" s="21">
        <v>450.92</v>
      </c>
      <c r="AA22" s="22">
        <v>348190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103245302</v>
      </c>
      <c r="D24" s="29">
        <f>SUM(D15:D23)</f>
        <v>103245302</v>
      </c>
      <c r="E24" s="36">
        <f t="shared" si="1"/>
        <v>133028141</v>
      </c>
      <c r="F24" s="37">
        <f t="shared" si="1"/>
        <v>133028141</v>
      </c>
      <c r="G24" s="37">
        <f t="shared" si="1"/>
        <v>51240</v>
      </c>
      <c r="H24" s="37">
        <f t="shared" si="1"/>
        <v>1111003</v>
      </c>
      <c r="I24" s="37">
        <f t="shared" si="1"/>
        <v>2610727</v>
      </c>
      <c r="J24" s="37">
        <f t="shared" si="1"/>
        <v>2610727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2610727</v>
      </c>
      <c r="X24" s="37">
        <f t="shared" si="1"/>
        <v>33257036</v>
      </c>
      <c r="Y24" s="37">
        <f t="shared" si="1"/>
        <v>-30646309</v>
      </c>
      <c r="Z24" s="38">
        <f>+IF(X24&lt;&gt;0,+(Y24/X24)*100,0)</f>
        <v>-92.14985063611803</v>
      </c>
      <c r="AA24" s="39">
        <f>SUM(AA15:AA23)</f>
        <v>133028141</v>
      </c>
    </row>
    <row r="25" spans="1:27" ht="13.5">
      <c r="A25" s="27" t="s">
        <v>51</v>
      </c>
      <c r="B25" s="28"/>
      <c r="C25" s="29">
        <f aca="true" t="shared" si="2" ref="C25:Y25">+C12+C24</f>
        <v>123849887</v>
      </c>
      <c r="D25" s="29">
        <f>+D12+D24</f>
        <v>123849887</v>
      </c>
      <c r="E25" s="30">
        <f t="shared" si="2"/>
        <v>145661980</v>
      </c>
      <c r="F25" s="31">
        <f t="shared" si="2"/>
        <v>145661980</v>
      </c>
      <c r="G25" s="31">
        <f t="shared" si="2"/>
        <v>31038145</v>
      </c>
      <c r="H25" s="31">
        <f t="shared" si="2"/>
        <v>14182745</v>
      </c>
      <c r="I25" s="31">
        <f t="shared" si="2"/>
        <v>11667052</v>
      </c>
      <c r="J25" s="31">
        <f t="shared" si="2"/>
        <v>11667052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11667052</v>
      </c>
      <c r="X25" s="31">
        <f t="shared" si="2"/>
        <v>36415496</v>
      </c>
      <c r="Y25" s="31">
        <f t="shared" si="2"/>
        <v>-24748444</v>
      </c>
      <c r="Z25" s="32">
        <f>+IF(X25&lt;&gt;0,+(Y25/X25)*100,0)</f>
        <v>-67.96129867350976</v>
      </c>
      <c r="AA25" s="33">
        <f>+AA12+AA24</f>
        <v>145661980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11325</v>
      </c>
      <c r="D30" s="18">
        <v>11325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101101</v>
      </c>
      <c r="D31" s="18">
        <v>101101</v>
      </c>
      <c r="E31" s="19">
        <v>100737</v>
      </c>
      <c r="F31" s="20">
        <v>100737</v>
      </c>
      <c r="G31" s="20"/>
      <c r="H31" s="20">
        <v>560</v>
      </c>
      <c r="I31" s="20">
        <v>560</v>
      </c>
      <c r="J31" s="20">
        <v>560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560</v>
      </c>
      <c r="X31" s="20">
        <v>25184</v>
      </c>
      <c r="Y31" s="20">
        <v>-24624</v>
      </c>
      <c r="Z31" s="21">
        <v>-97.78</v>
      </c>
      <c r="AA31" s="22">
        <v>100737</v>
      </c>
    </row>
    <row r="32" spans="1:27" ht="13.5">
      <c r="A32" s="23" t="s">
        <v>57</v>
      </c>
      <c r="B32" s="17"/>
      <c r="C32" s="18">
        <v>15014273</v>
      </c>
      <c r="D32" s="18">
        <v>15014273</v>
      </c>
      <c r="E32" s="19">
        <v>7966437</v>
      </c>
      <c r="F32" s="20">
        <v>7966437</v>
      </c>
      <c r="G32" s="20">
        <v>20027622</v>
      </c>
      <c r="H32" s="20">
        <v>6300664</v>
      </c>
      <c r="I32" s="20">
        <v>6914195</v>
      </c>
      <c r="J32" s="20">
        <v>6914195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6914195</v>
      </c>
      <c r="X32" s="20">
        <v>1991609</v>
      </c>
      <c r="Y32" s="20">
        <v>4922586</v>
      </c>
      <c r="Z32" s="21">
        <v>247.17</v>
      </c>
      <c r="AA32" s="22">
        <v>7966437</v>
      </c>
    </row>
    <row r="33" spans="1:27" ht="13.5">
      <c r="A33" s="23" t="s">
        <v>58</v>
      </c>
      <c r="B33" s="17"/>
      <c r="C33" s="18">
        <v>964503</v>
      </c>
      <c r="D33" s="18">
        <v>964503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16091202</v>
      </c>
      <c r="D34" s="29">
        <f>SUM(D29:D33)</f>
        <v>16091202</v>
      </c>
      <c r="E34" s="30">
        <f t="shared" si="3"/>
        <v>8067174</v>
      </c>
      <c r="F34" s="31">
        <f t="shared" si="3"/>
        <v>8067174</v>
      </c>
      <c r="G34" s="31">
        <f t="shared" si="3"/>
        <v>20027622</v>
      </c>
      <c r="H34" s="31">
        <f t="shared" si="3"/>
        <v>6301224</v>
      </c>
      <c r="I34" s="31">
        <f t="shared" si="3"/>
        <v>6914755</v>
      </c>
      <c r="J34" s="31">
        <f t="shared" si="3"/>
        <v>6914755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6914755</v>
      </c>
      <c r="X34" s="31">
        <f t="shared" si="3"/>
        <v>2016793</v>
      </c>
      <c r="Y34" s="31">
        <f t="shared" si="3"/>
        <v>4897962</v>
      </c>
      <c r="Z34" s="32">
        <f>+IF(X34&lt;&gt;0,+(Y34/X34)*100,0)</f>
        <v>242.85893495266993</v>
      </c>
      <c r="AA34" s="33">
        <f>SUM(AA29:AA33)</f>
        <v>8067174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6602442</v>
      </c>
      <c r="D38" s="18">
        <v>6602442</v>
      </c>
      <c r="E38" s="19">
        <v>9164071</v>
      </c>
      <c r="F38" s="20">
        <v>9164071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2291018</v>
      </c>
      <c r="Y38" s="20">
        <v>-2291018</v>
      </c>
      <c r="Z38" s="21">
        <v>-100</v>
      </c>
      <c r="AA38" s="22">
        <v>9164071</v>
      </c>
    </row>
    <row r="39" spans="1:27" ht="13.5">
      <c r="A39" s="27" t="s">
        <v>61</v>
      </c>
      <c r="B39" s="35"/>
      <c r="C39" s="29">
        <f aca="true" t="shared" si="4" ref="C39:Y39">SUM(C37:C38)</f>
        <v>6602442</v>
      </c>
      <c r="D39" s="29">
        <f>SUM(D37:D38)</f>
        <v>6602442</v>
      </c>
      <c r="E39" s="36">
        <f t="shared" si="4"/>
        <v>9164071</v>
      </c>
      <c r="F39" s="37">
        <f t="shared" si="4"/>
        <v>9164071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2291018</v>
      </c>
      <c r="Y39" s="37">
        <f t="shared" si="4"/>
        <v>-2291018</v>
      </c>
      <c r="Z39" s="38">
        <f>+IF(X39&lt;&gt;0,+(Y39/X39)*100,0)</f>
        <v>-100</v>
      </c>
      <c r="AA39" s="39">
        <f>SUM(AA37:AA38)</f>
        <v>9164071</v>
      </c>
    </row>
    <row r="40" spans="1:27" ht="13.5">
      <c r="A40" s="27" t="s">
        <v>62</v>
      </c>
      <c r="B40" s="28"/>
      <c r="C40" s="29">
        <f aca="true" t="shared" si="5" ref="C40:Y40">+C34+C39</f>
        <v>22693644</v>
      </c>
      <c r="D40" s="29">
        <f>+D34+D39</f>
        <v>22693644</v>
      </c>
      <c r="E40" s="30">
        <f t="shared" si="5"/>
        <v>17231245</v>
      </c>
      <c r="F40" s="31">
        <f t="shared" si="5"/>
        <v>17231245</v>
      </c>
      <c r="G40" s="31">
        <f t="shared" si="5"/>
        <v>20027622</v>
      </c>
      <c r="H40" s="31">
        <f t="shared" si="5"/>
        <v>6301224</v>
      </c>
      <c r="I40" s="31">
        <f t="shared" si="5"/>
        <v>6914755</v>
      </c>
      <c r="J40" s="31">
        <f t="shared" si="5"/>
        <v>6914755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6914755</v>
      </c>
      <c r="X40" s="31">
        <f t="shared" si="5"/>
        <v>4307811</v>
      </c>
      <c r="Y40" s="31">
        <f t="shared" si="5"/>
        <v>2606944</v>
      </c>
      <c r="Z40" s="32">
        <f>+IF(X40&lt;&gt;0,+(Y40/X40)*100,0)</f>
        <v>60.51667540660443</v>
      </c>
      <c r="AA40" s="33">
        <f>+AA34+AA39</f>
        <v>17231245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101156243</v>
      </c>
      <c r="D42" s="43">
        <f>+D25-D40</f>
        <v>101156243</v>
      </c>
      <c r="E42" s="44">
        <f t="shared" si="6"/>
        <v>128430735</v>
      </c>
      <c r="F42" s="45">
        <f t="shared" si="6"/>
        <v>128430735</v>
      </c>
      <c r="G42" s="45">
        <f t="shared" si="6"/>
        <v>11010523</v>
      </c>
      <c r="H42" s="45">
        <f t="shared" si="6"/>
        <v>7881521</v>
      </c>
      <c r="I42" s="45">
        <f t="shared" si="6"/>
        <v>4752297</v>
      </c>
      <c r="J42" s="45">
        <f t="shared" si="6"/>
        <v>4752297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4752297</v>
      </c>
      <c r="X42" s="45">
        <f t="shared" si="6"/>
        <v>32107685</v>
      </c>
      <c r="Y42" s="45">
        <f t="shared" si="6"/>
        <v>-27355388</v>
      </c>
      <c r="Z42" s="46">
        <f>+IF(X42&lt;&gt;0,+(Y42/X42)*100,0)</f>
        <v>-85.19887995662097</v>
      </c>
      <c r="AA42" s="47">
        <f>+AA25-AA40</f>
        <v>128430735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101156243</v>
      </c>
      <c r="D45" s="18">
        <v>101156243</v>
      </c>
      <c r="E45" s="19">
        <v>128101671</v>
      </c>
      <c r="F45" s="20">
        <v>128101671</v>
      </c>
      <c r="G45" s="20">
        <v>11010524</v>
      </c>
      <c r="H45" s="20">
        <v>7881521</v>
      </c>
      <c r="I45" s="20">
        <v>4752296</v>
      </c>
      <c r="J45" s="20">
        <v>4752296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4752296</v>
      </c>
      <c r="X45" s="20">
        <v>32025418</v>
      </c>
      <c r="Y45" s="20">
        <v>-27273122</v>
      </c>
      <c r="Z45" s="48">
        <v>-85.16</v>
      </c>
      <c r="AA45" s="22">
        <v>128101671</v>
      </c>
    </row>
    <row r="46" spans="1:27" ht="13.5">
      <c r="A46" s="23" t="s">
        <v>67</v>
      </c>
      <c r="B46" s="17"/>
      <c r="C46" s="18"/>
      <c r="D46" s="18"/>
      <c r="E46" s="19">
        <v>329064</v>
      </c>
      <c r="F46" s="20">
        <v>329064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82266</v>
      </c>
      <c r="Y46" s="20">
        <v>-82266</v>
      </c>
      <c r="Z46" s="48">
        <v>-100</v>
      </c>
      <c r="AA46" s="22">
        <v>329064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101156243</v>
      </c>
      <c r="D48" s="51">
        <f>SUM(D45:D47)</f>
        <v>101156243</v>
      </c>
      <c r="E48" s="52">
        <f t="shared" si="7"/>
        <v>128430735</v>
      </c>
      <c r="F48" s="53">
        <f t="shared" si="7"/>
        <v>128430735</v>
      </c>
      <c r="G48" s="53">
        <f t="shared" si="7"/>
        <v>11010524</v>
      </c>
      <c r="H48" s="53">
        <f t="shared" si="7"/>
        <v>7881521</v>
      </c>
      <c r="I48" s="53">
        <f t="shared" si="7"/>
        <v>4752296</v>
      </c>
      <c r="J48" s="53">
        <f t="shared" si="7"/>
        <v>4752296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4752296</v>
      </c>
      <c r="X48" s="53">
        <f t="shared" si="7"/>
        <v>32107684</v>
      </c>
      <c r="Y48" s="53">
        <f t="shared" si="7"/>
        <v>-27355388</v>
      </c>
      <c r="Z48" s="54">
        <f>+IF(X48&lt;&gt;0,+(Y48/X48)*100,0)</f>
        <v>-85.1988826101565</v>
      </c>
      <c r="AA48" s="55">
        <f>SUM(AA45:AA47)</f>
        <v>128430735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147199</v>
      </c>
      <c r="D6" s="18">
        <v>147199</v>
      </c>
      <c r="E6" s="19">
        <v>70814</v>
      </c>
      <c r="F6" s="20">
        <v>70814</v>
      </c>
      <c r="G6" s="20">
        <v>1889191</v>
      </c>
      <c r="H6" s="20">
        <v>882481</v>
      </c>
      <c r="I6" s="20">
        <v>-1922797</v>
      </c>
      <c r="J6" s="20">
        <v>-1922797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-1922797</v>
      </c>
      <c r="X6" s="20">
        <v>17704</v>
      </c>
      <c r="Y6" s="20">
        <v>-1940501</v>
      </c>
      <c r="Z6" s="21">
        <v>-10960.81</v>
      </c>
      <c r="AA6" s="22">
        <v>70814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3482877</v>
      </c>
      <c r="D8" s="18">
        <v>3482877</v>
      </c>
      <c r="E8" s="19">
        <v>5638820</v>
      </c>
      <c r="F8" s="20">
        <v>5638820</v>
      </c>
      <c r="G8" s="20">
        <v>819094</v>
      </c>
      <c r="H8" s="20">
        <v>30346910</v>
      </c>
      <c r="I8" s="20">
        <v>62878581</v>
      </c>
      <c r="J8" s="20">
        <v>62878581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62878581</v>
      </c>
      <c r="X8" s="20">
        <v>1409705</v>
      </c>
      <c r="Y8" s="20">
        <v>61468876</v>
      </c>
      <c r="Z8" s="21">
        <v>4360.41</v>
      </c>
      <c r="AA8" s="22">
        <v>5638820</v>
      </c>
    </row>
    <row r="9" spans="1:27" ht="13.5">
      <c r="A9" s="23" t="s">
        <v>36</v>
      </c>
      <c r="B9" s="17"/>
      <c r="C9" s="18">
        <v>1457067</v>
      </c>
      <c r="D9" s="18">
        <v>1457067</v>
      </c>
      <c r="E9" s="19">
        <v>125917</v>
      </c>
      <c r="F9" s="20">
        <v>125917</v>
      </c>
      <c r="G9" s="20">
        <v>1525069</v>
      </c>
      <c r="H9" s="20">
        <v>-27252180</v>
      </c>
      <c r="I9" s="20">
        <v>-26555457</v>
      </c>
      <c r="J9" s="20">
        <v>-26555457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-26555457</v>
      </c>
      <c r="X9" s="20">
        <v>31479</v>
      </c>
      <c r="Y9" s="20">
        <v>-26586936</v>
      </c>
      <c r="Z9" s="21">
        <v>-84459.28</v>
      </c>
      <c r="AA9" s="22">
        <v>125917</v>
      </c>
    </row>
    <row r="10" spans="1:27" ht="13.5">
      <c r="A10" s="23" t="s">
        <v>37</v>
      </c>
      <c r="B10" s="17"/>
      <c r="C10" s="18"/>
      <c r="D10" s="18"/>
      <c r="E10" s="19">
        <v>3587844</v>
      </c>
      <c r="F10" s="20">
        <v>3587844</v>
      </c>
      <c r="G10" s="24"/>
      <c r="H10" s="24">
        <v>30482901</v>
      </c>
      <c r="I10" s="24">
        <v>660979</v>
      </c>
      <c r="J10" s="20">
        <v>660979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660979</v>
      </c>
      <c r="X10" s="20">
        <v>896961</v>
      </c>
      <c r="Y10" s="24">
        <v>-235982</v>
      </c>
      <c r="Z10" s="25">
        <v>-26.31</v>
      </c>
      <c r="AA10" s="26">
        <v>3587844</v>
      </c>
    </row>
    <row r="11" spans="1:27" ht="13.5">
      <c r="A11" s="23" t="s">
        <v>38</v>
      </c>
      <c r="B11" s="17"/>
      <c r="C11" s="18">
        <v>15165</v>
      </c>
      <c r="D11" s="18">
        <v>15165</v>
      </c>
      <c r="E11" s="19">
        <v>818000</v>
      </c>
      <c r="F11" s="20">
        <v>818000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204500</v>
      </c>
      <c r="Y11" s="20">
        <v>-204500</v>
      </c>
      <c r="Z11" s="21">
        <v>-100</v>
      </c>
      <c r="AA11" s="22">
        <v>818000</v>
      </c>
    </row>
    <row r="12" spans="1:27" ht="13.5">
      <c r="A12" s="27" t="s">
        <v>39</v>
      </c>
      <c r="B12" s="28"/>
      <c r="C12" s="29">
        <f aca="true" t="shared" si="0" ref="C12:Y12">SUM(C6:C11)</f>
        <v>5102308</v>
      </c>
      <c r="D12" s="29">
        <f>SUM(D6:D11)</f>
        <v>5102308</v>
      </c>
      <c r="E12" s="30">
        <f t="shared" si="0"/>
        <v>10241395</v>
      </c>
      <c r="F12" s="31">
        <f t="shared" si="0"/>
        <v>10241395</v>
      </c>
      <c r="G12" s="31">
        <f t="shared" si="0"/>
        <v>4233354</v>
      </c>
      <c r="H12" s="31">
        <f t="shared" si="0"/>
        <v>34460112</v>
      </c>
      <c r="I12" s="31">
        <f t="shared" si="0"/>
        <v>35061306</v>
      </c>
      <c r="J12" s="31">
        <f t="shared" si="0"/>
        <v>35061306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35061306</v>
      </c>
      <c r="X12" s="31">
        <f t="shared" si="0"/>
        <v>2560349</v>
      </c>
      <c r="Y12" s="31">
        <f t="shared" si="0"/>
        <v>32500957</v>
      </c>
      <c r="Z12" s="32">
        <f>+IF(X12&lt;&gt;0,+(Y12/X12)*100,0)</f>
        <v>1269.3955784934008</v>
      </c>
      <c r="AA12" s="33">
        <f>SUM(AA6:AA11)</f>
        <v>10241395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286091</v>
      </c>
      <c r="D17" s="18">
        <v>286091</v>
      </c>
      <c r="E17" s="19">
        <v>333370</v>
      </c>
      <c r="F17" s="20">
        <v>333370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83343</v>
      </c>
      <c r="Y17" s="20">
        <v>-83343</v>
      </c>
      <c r="Z17" s="21">
        <v>-100</v>
      </c>
      <c r="AA17" s="22">
        <v>333370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163541698</v>
      </c>
      <c r="D19" s="18">
        <v>163541698</v>
      </c>
      <c r="E19" s="19">
        <v>151061660</v>
      </c>
      <c r="F19" s="20">
        <v>151061660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37765415</v>
      </c>
      <c r="Y19" s="20">
        <v>-37765415</v>
      </c>
      <c r="Z19" s="21">
        <v>-100</v>
      </c>
      <c r="AA19" s="22">
        <v>151061660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163827789</v>
      </c>
      <c r="D24" s="29">
        <f>SUM(D15:D23)</f>
        <v>163827789</v>
      </c>
      <c r="E24" s="36">
        <f t="shared" si="1"/>
        <v>151395030</v>
      </c>
      <c r="F24" s="37">
        <f t="shared" si="1"/>
        <v>151395030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37848758</v>
      </c>
      <c r="Y24" s="37">
        <f t="shared" si="1"/>
        <v>-37848758</v>
      </c>
      <c r="Z24" s="38">
        <f>+IF(X24&lt;&gt;0,+(Y24/X24)*100,0)</f>
        <v>-100</v>
      </c>
      <c r="AA24" s="39">
        <f>SUM(AA15:AA23)</f>
        <v>151395030</v>
      </c>
    </row>
    <row r="25" spans="1:27" ht="13.5">
      <c r="A25" s="27" t="s">
        <v>51</v>
      </c>
      <c r="B25" s="28"/>
      <c r="C25" s="29">
        <f aca="true" t="shared" si="2" ref="C25:Y25">+C12+C24</f>
        <v>168930097</v>
      </c>
      <c r="D25" s="29">
        <f>+D12+D24</f>
        <v>168930097</v>
      </c>
      <c r="E25" s="30">
        <f t="shared" si="2"/>
        <v>161636425</v>
      </c>
      <c r="F25" s="31">
        <f t="shared" si="2"/>
        <v>161636425</v>
      </c>
      <c r="G25" s="31">
        <f t="shared" si="2"/>
        <v>4233354</v>
      </c>
      <c r="H25" s="31">
        <f t="shared" si="2"/>
        <v>34460112</v>
      </c>
      <c r="I25" s="31">
        <f t="shared" si="2"/>
        <v>35061306</v>
      </c>
      <c r="J25" s="31">
        <f t="shared" si="2"/>
        <v>35061306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35061306</v>
      </c>
      <c r="X25" s="31">
        <f t="shared" si="2"/>
        <v>40409107</v>
      </c>
      <c r="Y25" s="31">
        <f t="shared" si="2"/>
        <v>-5347801</v>
      </c>
      <c r="Z25" s="32">
        <f>+IF(X25&lt;&gt;0,+(Y25/X25)*100,0)</f>
        <v>-13.234147936008583</v>
      </c>
      <c r="AA25" s="33">
        <f>+AA12+AA24</f>
        <v>161636425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2392692</v>
      </c>
      <c r="F30" s="20">
        <v>2392692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598173</v>
      </c>
      <c r="Y30" s="20">
        <v>-598173</v>
      </c>
      <c r="Z30" s="21">
        <v>-100</v>
      </c>
      <c r="AA30" s="22">
        <v>2392692</v>
      </c>
    </row>
    <row r="31" spans="1:27" ht="13.5">
      <c r="A31" s="23" t="s">
        <v>56</v>
      </c>
      <c r="B31" s="17"/>
      <c r="C31" s="18">
        <v>208907</v>
      </c>
      <c r="D31" s="18">
        <v>208907</v>
      </c>
      <c r="E31" s="19">
        <v>234169</v>
      </c>
      <c r="F31" s="20">
        <v>234169</v>
      </c>
      <c r="G31" s="20"/>
      <c r="H31" s="20">
        <v>2449</v>
      </c>
      <c r="I31" s="20">
        <v>3049</v>
      </c>
      <c r="J31" s="20">
        <v>3049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3049</v>
      </c>
      <c r="X31" s="20">
        <v>58542</v>
      </c>
      <c r="Y31" s="20">
        <v>-55493</v>
      </c>
      <c r="Z31" s="21">
        <v>-94.79</v>
      </c>
      <c r="AA31" s="22">
        <v>234169</v>
      </c>
    </row>
    <row r="32" spans="1:27" ht="13.5">
      <c r="A32" s="23" t="s">
        <v>57</v>
      </c>
      <c r="B32" s="17"/>
      <c r="C32" s="18">
        <v>21807374</v>
      </c>
      <c r="D32" s="18">
        <v>21807374</v>
      </c>
      <c r="E32" s="19">
        <v>28759118</v>
      </c>
      <c r="F32" s="20">
        <v>28759118</v>
      </c>
      <c r="G32" s="20">
        <v>4231015</v>
      </c>
      <c r="H32" s="20">
        <v>4974190</v>
      </c>
      <c r="I32" s="20">
        <v>5475936</v>
      </c>
      <c r="J32" s="20">
        <v>5475936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5475936</v>
      </c>
      <c r="X32" s="20">
        <v>7189780</v>
      </c>
      <c r="Y32" s="20">
        <v>-1713844</v>
      </c>
      <c r="Z32" s="21">
        <v>-23.84</v>
      </c>
      <c r="AA32" s="22">
        <v>28759118</v>
      </c>
    </row>
    <row r="33" spans="1:27" ht="13.5">
      <c r="A33" s="23" t="s">
        <v>58</v>
      </c>
      <c r="B33" s="17"/>
      <c r="C33" s="18">
        <v>622495</v>
      </c>
      <c r="D33" s="18">
        <v>622495</v>
      </c>
      <c r="E33" s="19">
        <v>3340437</v>
      </c>
      <c r="F33" s="20">
        <v>3340437</v>
      </c>
      <c r="G33" s="20">
        <v>2339</v>
      </c>
      <c r="H33" s="20"/>
      <c r="I33" s="20">
        <v>98848</v>
      </c>
      <c r="J33" s="20">
        <v>98848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98848</v>
      </c>
      <c r="X33" s="20">
        <v>835109</v>
      </c>
      <c r="Y33" s="20">
        <v>-736261</v>
      </c>
      <c r="Z33" s="21">
        <v>-88.16</v>
      </c>
      <c r="AA33" s="22">
        <v>3340437</v>
      </c>
    </row>
    <row r="34" spans="1:27" ht="13.5">
      <c r="A34" s="27" t="s">
        <v>59</v>
      </c>
      <c r="B34" s="28"/>
      <c r="C34" s="29">
        <f aca="true" t="shared" si="3" ref="C34:Y34">SUM(C29:C33)</f>
        <v>22638776</v>
      </c>
      <c r="D34" s="29">
        <f>SUM(D29:D33)</f>
        <v>22638776</v>
      </c>
      <c r="E34" s="30">
        <f t="shared" si="3"/>
        <v>34726416</v>
      </c>
      <c r="F34" s="31">
        <f t="shared" si="3"/>
        <v>34726416</v>
      </c>
      <c r="G34" s="31">
        <f t="shared" si="3"/>
        <v>4233354</v>
      </c>
      <c r="H34" s="31">
        <f t="shared" si="3"/>
        <v>4976639</v>
      </c>
      <c r="I34" s="31">
        <f t="shared" si="3"/>
        <v>5577833</v>
      </c>
      <c r="J34" s="31">
        <f t="shared" si="3"/>
        <v>5577833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5577833</v>
      </c>
      <c r="X34" s="31">
        <f t="shared" si="3"/>
        <v>8681604</v>
      </c>
      <c r="Y34" s="31">
        <f t="shared" si="3"/>
        <v>-3103771</v>
      </c>
      <c r="Z34" s="32">
        <f>+IF(X34&lt;&gt;0,+(Y34/X34)*100,0)</f>
        <v>-35.751123870658006</v>
      </c>
      <c r="AA34" s="33">
        <f>SUM(AA29:AA33)</f>
        <v>34726416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356308</v>
      </c>
      <c r="F37" s="20">
        <v>356308</v>
      </c>
      <c r="G37" s="20"/>
      <c r="H37" s="20">
        <v>29483473</v>
      </c>
      <c r="I37" s="20">
        <v>29483473</v>
      </c>
      <c r="J37" s="20">
        <v>29483473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29483473</v>
      </c>
      <c r="X37" s="20">
        <v>89077</v>
      </c>
      <c r="Y37" s="20">
        <v>29394396</v>
      </c>
      <c r="Z37" s="21">
        <v>32998.86</v>
      </c>
      <c r="AA37" s="22">
        <v>356308</v>
      </c>
    </row>
    <row r="38" spans="1:27" ht="13.5">
      <c r="A38" s="23" t="s">
        <v>58</v>
      </c>
      <c r="B38" s="17"/>
      <c r="C38" s="18">
        <v>278429</v>
      </c>
      <c r="D38" s="18">
        <v>278429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278429</v>
      </c>
      <c r="D39" s="29">
        <f>SUM(D37:D38)</f>
        <v>278429</v>
      </c>
      <c r="E39" s="36">
        <f t="shared" si="4"/>
        <v>356308</v>
      </c>
      <c r="F39" s="37">
        <f t="shared" si="4"/>
        <v>356308</v>
      </c>
      <c r="G39" s="37">
        <f t="shared" si="4"/>
        <v>0</v>
      </c>
      <c r="H39" s="37">
        <f t="shared" si="4"/>
        <v>29483473</v>
      </c>
      <c r="I39" s="37">
        <f t="shared" si="4"/>
        <v>29483473</v>
      </c>
      <c r="J39" s="37">
        <f t="shared" si="4"/>
        <v>29483473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29483473</v>
      </c>
      <c r="X39" s="37">
        <f t="shared" si="4"/>
        <v>89077</v>
      </c>
      <c r="Y39" s="37">
        <f t="shared" si="4"/>
        <v>29394396</v>
      </c>
      <c r="Z39" s="38">
        <f>+IF(X39&lt;&gt;0,+(Y39/X39)*100,0)</f>
        <v>32998.86165901411</v>
      </c>
      <c r="AA39" s="39">
        <f>SUM(AA37:AA38)</f>
        <v>356308</v>
      </c>
    </row>
    <row r="40" spans="1:27" ht="13.5">
      <c r="A40" s="27" t="s">
        <v>62</v>
      </c>
      <c r="B40" s="28"/>
      <c r="C40" s="29">
        <f aca="true" t="shared" si="5" ref="C40:Y40">+C34+C39</f>
        <v>22917205</v>
      </c>
      <c r="D40" s="29">
        <f>+D34+D39</f>
        <v>22917205</v>
      </c>
      <c r="E40" s="30">
        <f t="shared" si="5"/>
        <v>35082724</v>
      </c>
      <c r="F40" s="31">
        <f t="shared" si="5"/>
        <v>35082724</v>
      </c>
      <c r="G40" s="31">
        <f t="shared" si="5"/>
        <v>4233354</v>
      </c>
      <c r="H40" s="31">
        <f t="shared" si="5"/>
        <v>34460112</v>
      </c>
      <c r="I40" s="31">
        <f t="shared" si="5"/>
        <v>35061306</v>
      </c>
      <c r="J40" s="31">
        <f t="shared" si="5"/>
        <v>35061306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35061306</v>
      </c>
      <c r="X40" s="31">
        <f t="shared" si="5"/>
        <v>8770681</v>
      </c>
      <c r="Y40" s="31">
        <f t="shared" si="5"/>
        <v>26290625</v>
      </c>
      <c r="Z40" s="32">
        <f>+IF(X40&lt;&gt;0,+(Y40/X40)*100,0)</f>
        <v>299.75580003422766</v>
      </c>
      <c r="AA40" s="33">
        <f>+AA34+AA39</f>
        <v>35082724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146012892</v>
      </c>
      <c r="D42" s="43">
        <f>+D25-D40</f>
        <v>146012892</v>
      </c>
      <c r="E42" s="44">
        <f t="shared" si="6"/>
        <v>126553701</v>
      </c>
      <c r="F42" s="45">
        <f t="shared" si="6"/>
        <v>126553701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31638426</v>
      </c>
      <c r="Y42" s="45">
        <f t="shared" si="6"/>
        <v>-31638426</v>
      </c>
      <c r="Z42" s="46">
        <f>+IF(X42&lt;&gt;0,+(Y42/X42)*100,0)</f>
        <v>-100</v>
      </c>
      <c r="AA42" s="47">
        <f>+AA25-AA40</f>
        <v>126553701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146012892</v>
      </c>
      <c r="D45" s="18">
        <v>146012892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>
        <v>126553701</v>
      </c>
      <c r="F46" s="20">
        <v>126553701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31638425</v>
      </c>
      <c r="Y46" s="20">
        <v>-31638425</v>
      </c>
      <c r="Z46" s="48">
        <v>-100</v>
      </c>
      <c r="AA46" s="22">
        <v>126553701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146012892</v>
      </c>
      <c r="D48" s="51">
        <f>SUM(D45:D47)</f>
        <v>146012892</v>
      </c>
      <c r="E48" s="52">
        <f t="shared" si="7"/>
        <v>126553701</v>
      </c>
      <c r="F48" s="53">
        <f t="shared" si="7"/>
        <v>126553701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31638425</v>
      </c>
      <c r="Y48" s="53">
        <f t="shared" si="7"/>
        <v>-31638425</v>
      </c>
      <c r="Z48" s="54">
        <f>+IF(X48&lt;&gt;0,+(Y48/X48)*100,0)</f>
        <v>-100</v>
      </c>
      <c r="AA48" s="55">
        <f>SUM(AA45:AA47)</f>
        <v>126553701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11595857</v>
      </c>
      <c r="D6" s="18">
        <v>11595857</v>
      </c>
      <c r="E6" s="19">
        <v>36818068</v>
      </c>
      <c r="F6" s="20">
        <v>36818068</v>
      </c>
      <c r="G6" s="20">
        <v>23092531</v>
      </c>
      <c r="H6" s="20">
        <v>33613124</v>
      </c>
      <c r="I6" s="20">
        <v>29015760</v>
      </c>
      <c r="J6" s="20">
        <v>29015760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29015760</v>
      </c>
      <c r="X6" s="20">
        <v>9204517</v>
      </c>
      <c r="Y6" s="20">
        <v>19811243</v>
      </c>
      <c r="Z6" s="21">
        <v>215.23</v>
      </c>
      <c r="AA6" s="22">
        <v>36818068</v>
      </c>
    </row>
    <row r="7" spans="1:27" ht="13.5">
      <c r="A7" s="23" t="s">
        <v>34</v>
      </c>
      <c r="B7" s="17"/>
      <c r="C7" s="18">
        <v>113375219</v>
      </c>
      <c r="D7" s="18">
        <v>113375219</v>
      </c>
      <c r="E7" s="19">
        <v>119733964</v>
      </c>
      <c r="F7" s="20">
        <v>119733964</v>
      </c>
      <c r="G7" s="20">
        <v>113375219</v>
      </c>
      <c r="H7" s="20">
        <v>113375219</v>
      </c>
      <c r="I7" s="20">
        <v>113843392</v>
      </c>
      <c r="J7" s="20">
        <v>113843392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113843392</v>
      </c>
      <c r="X7" s="20">
        <v>29933491</v>
      </c>
      <c r="Y7" s="20">
        <v>83909901</v>
      </c>
      <c r="Z7" s="21">
        <v>280.32</v>
      </c>
      <c r="AA7" s="22">
        <v>119733964</v>
      </c>
    </row>
    <row r="8" spans="1:27" ht="13.5">
      <c r="A8" s="23" t="s">
        <v>35</v>
      </c>
      <c r="B8" s="17"/>
      <c r="C8" s="18">
        <v>113788496</v>
      </c>
      <c r="D8" s="18">
        <v>113788496</v>
      </c>
      <c r="E8" s="19">
        <v>107843928</v>
      </c>
      <c r="F8" s="20">
        <v>107843928</v>
      </c>
      <c r="G8" s="20">
        <v>107787152</v>
      </c>
      <c r="H8" s="20">
        <v>115211295</v>
      </c>
      <c r="I8" s="20">
        <v>73041443</v>
      </c>
      <c r="J8" s="20">
        <v>73041443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73041443</v>
      </c>
      <c r="X8" s="20">
        <v>26960982</v>
      </c>
      <c r="Y8" s="20">
        <v>46080461</v>
      </c>
      <c r="Z8" s="21">
        <v>170.92</v>
      </c>
      <c r="AA8" s="22">
        <v>107843928</v>
      </c>
    </row>
    <row r="9" spans="1:27" ht="13.5">
      <c r="A9" s="23" t="s">
        <v>36</v>
      </c>
      <c r="B9" s="17"/>
      <c r="C9" s="18">
        <v>21411727</v>
      </c>
      <c r="D9" s="18">
        <v>21411727</v>
      </c>
      <c r="E9" s="19">
        <v>21421965</v>
      </c>
      <c r="F9" s="20">
        <v>21421965</v>
      </c>
      <c r="G9" s="20">
        <v>28380816</v>
      </c>
      <c r="H9" s="20">
        <v>28378695</v>
      </c>
      <c r="I9" s="20">
        <v>758209</v>
      </c>
      <c r="J9" s="20">
        <v>758209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758209</v>
      </c>
      <c r="X9" s="20">
        <v>5355491</v>
      </c>
      <c r="Y9" s="20">
        <v>-4597282</v>
      </c>
      <c r="Z9" s="21">
        <v>-85.84</v>
      </c>
      <c r="AA9" s="22">
        <v>21421965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75603</v>
      </c>
      <c r="D11" s="18">
        <v>75603</v>
      </c>
      <c r="E11" s="19">
        <v>75603</v>
      </c>
      <c r="F11" s="20">
        <v>75603</v>
      </c>
      <c r="G11" s="20">
        <v>75603</v>
      </c>
      <c r="H11" s="20">
        <v>75603</v>
      </c>
      <c r="I11" s="20">
        <v>7496</v>
      </c>
      <c r="J11" s="20">
        <v>7496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7496</v>
      </c>
      <c r="X11" s="20">
        <v>18901</v>
      </c>
      <c r="Y11" s="20">
        <v>-11405</v>
      </c>
      <c r="Z11" s="21">
        <v>-60.34</v>
      </c>
      <c r="AA11" s="22">
        <v>75603</v>
      </c>
    </row>
    <row r="12" spans="1:27" ht="13.5">
      <c r="A12" s="27" t="s">
        <v>39</v>
      </c>
      <c r="B12" s="28"/>
      <c r="C12" s="29">
        <f aca="true" t="shared" si="0" ref="C12:Y12">SUM(C6:C11)</f>
        <v>260246902</v>
      </c>
      <c r="D12" s="29">
        <f>SUM(D6:D11)</f>
        <v>260246902</v>
      </c>
      <c r="E12" s="30">
        <f t="shared" si="0"/>
        <v>285893528</v>
      </c>
      <c r="F12" s="31">
        <f t="shared" si="0"/>
        <v>285893528</v>
      </c>
      <c r="G12" s="31">
        <f t="shared" si="0"/>
        <v>272711321</v>
      </c>
      <c r="H12" s="31">
        <f t="shared" si="0"/>
        <v>290653936</v>
      </c>
      <c r="I12" s="31">
        <f t="shared" si="0"/>
        <v>216666300</v>
      </c>
      <c r="J12" s="31">
        <f t="shared" si="0"/>
        <v>216666300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216666300</v>
      </c>
      <c r="X12" s="31">
        <f t="shared" si="0"/>
        <v>71473382</v>
      </c>
      <c r="Y12" s="31">
        <f t="shared" si="0"/>
        <v>145192918</v>
      </c>
      <c r="Z12" s="32">
        <f>+IF(X12&lt;&gt;0,+(Y12/X12)*100,0)</f>
        <v>203.14264406852888</v>
      </c>
      <c r="AA12" s="33">
        <f>SUM(AA6:AA11)</f>
        <v>285893528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91580500</v>
      </c>
      <c r="D17" s="18">
        <v>91580500</v>
      </c>
      <c r="E17" s="19">
        <v>91580500</v>
      </c>
      <c r="F17" s="20">
        <v>91580500</v>
      </c>
      <c r="G17" s="20">
        <v>91580500</v>
      </c>
      <c r="H17" s="20">
        <v>91580500</v>
      </c>
      <c r="I17" s="20">
        <v>91580500</v>
      </c>
      <c r="J17" s="20">
        <v>91580500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91580500</v>
      </c>
      <c r="X17" s="20">
        <v>22895125</v>
      </c>
      <c r="Y17" s="20">
        <v>68685375</v>
      </c>
      <c r="Z17" s="21">
        <v>300</v>
      </c>
      <c r="AA17" s="22">
        <v>91580500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777788271</v>
      </c>
      <c r="D19" s="18">
        <v>777788271</v>
      </c>
      <c r="E19" s="19">
        <v>763855737</v>
      </c>
      <c r="F19" s="20">
        <v>763855737</v>
      </c>
      <c r="G19" s="20">
        <v>763855737</v>
      </c>
      <c r="H19" s="20">
        <v>763855737</v>
      </c>
      <c r="I19" s="20">
        <v>746202603</v>
      </c>
      <c r="J19" s="20">
        <v>746202603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746202603</v>
      </c>
      <c r="X19" s="20">
        <v>190963934</v>
      </c>
      <c r="Y19" s="20">
        <v>555238669</v>
      </c>
      <c r="Z19" s="21">
        <v>290.76</v>
      </c>
      <c r="AA19" s="22">
        <v>763855737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869368771</v>
      </c>
      <c r="D24" s="29">
        <f>SUM(D15:D23)</f>
        <v>869368771</v>
      </c>
      <c r="E24" s="36">
        <f t="shared" si="1"/>
        <v>855436237</v>
      </c>
      <c r="F24" s="37">
        <f t="shared" si="1"/>
        <v>855436237</v>
      </c>
      <c r="G24" s="37">
        <f t="shared" si="1"/>
        <v>855436237</v>
      </c>
      <c r="H24" s="37">
        <f t="shared" si="1"/>
        <v>855436237</v>
      </c>
      <c r="I24" s="37">
        <f t="shared" si="1"/>
        <v>837783103</v>
      </c>
      <c r="J24" s="37">
        <f t="shared" si="1"/>
        <v>837783103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837783103</v>
      </c>
      <c r="X24" s="37">
        <f t="shared" si="1"/>
        <v>213859059</v>
      </c>
      <c r="Y24" s="37">
        <f t="shared" si="1"/>
        <v>623924044</v>
      </c>
      <c r="Z24" s="38">
        <f>+IF(X24&lt;&gt;0,+(Y24/X24)*100,0)</f>
        <v>291.74543595088016</v>
      </c>
      <c r="AA24" s="39">
        <f>SUM(AA15:AA23)</f>
        <v>855436237</v>
      </c>
    </row>
    <row r="25" spans="1:27" ht="13.5">
      <c r="A25" s="27" t="s">
        <v>51</v>
      </c>
      <c r="B25" s="28"/>
      <c r="C25" s="29">
        <f aca="true" t="shared" si="2" ref="C25:Y25">+C12+C24</f>
        <v>1129615673</v>
      </c>
      <c r="D25" s="29">
        <f>+D12+D24</f>
        <v>1129615673</v>
      </c>
      <c r="E25" s="30">
        <f t="shared" si="2"/>
        <v>1141329765</v>
      </c>
      <c r="F25" s="31">
        <f t="shared" si="2"/>
        <v>1141329765</v>
      </c>
      <c r="G25" s="31">
        <f t="shared" si="2"/>
        <v>1128147558</v>
      </c>
      <c r="H25" s="31">
        <f t="shared" si="2"/>
        <v>1146090173</v>
      </c>
      <c r="I25" s="31">
        <f t="shared" si="2"/>
        <v>1054449403</v>
      </c>
      <c r="J25" s="31">
        <f t="shared" si="2"/>
        <v>1054449403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1054449403</v>
      </c>
      <c r="X25" s="31">
        <f t="shared" si="2"/>
        <v>285332441</v>
      </c>
      <c r="Y25" s="31">
        <f t="shared" si="2"/>
        <v>769116962</v>
      </c>
      <c r="Z25" s="32">
        <f>+IF(X25&lt;&gt;0,+(Y25/X25)*100,0)</f>
        <v>269.5511801267631</v>
      </c>
      <c r="AA25" s="33">
        <f>+AA12+AA24</f>
        <v>1141329765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1161923</v>
      </c>
      <c r="F30" s="20">
        <v>1161923</v>
      </c>
      <c r="G30" s="20">
        <v>1022500</v>
      </c>
      <c r="H30" s="20">
        <v>1022500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290481</v>
      </c>
      <c r="Y30" s="20">
        <v>-290481</v>
      </c>
      <c r="Z30" s="21">
        <v>-100</v>
      </c>
      <c r="AA30" s="22">
        <v>1161923</v>
      </c>
    </row>
    <row r="31" spans="1:27" ht="13.5">
      <c r="A31" s="23" t="s">
        <v>56</v>
      </c>
      <c r="B31" s="17"/>
      <c r="C31" s="18">
        <v>8922314</v>
      </c>
      <c r="D31" s="18">
        <v>8922314</v>
      </c>
      <c r="E31" s="19">
        <v>8806479</v>
      </c>
      <c r="F31" s="20">
        <v>8806479</v>
      </c>
      <c r="G31" s="20">
        <v>8998552</v>
      </c>
      <c r="H31" s="20">
        <v>9005752</v>
      </c>
      <c r="I31" s="20">
        <v>8998552</v>
      </c>
      <c r="J31" s="20">
        <v>8998552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8998552</v>
      </c>
      <c r="X31" s="20">
        <v>2201620</v>
      </c>
      <c r="Y31" s="20">
        <v>6796932</v>
      </c>
      <c r="Z31" s="21">
        <v>308.72</v>
      </c>
      <c r="AA31" s="22">
        <v>8806479</v>
      </c>
    </row>
    <row r="32" spans="1:27" ht="13.5">
      <c r="A32" s="23" t="s">
        <v>57</v>
      </c>
      <c r="B32" s="17"/>
      <c r="C32" s="18">
        <v>24913911</v>
      </c>
      <c r="D32" s="18">
        <v>24913911</v>
      </c>
      <c r="E32" s="19">
        <v>-20769249</v>
      </c>
      <c r="F32" s="20">
        <v>-20769249</v>
      </c>
      <c r="G32" s="20">
        <v>-22410791</v>
      </c>
      <c r="H32" s="20">
        <v>-4508101</v>
      </c>
      <c r="I32" s="20">
        <v>24178592</v>
      </c>
      <c r="J32" s="20">
        <v>24178592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24178592</v>
      </c>
      <c r="X32" s="20">
        <v>-5192312</v>
      </c>
      <c r="Y32" s="20">
        <v>29370904</v>
      </c>
      <c r="Z32" s="21">
        <v>-565.66</v>
      </c>
      <c r="AA32" s="22">
        <v>-20769249</v>
      </c>
    </row>
    <row r="33" spans="1:27" ht="13.5">
      <c r="A33" s="23" t="s">
        <v>58</v>
      </c>
      <c r="B33" s="17"/>
      <c r="C33" s="18">
        <v>63642542</v>
      </c>
      <c r="D33" s="18">
        <v>63642542</v>
      </c>
      <c r="E33" s="19">
        <v>60596933</v>
      </c>
      <c r="F33" s="20">
        <v>60596933</v>
      </c>
      <c r="G33" s="20">
        <v>60246933</v>
      </c>
      <c r="H33" s="20">
        <v>60246933</v>
      </c>
      <c r="I33" s="20">
        <v>80454134</v>
      </c>
      <c r="J33" s="20">
        <v>80454134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80454134</v>
      </c>
      <c r="X33" s="20">
        <v>15149233</v>
      </c>
      <c r="Y33" s="20">
        <v>65304901</v>
      </c>
      <c r="Z33" s="21">
        <v>431.08</v>
      </c>
      <c r="AA33" s="22">
        <v>60596933</v>
      </c>
    </row>
    <row r="34" spans="1:27" ht="13.5">
      <c r="A34" s="27" t="s">
        <v>59</v>
      </c>
      <c r="B34" s="28"/>
      <c r="C34" s="29">
        <f aca="true" t="shared" si="3" ref="C34:Y34">SUM(C29:C33)</f>
        <v>97478767</v>
      </c>
      <c r="D34" s="29">
        <f>SUM(D29:D33)</f>
        <v>97478767</v>
      </c>
      <c r="E34" s="30">
        <f t="shared" si="3"/>
        <v>49796086</v>
      </c>
      <c r="F34" s="31">
        <f t="shared" si="3"/>
        <v>49796086</v>
      </c>
      <c r="G34" s="31">
        <f t="shared" si="3"/>
        <v>47857194</v>
      </c>
      <c r="H34" s="31">
        <f t="shared" si="3"/>
        <v>65767084</v>
      </c>
      <c r="I34" s="31">
        <f t="shared" si="3"/>
        <v>113631278</v>
      </c>
      <c r="J34" s="31">
        <f t="shared" si="3"/>
        <v>113631278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113631278</v>
      </c>
      <c r="X34" s="31">
        <f t="shared" si="3"/>
        <v>12449022</v>
      </c>
      <c r="Y34" s="31">
        <f t="shared" si="3"/>
        <v>101182256</v>
      </c>
      <c r="Z34" s="32">
        <f>+IF(X34&lt;&gt;0,+(Y34/X34)*100,0)</f>
        <v>812.7727302594533</v>
      </c>
      <c r="AA34" s="33">
        <f>SUM(AA29:AA33)</f>
        <v>49796086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5748780</v>
      </c>
      <c r="D37" s="18">
        <v>5748780</v>
      </c>
      <c r="E37" s="19">
        <v>1816186</v>
      </c>
      <c r="F37" s="20">
        <v>1816186</v>
      </c>
      <c r="G37" s="20">
        <v>1714186</v>
      </c>
      <c r="H37" s="20">
        <v>1743077</v>
      </c>
      <c r="I37" s="20">
        <v>2205214</v>
      </c>
      <c r="J37" s="20">
        <v>2205214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2205214</v>
      </c>
      <c r="X37" s="20">
        <v>454047</v>
      </c>
      <c r="Y37" s="20">
        <v>1751167</v>
      </c>
      <c r="Z37" s="21">
        <v>385.68</v>
      </c>
      <c r="AA37" s="22">
        <v>1816186</v>
      </c>
    </row>
    <row r="38" spans="1:27" ht="13.5">
      <c r="A38" s="23" t="s">
        <v>58</v>
      </c>
      <c r="B38" s="17"/>
      <c r="C38" s="18">
        <v>12616335</v>
      </c>
      <c r="D38" s="18">
        <v>12616335</v>
      </c>
      <c r="E38" s="19">
        <v>25221285</v>
      </c>
      <c r="F38" s="20">
        <v>25221285</v>
      </c>
      <c r="G38" s="20">
        <v>12616335</v>
      </c>
      <c r="H38" s="20">
        <v>12616335</v>
      </c>
      <c r="I38" s="20">
        <v>4240830</v>
      </c>
      <c r="J38" s="20">
        <v>4240830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4240830</v>
      </c>
      <c r="X38" s="20">
        <v>6305321</v>
      </c>
      <c r="Y38" s="20">
        <v>-2064491</v>
      </c>
      <c r="Z38" s="21">
        <v>-32.74</v>
      </c>
      <c r="AA38" s="22">
        <v>25221285</v>
      </c>
    </row>
    <row r="39" spans="1:27" ht="13.5">
      <c r="A39" s="27" t="s">
        <v>61</v>
      </c>
      <c r="B39" s="35"/>
      <c r="C39" s="29">
        <f aca="true" t="shared" si="4" ref="C39:Y39">SUM(C37:C38)</f>
        <v>18365115</v>
      </c>
      <c r="D39" s="29">
        <f>SUM(D37:D38)</f>
        <v>18365115</v>
      </c>
      <c r="E39" s="36">
        <f t="shared" si="4"/>
        <v>27037471</v>
      </c>
      <c r="F39" s="37">
        <f t="shared" si="4"/>
        <v>27037471</v>
      </c>
      <c r="G39" s="37">
        <f t="shared" si="4"/>
        <v>14330521</v>
      </c>
      <c r="H39" s="37">
        <f t="shared" si="4"/>
        <v>14359412</v>
      </c>
      <c r="I39" s="37">
        <f t="shared" si="4"/>
        <v>6446044</v>
      </c>
      <c r="J39" s="37">
        <f t="shared" si="4"/>
        <v>6446044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6446044</v>
      </c>
      <c r="X39" s="37">
        <f t="shared" si="4"/>
        <v>6759368</v>
      </c>
      <c r="Y39" s="37">
        <f t="shared" si="4"/>
        <v>-313324</v>
      </c>
      <c r="Z39" s="38">
        <f>+IF(X39&lt;&gt;0,+(Y39/X39)*100,0)</f>
        <v>-4.635403783312286</v>
      </c>
      <c r="AA39" s="39">
        <f>SUM(AA37:AA38)</f>
        <v>27037471</v>
      </c>
    </row>
    <row r="40" spans="1:27" ht="13.5">
      <c r="A40" s="27" t="s">
        <v>62</v>
      </c>
      <c r="B40" s="28"/>
      <c r="C40" s="29">
        <f aca="true" t="shared" si="5" ref="C40:Y40">+C34+C39</f>
        <v>115843882</v>
      </c>
      <c r="D40" s="29">
        <f>+D34+D39</f>
        <v>115843882</v>
      </c>
      <c r="E40" s="30">
        <f t="shared" si="5"/>
        <v>76833557</v>
      </c>
      <c r="F40" s="31">
        <f t="shared" si="5"/>
        <v>76833557</v>
      </c>
      <c r="G40" s="31">
        <f t="shared" si="5"/>
        <v>62187715</v>
      </c>
      <c r="H40" s="31">
        <f t="shared" si="5"/>
        <v>80126496</v>
      </c>
      <c r="I40" s="31">
        <f t="shared" si="5"/>
        <v>120077322</v>
      </c>
      <c r="J40" s="31">
        <f t="shared" si="5"/>
        <v>120077322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120077322</v>
      </c>
      <c r="X40" s="31">
        <f t="shared" si="5"/>
        <v>19208390</v>
      </c>
      <c r="Y40" s="31">
        <f t="shared" si="5"/>
        <v>100868932</v>
      </c>
      <c r="Z40" s="32">
        <f>+IF(X40&lt;&gt;0,+(Y40/X40)*100,0)</f>
        <v>525.1295501601123</v>
      </c>
      <c r="AA40" s="33">
        <f>+AA34+AA39</f>
        <v>76833557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1013771791</v>
      </c>
      <c r="D42" s="43">
        <f>+D25-D40</f>
        <v>1013771791</v>
      </c>
      <c r="E42" s="44">
        <f t="shared" si="6"/>
        <v>1064496208</v>
      </c>
      <c r="F42" s="45">
        <f t="shared" si="6"/>
        <v>1064496208</v>
      </c>
      <c r="G42" s="45">
        <f t="shared" si="6"/>
        <v>1065959843</v>
      </c>
      <c r="H42" s="45">
        <f t="shared" si="6"/>
        <v>1065963677</v>
      </c>
      <c r="I42" s="45">
        <f t="shared" si="6"/>
        <v>934372081</v>
      </c>
      <c r="J42" s="45">
        <f t="shared" si="6"/>
        <v>934372081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934372081</v>
      </c>
      <c r="X42" s="45">
        <f t="shared" si="6"/>
        <v>266124051</v>
      </c>
      <c r="Y42" s="45">
        <f t="shared" si="6"/>
        <v>668248030</v>
      </c>
      <c r="Z42" s="46">
        <f>+IF(X42&lt;&gt;0,+(Y42/X42)*100,0)</f>
        <v>251.10395978452922</v>
      </c>
      <c r="AA42" s="47">
        <f>+AA25-AA40</f>
        <v>1064496208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1013771791</v>
      </c>
      <c r="D45" s="18">
        <v>1013771791</v>
      </c>
      <c r="E45" s="19">
        <v>1064496208</v>
      </c>
      <c r="F45" s="20">
        <v>1064496208</v>
      </c>
      <c r="G45" s="20">
        <v>1065959843</v>
      </c>
      <c r="H45" s="20">
        <v>1065963677</v>
      </c>
      <c r="I45" s="20">
        <v>934372081</v>
      </c>
      <c r="J45" s="20">
        <v>934372081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934372081</v>
      </c>
      <c r="X45" s="20">
        <v>266124052</v>
      </c>
      <c r="Y45" s="20">
        <v>668248029</v>
      </c>
      <c r="Z45" s="48">
        <v>251.1</v>
      </c>
      <c r="AA45" s="22">
        <v>1064496208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1013771791</v>
      </c>
      <c r="D48" s="51">
        <f>SUM(D45:D47)</f>
        <v>1013771791</v>
      </c>
      <c r="E48" s="52">
        <f t="shared" si="7"/>
        <v>1064496208</v>
      </c>
      <c r="F48" s="53">
        <f t="shared" si="7"/>
        <v>1064496208</v>
      </c>
      <c r="G48" s="53">
        <f t="shared" si="7"/>
        <v>1065959843</v>
      </c>
      <c r="H48" s="53">
        <f t="shared" si="7"/>
        <v>1065963677</v>
      </c>
      <c r="I48" s="53">
        <f t="shared" si="7"/>
        <v>934372081</v>
      </c>
      <c r="J48" s="53">
        <f t="shared" si="7"/>
        <v>934372081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934372081</v>
      </c>
      <c r="X48" s="53">
        <f t="shared" si="7"/>
        <v>266124052</v>
      </c>
      <c r="Y48" s="53">
        <f t="shared" si="7"/>
        <v>668248029</v>
      </c>
      <c r="Z48" s="54">
        <f>+IF(X48&lt;&gt;0,+(Y48/X48)*100,0)</f>
        <v>251.10395846520478</v>
      </c>
      <c r="AA48" s="55">
        <f>SUM(AA45:AA47)</f>
        <v>1064496208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20379410</v>
      </c>
      <c r="D6" s="18">
        <v>20379410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4559281</v>
      </c>
      <c r="D8" s="18">
        <v>4559281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2"/>
    </row>
    <row r="9" spans="1:27" ht="13.5">
      <c r="A9" s="23" t="s">
        <v>36</v>
      </c>
      <c r="B9" s="17"/>
      <c r="C9" s="18">
        <v>1550750</v>
      </c>
      <c r="D9" s="18">
        <v>1550750</v>
      </c>
      <c r="E9" s="19">
        <v>4865251</v>
      </c>
      <c r="F9" s="20">
        <v>4865251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1216313</v>
      </c>
      <c r="Y9" s="20">
        <v>-1216313</v>
      </c>
      <c r="Z9" s="21">
        <v>-100</v>
      </c>
      <c r="AA9" s="22">
        <v>4865251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52199652</v>
      </c>
      <c r="D11" s="18">
        <v>52199652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78689093</v>
      </c>
      <c r="D12" s="29">
        <f>SUM(D6:D11)</f>
        <v>78689093</v>
      </c>
      <c r="E12" s="30">
        <f t="shared" si="0"/>
        <v>4865251</v>
      </c>
      <c r="F12" s="31">
        <f t="shared" si="0"/>
        <v>4865251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1216313</v>
      </c>
      <c r="Y12" s="31">
        <f t="shared" si="0"/>
        <v>-1216313</v>
      </c>
      <c r="Z12" s="32">
        <f>+IF(X12&lt;&gt;0,+(Y12/X12)*100,0)</f>
        <v>-100</v>
      </c>
      <c r="AA12" s="33">
        <f>SUM(AA6:AA11)</f>
        <v>4865251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71870049</v>
      </c>
      <c r="D15" s="18">
        <v>71870049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438487961</v>
      </c>
      <c r="D19" s="18">
        <v>438487961</v>
      </c>
      <c r="E19" s="19">
        <v>36551749</v>
      </c>
      <c r="F19" s="20">
        <v>36551749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9137937</v>
      </c>
      <c r="Y19" s="20">
        <v>-9137937</v>
      </c>
      <c r="Z19" s="21">
        <v>-100</v>
      </c>
      <c r="AA19" s="22">
        <v>36551749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358564</v>
      </c>
      <c r="D22" s="18">
        <v>358564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510716574</v>
      </c>
      <c r="D24" s="29">
        <f>SUM(D15:D23)</f>
        <v>510716574</v>
      </c>
      <c r="E24" s="36">
        <f t="shared" si="1"/>
        <v>36551749</v>
      </c>
      <c r="F24" s="37">
        <f t="shared" si="1"/>
        <v>36551749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9137937</v>
      </c>
      <c r="Y24" s="37">
        <f t="shared" si="1"/>
        <v>-9137937</v>
      </c>
      <c r="Z24" s="38">
        <f>+IF(X24&lt;&gt;0,+(Y24/X24)*100,0)</f>
        <v>-100</v>
      </c>
      <c r="AA24" s="39">
        <f>SUM(AA15:AA23)</f>
        <v>36551749</v>
      </c>
    </row>
    <row r="25" spans="1:27" ht="13.5">
      <c r="A25" s="27" t="s">
        <v>51</v>
      </c>
      <c r="B25" s="28"/>
      <c r="C25" s="29">
        <f aca="true" t="shared" si="2" ref="C25:Y25">+C12+C24</f>
        <v>589405667</v>
      </c>
      <c r="D25" s="29">
        <f>+D12+D24</f>
        <v>589405667</v>
      </c>
      <c r="E25" s="30">
        <f t="shared" si="2"/>
        <v>41417000</v>
      </c>
      <c r="F25" s="31">
        <f t="shared" si="2"/>
        <v>41417000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10354250</v>
      </c>
      <c r="Y25" s="31">
        <f t="shared" si="2"/>
        <v>-10354250</v>
      </c>
      <c r="Z25" s="32">
        <f>+IF(X25&lt;&gt;0,+(Y25/X25)*100,0)</f>
        <v>-100</v>
      </c>
      <c r="AA25" s="33">
        <f>+AA12+AA24</f>
        <v>41417000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407756</v>
      </c>
      <c r="D31" s="18">
        <v>407756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42069144</v>
      </c>
      <c r="D32" s="18">
        <v>42069144</v>
      </c>
      <c r="E32" s="19">
        <v>41417000</v>
      </c>
      <c r="F32" s="20">
        <v>41417000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10354250</v>
      </c>
      <c r="Y32" s="20">
        <v>-10354250</v>
      </c>
      <c r="Z32" s="21">
        <v>-100</v>
      </c>
      <c r="AA32" s="22">
        <v>41417000</v>
      </c>
    </row>
    <row r="33" spans="1:27" ht="13.5">
      <c r="A33" s="23" t="s">
        <v>58</v>
      </c>
      <c r="B33" s="17"/>
      <c r="C33" s="18">
        <v>3222227</v>
      </c>
      <c r="D33" s="18">
        <v>3222227</v>
      </c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45699127</v>
      </c>
      <c r="D34" s="29">
        <f>SUM(D29:D33)</f>
        <v>45699127</v>
      </c>
      <c r="E34" s="30">
        <f t="shared" si="3"/>
        <v>41417000</v>
      </c>
      <c r="F34" s="31">
        <f t="shared" si="3"/>
        <v>41417000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10354250</v>
      </c>
      <c r="Y34" s="31">
        <f t="shared" si="3"/>
        <v>-10354250</v>
      </c>
      <c r="Z34" s="32">
        <f>+IF(X34&lt;&gt;0,+(Y34/X34)*100,0)</f>
        <v>-100</v>
      </c>
      <c r="AA34" s="33">
        <f>SUM(AA29:AA33)</f>
        <v>41417000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8076260</v>
      </c>
      <c r="D38" s="18">
        <v>8076260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8076260</v>
      </c>
      <c r="D39" s="29">
        <f>SUM(D37:D38)</f>
        <v>8076260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53775387</v>
      </c>
      <c r="D40" s="29">
        <f>+D34+D39</f>
        <v>53775387</v>
      </c>
      <c r="E40" s="30">
        <f t="shared" si="5"/>
        <v>41417000</v>
      </c>
      <c r="F40" s="31">
        <f t="shared" si="5"/>
        <v>41417000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10354250</v>
      </c>
      <c r="Y40" s="31">
        <f t="shared" si="5"/>
        <v>-10354250</v>
      </c>
      <c r="Z40" s="32">
        <f>+IF(X40&lt;&gt;0,+(Y40/X40)*100,0)</f>
        <v>-100</v>
      </c>
      <c r="AA40" s="33">
        <f>+AA34+AA39</f>
        <v>41417000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535630280</v>
      </c>
      <c r="D42" s="43">
        <f>+D25-D40</f>
        <v>535630280</v>
      </c>
      <c r="E42" s="44">
        <f t="shared" si="6"/>
        <v>0</v>
      </c>
      <c r="F42" s="45">
        <f t="shared" si="6"/>
        <v>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0</v>
      </c>
      <c r="Y42" s="45">
        <f t="shared" si="6"/>
        <v>0</v>
      </c>
      <c r="Z42" s="46">
        <f>+IF(X42&lt;&gt;0,+(Y42/X42)*100,0)</f>
        <v>0</v>
      </c>
      <c r="AA42" s="47">
        <f>+AA25-AA40</f>
        <v>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535630280</v>
      </c>
      <c r="D45" s="18">
        <v>535630280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48"/>
      <c r="AA45" s="22"/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535630280</v>
      </c>
      <c r="D48" s="51">
        <f>SUM(D45:D47)</f>
        <v>535630280</v>
      </c>
      <c r="E48" s="52">
        <f t="shared" si="7"/>
        <v>0</v>
      </c>
      <c r="F48" s="53">
        <f t="shared" si="7"/>
        <v>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0</v>
      </c>
      <c r="Y48" s="53">
        <f t="shared" si="7"/>
        <v>0</v>
      </c>
      <c r="Z48" s="54">
        <f>+IF(X48&lt;&gt;0,+(Y48/X48)*100,0)</f>
        <v>0</v>
      </c>
      <c r="AA48" s="55">
        <f>SUM(AA45:AA47)</f>
        <v>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/>
      <c r="F6" s="20"/>
      <c r="G6" s="20">
        <v>51170971</v>
      </c>
      <c r="H6" s="20">
        <v>41078975</v>
      </c>
      <c r="I6" s="20">
        <v>792300</v>
      </c>
      <c r="J6" s="20">
        <v>792300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792300</v>
      </c>
      <c r="X6" s="20"/>
      <c r="Y6" s="20">
        <v>792300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14000000</v>
      </c>
      <c r="F7" s="20">
        <v>14000000</v>
      </c>
      <c r="G7" s="20">
        <v>30276109</v>
      </c>
      <c r="H7" s="20">
        <v>30618976</v>
      </c>
      <c r="I7" s="20">
        <v>59459952</v>
      </c>
      <c r="J7" s="20">
        <v>59459952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59459952</v>
      </c>
      <c r="X7" s="20">
        <v>3500000</v>
      </c>
      <c r="Y7" s="20">
        <v>55959952</v>
      </c>
      <c r="Z7" s="21">
        <v>1598.86</v>
      </c>
      <c r="AA7" s="22">
        <v>14000000</v>
      </c>
    </row>
    <row r="8" spans="1:27" ht="13.5">
      <c r="A8" s="23" t="s">
        <v>35</v>
      </c>
      <c r="B8" s="17"/>
      <c r="C8" s="18"/>
      <c r="D8" s="18"/>
      <c r="E8" s="19">
        <v>17557996</v>
      </c>
      <c r="F8" s="20">
        <v>17557996</v>
      </c>
      <c r="G8" s="20">
        <v>-15068221</v>
      </c>
      <c r="H8" s="20">
        <v>-14991341</v>
      </c>
      <c r="I8" s="20">
        <v>-10671841</v>
      </c>
      <c r="J8" s="20">
        <v>-10671841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-10671841</v>
      </c>
      <c r="X8" s="20">
        <v>4389499</v>
      </c>
      <c r="Y8" s="20">
        <v>-15061340</v>
      </c>
      <c r="Z8" s="21">
        <v>-343.12</v>
      </c>
      <c r="AA8" s="22">
        <v>17557996</v>
      </c>
    </row>
    <row r="9" spans="1:27" ht="13.5">
      <c r="A9" s="23" t="s">
        <v>36</v>
      </c>
      <c r="B9" s="17"/>
      <c r="C9" s="18"/>
      <c r="D9" s="18"/>
      <c r="E9" s="19">
        <v>968337</v>
      </c>
      <c r="F9" s="20">
        <v>968337</v>
      </c>
      <c r="G9" s="20">
        <v>2835661</v>
      </c>
      <c r="H9" s="20">
        <v>2840360</v>
      </c>
      <c r="I9" s="20">
        <v>2623727</v>
      </c>
      <c r="J9" s="20">
        <v>2623727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2623727</v>
      </c>
      <c r="X9" s="20">
        <v>242084</v>
      </c>
      <c r="Y9" s="20">
        <v>2381643</v>
      </c>
      <c r="Z9" s="21">
        <v>983.81</v>
      </c>
      <c r="AA9" s="22">
        <v>968337</v>
      </c>
    </row>
    <row r="10" spans="1:27" ht="13.5">
      <c r="A10" s="23" t="s">
        <v>37</v>
      </c>
      <c r="B10" s="17"/>
      <c r="C10" s="18"/>
      <c r="D10" s="18"/>
      <c r="E10" s="19">
        <v>2395366</v>
      </c>
      <c r="F10" s="20">
        <v>2395366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598842</v>
      </c>
      <c r="Y10" s="24">
        <v>-598842</v>
      </c>
      <c r="Z10" s="25">
        <v>-100</v>
      </c>
      <c r="AA10" s="26">
        <v>2395366</v>
      </c>
    </row>
    <row r="11" spans="1:27" ht="13.5">
      <c r="A11" s="23" t="s">
        <v>38</v>
      </c>
      <c r="B11" s="17"/>
      <c r="C11" s="18"/>
      <c r="D11" s="18"/>
      <c r="E11" s="19">
        <v>424000</v>
      </c>
      <c r="F11" s="20">
        <v>424000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106000</v>
      </c>
      <c r="Y11" s="20">
        <v>-106000</v>
      </c>
      <c r="Z11" s="21">
        <v>-100</v>
      </c>
      <c r="AA11" s="22">
        <v>424000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35345699</v>
      </c>
      <c r="F12" s="31">
        <f t="shared" si="0"/>
        <v>35345699</v>
      </c>
      <c r="G12" s="31">
        <f t="shared" si="0"/>
        <v>69214520</v>
      </c>
      <c r="H12" s="31">
        <f t="shared" si="0"/>
        <v>59546970</v>
      </c>
      <c r="I12" s="31">
        <f t="shared" si="0"/>
        <v>52204138</v>
      </c>
      <c r="J12" s="31">
        <f t="shared" si="0"/>
        <v>52204138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52204138</v>
      </c>
      <c r="X12" s="31">
        <f t="shared" si="0"/>
        <v>8836425</v>
      </c>
      <c r="Y12" s="31">
        <f t="shared" si="0"/>
        <v>43367713</v>
      </c>
      <c r="Z12" s="32">
        <f>+IF(X12&lt;&gt;0,+(Y12/X12)*100,0)</f>
        <v>490.78346729588037</v>
      </c>
      <c r="AA12" s="33">
        <f>SUM(AA6:AA11)</f>
        <v>35345699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23230</v>
      </c>
      <c r="J16" s="20">
        <v>23230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23230</v>
      </c>
      <c r="X16" s="20"/>
      <c r="Y16" s="24">
        <v>23230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25416900</v>
      </c>
      <c r="F17" s="20">
        <v>25416900</v>
      </c>
      <c r="G17" s="20">
        <v>14184358</v>
      </c>
      <c r="H17" s="20">
        <v>14184358</v>
      </c>
      <c r="I17" s="20">
        <v>14184358</v>
      </c>
      <c r="J17" s="20">
        <v>14184358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14184358</v>
      </c>
      <c r="X17" s="20">
        <v>6354225</v>
      </c>
      <c r="Y17" s="20">
        <v>7830133</v>
      </c>
      <c r="Z17" s="21">
        <v>123.23</v>
      </c>
      <c r="AA17" s="22">
        <v>25416900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415888514</v>
      </c>
      <c r="F19" s="20">
        <v>415888514</v>
      </c>
      <c r="G19" s="20">
        <v>420529518</v>
      </c>
      <c r="H19" s="20">
        <v>420664361</v>
      </c>
      <c r="I19" s="20">
        <v>418400644</v>
      </c>
      <c r="J19" s="20">
        <v>418400644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418400644</v>
      </c>
      <c r="X19" s="20">
        <v>103972129</v>
      </c>
      <c r="Y19" s="20">
        <v>314428515</v>
      </c>
      <c r="Z19" s="21">
        <v>302.42</v>
      </c>
      <c r="AA19" s="22">
        <v>415888514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255000</v>
      </c>
      <c r="F22" s="20">
        <v>255000</v>
      </c>
      <c r="G22" s="20">
        <v>250221</v>
      </c>
      <c r="H22" s="20">
        <v>250221</v>
      </c>
      <c r="I22" s="20">
        <v>250221</v>
      </c>
      <c r="J22" s="20">
        <v>250221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250221</v>
      </c>
      <c r="X22" s="20">
        <v>63750</v>
      </c>
      <c r="Y22" s="20">
        <v>186471</v>
      </c>
      <c r="Z22" s="21">
        <v>292.5</v>
      </c>
      <c r="AA22" s="22">
        <v>255000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124000</v>
      </c>
      <c r="H23" s="24">
        <v>124000</v>
      </c>
      <c r="I23" s="24">
        <v>124000</v>
      </c>
      <c r="J23" s="20">
        <v>124000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124000</v>
      </c>
      <c r="X23" s="20"/>
      <c r="Y23" s="24">
        <v>124000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441560414</v>
      </c>
      <c r="F24" s="37">
        <f t="shared" si="1"/>
        <v>441560414</v>
      </c>
      <c r="G24" s="37">
        <f t="shared" si="1"/>
        <v>435088097</v>
      </c>
      <c r="H24" s="37">
        <f t="shared" si="1"/>
        <v>435222940</v>
      </c>
      <c r="I24" s="37">
        <f t="shared" si="1"/>
        <v>432982453</v>
      </c>
      <c r="J24" s="37">
        <f t="shared" si="1"/>
        <v>432982453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432982453</v>
      </c>
      <c r="X24" s="37">
        <f t="shared" si="1"/>
        <v>110390104</v>
      </c>
      <c r="Y24" s="37">
        <f t="shared" si="1"/>
        <v>322592349</v>
      </c>
      <c r="Z24" s="38">
        <f>+IF(X24&lt;&gt;0,+(Y24/X24)*100,0)</f>
        <v>292.2294094405419</v>
      </c>
      <c r="AA24" s="39">
        <f>SUM(AA15:AA23)</f>
        <v>441560414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476906113</v>
      </c>
      <c r="F25" s="31">
        <f t="shared" si="2"/>
        <v>476906113</v>
      </c>
      <c r="G25" s="31">
        <f t="shared" si="2"/>
        <v>504302617</v>
      </c>
      <c r="H25" s="31">
        <f t="shared" si="2"/>
        <v>494769910</v>
      </c>
      <c r="I25" s="31">
        <f t="shared" si="2"/>
        <v>485186591</v>
      </c>
      <c r="J25" s="31">
        <f t="shared" si="2"/>
        <v>485186591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485186591</v>
      </c>
      <c r="X25" s="31">
        <f t="shared" si="2"/>
        <v>119226529</v>
      </c>
      <c r="Y25" s="31">
        <f t="shared" si="2"/>
        <v>365960062</v>
      </c>
      <c r="Z25" s="32">
        <f>+IF(X25&lt;&gt;0,+(Y25/X25)*100,0)</f>
        <v>306.945161508476</v>
      </c>
      <c r="AA25" s="33">
        <f>+AA12+AA24</f>
        <v>476906113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1519187</v>
      </c>
      <c r="H29" s="20">
        <v>4113941</v>
      </c>
      <c r="I29" s="20">
        <v>2434337</v>
      </c>
      <c r="J29" s="20">
        <v>2434337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2434337</v>
      </c>
      <c r="X29" s="20"/>
      <c r="Y29" s="20">
        <v>2434337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9316213</v>
      </c>
      <c r="F32" s="20">
        <v>9316213</v>
      </c>
      <c r="G32" s="20">
        <v>11116056</v>
      </c>
      <c r="H32" s="20">
        <v>22831550</v>
      </c>
      <c r="I32" s="20">
        <v>-6610125</v>
      </c>
      <c r="J32" s="20">
        <v>-6610125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-6610125</v>
      </c>
      <c r="X32" s="20">
        <v>2329053</v>
      </c>
      <c r="Y32" s="20">
        <v>-8939178</v>
      </c>
      <c r="Z32" s="21">
        <v>-383.81</v>
      </c>
      <c r="AA32" s="22">
        <v>9316213</v>
      </c>
    </row>
    <row r="33" spans="1:27" ht="13.5">
      <c r="A33" s="23" t="s">
        <v>58</v>
      </c>
      <c r="B33" s="17"/>
      <c r="C33" s="18"/>
      <c r="D33" s="18"/>
      <c r="E33" s="19">
        <v>6921600</v>
      </c>
      <c r="F33" s="20">
        <v>6921600</v>
      </c>
      <c r="G33" s="20">
        <v>-109716</v>
      </c>
      <c r="H33" s="20">
        <v>-204271</v>
      </c>
      <c r="I33" s="20">
        <v>-440687</v>
      </c>
      <c r="J33" s="20">
        <v>-440687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-440687</v>
      </c>
      <c r="X33" s="20">
        <v>1730400</v>
      </c>
      <c r="Y33" s="20">
        <v>-2171087</v>
      </c>
      <c r="Z33" s="21">
        <v>-125.47</v>
      </c>
      <c r="AA33" s="22">
        <v>6921600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16237813</v>
      </c>
      <c r="F34" s="31">
        <f t="shared" si="3"/>
        <v>16237813</v>
      </c>
      <c r="G34" s="31">
        <f t="shared" si="3"/>
        <v>12525527</v>
      </c>
      <c r="H34" s="31">
        <f t="shared" si="3"/>
        <v>26741220</v>
      </c>
      <c r="I34" s="31">
        <f t="shared" si="3"/>
        <v>-4616475</v>
      </c>
      <c r="J34" s="31">
        <f t="shared" si="3"/>
        <v>-4616475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-4616475</v>
      </c>
      <c r="X34" s="31">
        <f t="shared" si="3"/>
        <v>4059453</v>
      </c>
      <c r="Y34" s="31">
        <f t="shared" si="3"/>
        <v>-8675928</v>
      </c>
      <c r="Z34" s="32">
        <f>+IF(X34&lt;&gt;0,+(Y34/X34)*100,0)</f>
        <v>-213.72160239322886</v>
      </c>
      <c r="AA34" s="33">
        <f>SUM(AA29:AA33)</f>
        <v>16237813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657020</v>
      </c>
      <c r="F37" s="20">
        <v>657020</v>
      </c>
      <c r="G37" s="20">
        <v>-41101</v>
      </c>
      <c r="H37" s="20">
        <v>-82031</v>
      </c>
      <c r="I37" s="20">
        <v>-122881</v>
      </c>
      <c r="J37" s="20">
        <v>-122881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-122881</v>
      </c>
      <c r="X37" s="20">
        <v>164255</v>
      </c>
      <c r="Y37" s="20">
        <v>-287136</v>
      </c>
      <c r="Z37" s="21">
        <v>-174.81</v>
      </c>
      <c r="AA37" s="22">
        <v>657020</v>
      </c>
    </row>
    <row r="38" spans="1:27" ht="13.5">
      <c r="A38" s="23" t="s">
        <v>58</v>
      </c>
      <c r="B38" s="17"/>
      <c r="C38" s="18"/>
      <c r="D38" s="18"/>
      <c r="E38" s="19">
        <v>13683970</v>
      </c>
      <c r="F38" s="20">
        <v>13683970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3420993</v>
      </c>
      <c r="Y38" s="20">
        <v>-3420993</v>
      </c>
      <c r="Z38" s="21">
        <v>-100</v>
      </c>
      <c r="AA38" s="22">
        <v>13683970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14340990</v>
      </c>
      <c r="F39" s="37">
        <f t="shared" si="4"/>
        <v>14340990</v>
      </c>
      <c r="G39" s="37">
        <f t="shared" si="4"/>
        <v>-41101</v>
      </c>
      <c r="H39" s="37">
        <f t="shared" si="4"/>
        <v>-82031</v>
      </c>
      <c r="I39" s="37">
        <f t="shared" si="4"/>
        <v>-122881</v>
      </c>
      <c r="J39" s="37">
        <f t="shared" si="4"/>
        <v>-122881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-122881</v>
      </c>
      <c r="X39" s="37">
        <f t="shared" si="4"/>
        <v>3585248</v>
      </c>
      <c r="Y39" s="37">
        <f t="shared" si="4"/>
        <v>-3708129</v>
      </c>
      <c r="Z39" s="38">
        <f>+IF(X39&lt;&gt;0,+(Y39/X39)*100,0)</f>
        <v>-103.4274058586742</v>
      </c>
      <c r="AA39" s="39">
        <f>SUM(AA37:AA38)</f>
        <v>14340990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30578803</v>
      </c>
      <c r="F40" s="31">
        <f t="shared" si="5"/>
        <v>30578803</v>
      </c>
      <c r="G40" s="31">
        <f t="shared" si="5"/>
        <v>12484426</v>
      </c>
      <c r="H40" s="31">
        <f t="shared" si="5"/>
        <v>26659189</v>
      </c>
      <c r="I40" s="31">
        <f t="shared" si="5"/>
        <v>-4739356</v>
      </c>
      <c r="J40" s="31">
        <f t="shared" si="5"/>
        <v>-4739356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-4739356</v>
      </c>
      <c r="X40" s="31">
        <f t="shared" si="5"/>
        <v>7644701</v>
      </c>
      <c r="Y40" s="31">
        <f t="shared" si="5"/>
        <v>-12384057</v>
      </c>
      <c r="Z40" s="32">
        <f>+IF(X40&lt;&gt;0,+(Y40/X40)*100,0)</f>
        <v>-161.995308907438</v>
      </c>
      <c r="AA40" s="33">
        <f>+AA34+AA39</f>
        <v>30578803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446327310</v>
      </c>
      <c r="F42" s="45">
        <f t="shared" si="6"/>
        <v>446327310</v>
      </c>
      <c r="G42" s="45">
        <f t="shared" si="6"/>
        <v>491818191</v>
      </c>
      <c r="H42" s="45">
        <f t="shared" si="6"/>
        <v>468110721</v>
      </c>
      <c r="I42" s="45">
        <f t="shared" si="6"/>
        <v>489925947</v>
      </c>
      <c r="J42" s="45">
        <f t="shared" si="6"/>
        <v>489925947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489925947</v>
      </c>
      <c r="X42" s="45">
        <f t="shared" si="6"/>
        <v>111581828</v>
      </c>
      <c r="Y42" s="45">
        <f t="shared" si="6"/>
        <v>378344119</v>
      </c>
      <c r="Z42" s="46">
        <f>+IF(X42&lt;&gt;0,+(Y42/X42)*100,0)</f>
        <v>339.0732395959672</v>
      </c>
      <c r="AA42" s="47">
        <f>+AA25-AA40</f>
        <v>446327310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446327310</v>
      </c>
      <c r="F45" s="20">
        <v>446327310</v>
      </c>
      <c r="G45" s="20">
        <v>491818191</v>
      </c>
      <c r="H45" s="20">
        <v>468110721</v>
      </c>
      <c r="I45" s="20">
        <v>489925947</v>
      </c>
      <c r="J45" s="20">
        <v>489925947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489925947</v>
      </c>
      <c r="X45" s="20">
        <v>111581828</v>
      </c>
      <c r="Y45" s="20">
        <v>378344119</v>
      </c>
      <c r="Z45" s="48">
        <v>339.07</v>
      </c>
      <c r="AA45" s="22">
        <v>446327310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446327310</v>
      </c>
      <c r="F48" s="53">
        <f t="shared" si="7"/>
        <v>446327310</v>
      </c>
      <c r="G48" s="53">
        <f t="shared" si="7"/>
        <v>491818191</v>
      </c>
      <c r="H48" s="53">
        <f t="shared" si="7"/>
        <v>468110721</v>
      </c>
      <c r="I48" s="53">
        <f t="shared" si="7"/>
        <v>489925947</v>
      </c>
      <c r="J48" s="53">
        <f t="shared" si="7"/>
        <v>489925947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489925947</v>
      </c>
      <c r="X48" s="53">
        <f t="shared" si="7"/>
        <v>111581828</v>
      </c>
      <c r="Y48" s="53">
        <f t="shared" si="7"/>
        <v>378344119</v>
      </c>
      <c r="Z48" s="54">
        <f>+IF(X48&lt;&gt;0,+(Y48/X48)*100,0)</f>
        <v>339.0732395959672</v>
      </c>
      <c r="AA48" s="55">
        <f>SUM(AA45:AA47)</f>
        <v>446327310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49210593</v>
      </c>
      <c r="D6" s="18">
        <v>49210593</v>
      </c>
      <c r="E6" s="19">
        <v>4677302</v>
      </c>
      <c r="F6" s="20">
        <v>4677302</v>
      </c>
      <c r="G6" s="20">
        <v>2826</v>
      </c>
      <c r="H6" s="20">
        <v>2825</v>
      </c>
      <c r="I6" s="20">
        <v>2825</v>
      </c>
      <c r="J6" s="20">
        <v>2825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2825</v>
      </c>
      <c r="X6" s="20">
        <v>1169326</v>
      </c>
      <c r="Y6" s="20">
        <v>-1166501</v>
      </c>
      <c r="Z6" s="21">
        <v>-99.76</v>
      </c>
      <c r="AA6" s="22">
        <v>4677302</v>
      </c>
    </row>
    <row r="7" spans="1:27" ht="13.5">
      <c r="A7" s="23" t="s">
        <v>34</v>
      </c>
      <c r="B7" s="17"/>
      <c r="C7" s="18"/>
      <c r="D7" s="18"/>
      <c r="E7" s="19">
        <v>101706158</v>
      </c>
      <c r="F7" s="20">
        <v>101706158</v>
      </c>
      <c r="G7" s="20">
        <v>112573538</v>
      </c>
      <c r="H7" s="20">
        <v>109018095</v>
      </c>
      <c r="I7" s="20">
        <v>89747112</v>
      </c>
      <c r="J7" s="20">
        <v>89747112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89747112</v>
      </c>
      <c r="X7" s="20">
        <v>25426540</v>
      </c>
      <c r="Y7" s="20">
        <v>64320572</v>
      </c>
      <c r="Z7" s="21">
        <v>252.97</v>
      </c>
      <c r="AA7" s="22">
        <v>101706158</v>
      </c>
    </row>
    <row r="8" spans="1:27" ht="13.5">
      <c r="A8" s="23" t="s">
        <v>35</v>
      </c>
      <c r="B8" s="17"/>
      <c r="C8" s="18">
        <v>2587396</v>
      </c>
      <c r="D8" s="18">
        <v>2587396</v>
      </c>
      <c r="E8" s="19">
        <v>133205</v>
      </c>
      <c r="F8" s="20">
        <v>133205</v>
      </c>
      <c r="G8" s="20">
        <v>10978339</v>
      </c>
      <c r="H8" s="20">
        <v>10550261</v>
      </c>
      <c r="I8" s="20">
        <v>9976349</v>
      </c>
      <c r="J8" s="20">
        <v>9976349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9976349</v>
      </c>
      <c r="X8" s="20">
        <v>33301</v>
      </c>
      <c r="Y8" s="20">
        <v>9943048</v>
      </c>
      <c r="Z8" s="21">
        <v>29858.11</v>
      </c>
      <c r="AA8" s="22">
        <v>133205</v>
      </c>
    </row>
    <row r="9" spans="1:27" ht="13.5">
      <c r="A9" s="23" t="s">
        <v>36</v>
      </c>
      <c r="B9" s="17"/>
      <c r="C9" s="18">
        <v>5225779</v>
      </c>
      <c r="D9" s="18">
        <v>5225779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762418</v>
      </c>
      <c r="D11" s="18">
        <v>762418</v>
      </c>
      <c r="E11" s="19"/>
      <c r="F11" s="20"/>
      <c r="G11" s="20">
        <v>1093566</v>
      </c>
      <c r="H11" s="20">
        <v>1093566</v>
      </c>
      <c r="I11" s="20">
        <v>1093566</v>
      </c>
      <c r="J11" s="20">
        <v>1093566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1093566</v>
      </c>
      <c r="X11" s="20"/>
      <c r="Y11" s="20">
        <v>1093566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57786186</v>
      </c>
      <c r="D12" s="29">
        <f>SUM(D6:D11)</f>
        <v>57786186</v>
      </c>
      <c r="E12" s="30">
        <f t="shared" si="0"/>
        <v>106516665</v>
      </c>
      <c r="F12" s="31">
        <f t="shared" si="0"/>
        <v>106516665</v>
      </c>
      <c r="G12" s="31">
        <f t="shared" si="0"/>
        <v>124648269</v>
      </c>
      <c r="H12" s="31">
        <f t="shared" si="0"/>
        <v>120664747</v>
      </c>
      <c r="I12" s="31">
        <f t="shared" si="0"/>
        <v>100819852</v>
      </c>
      <c r="J12" s="31">
        <f t="shared" si="0"/>
        <v>100819852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100819852</v>
      </c>
      <c r="X12" s="31">
        <f t="shared" si="0"/>
        <v>26629167</v>
      </c>
      <c r="Y12" s="31">
        <f t="shared" si="0"/>
        <v>74190685</v>
      </c>
      <c r="Z12" s="32">
        <f>+IF(X12&lt;&gt;0,+(Y12/X12)*100,0)</f>
        <v>278.60685615888775</v>
      </c>
      <c r="AA12" s="33">
        <f>SUM(AA6:AA11)</f>
        <v>106516665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292974656</v>
      </c>
      <c r="D19" s="18">
        <v>292974656</v>
      </c>
      <c r="E19" s="19">
        <v>341733270</v>
      </c>
      <c r="F19" s="20">
        <v>341733270</v>
      </c>
      <c r="G19" s="20">
        <v>329597023</v>
      </c>
      <c r="H19" s="20">
        <v>327041171</v>
      </c>
      <c r="I19" s="20">
        <v>330304413</v>
      </c>
      <c r="J19" s="20">
        <v>330304413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330304413</v>
      </c>
      <c r="X19" s="20">
        <v>85433318</v>
      </c>
      <c r="Y19" s="20">
        <v>244871095</v>
      </c>
      <c r="Z19" s="21">
        <v>286.62</v>
      </c>
      <c r="AA19" s="22">
        <v>341733270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393145</v>
      </c>
      <c r="D22" s="18">
        <v>393145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293367801</v>
      </c>
      <c r="D24" s="29">
        <f>SUM(D15:D23)</f>
        <v>293367801</v>
      </c>
      <c r="E24" s="36">
        <f t="shared" si="1"/>
        <v>341733270</v>
      </c>
      <c r="F24" s="37">
        <f t="shared" si="1"/>
        <v>341733270</v>
      </c>
      <c r="G24" s="37">
        <f t="shared" si="1"/>
        <v>329597023</v>
      </c>
      <c r="H24" s="37">
        <f t="shared" si="1"/>
        <v>327041171</v>
      </c>
      <c r="I24" s="37">
        <f t="shared" si="1"/>
        <v>330304413</v>
      </c>
      <c r="J24" s="37">
        <f t="shared" si="1"/>
        <v>330304413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330304413</v>
      </c>
      <c r="X24" s="37">
        <f t="shared" si="1"/>
        <v>85433318</v>
      </c>
      <c r="Y24" s="37">
        <f t="shared" si="1"/>
        <v>244871095</v>
      </c>
      <c r="Z24" s="38">
        <f>+IF(X24&lt;&gt;0,+(Y24/X24)*100,0)</f>
        <v>286.6224802365747</v>
      </c>
      <c r="AA24" s="39">
        <f>SUM(AA15:AA23)</f>
        <v>341733270</v>
      </c>
    </row>
    <row r="25" spans="1:27" ht="13.5">
      <c r="A25" s="27" t="s">
        <v>51</v>
      </c>
      <c r="B25" s="28"/>
      <c r="C25" s="29">
        <f aca="true" t="shared" si="2" ref="C25:Y25">+C12+C24</f>
        <v>351153987</v>
      </c>
      <c r="D25" s="29">
        <f>+D12+D24</f>
        <v>351153987</v>
      </c>
      <c r="E25" s="30">
        <f t="shared" si="2"/>
        <v>448249935</v>
      </c>
      <c r="F25" s="31">
        <f t="shared" si="2"/>
        <v>448249935</v>
      </c>
      <c r="G25" s="31">
        <f t="shared" si="2"/>
        <v>454245292</v>
      </c>
      <c r="H25" s="31">
        <f t="shared" si="2"/>
        <v>447705918</v>
      </c>
      <c r="I25" s="31">
        <f t="shared" si="2"/>
        <v>431124265</v>
      </c>
      <c r="J25" s="31">
        <f t="shared" si="2"/>
        <v>431124265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431124265</v>
      </c>
      <c r="X25" s="31">
        <f t="shared" si="2"/>
        <v>112062485</v>
      </c>
      <c r="Y25" s="31">
        <f t="shared" si="2"/>
        <v>319061780</v>
      </c>
      <c r="Z25" s="32">
        <f>+IF(X25&lt;&gt;0,+(Y25/X25)*100,0)</f>
        <v>284.7177447474951</v>
      </c>
      <c r="AA25" s="33">
        <f>+AA12+AA24</f>
        <v>448249935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238485</v>
      </c>
      <c r="D31" s="18">
        <v>238485</v>
      </c>
      <c r="E31" s="19"/>
      <c r="F31" s="20"/>
      <c r="G31" s="20">
        <v>256609</v>
      </c>
      <c r="H31" s="20">
        <v>278361</v>
      </c>
      <c r="I31" s="20">
        <v>436731</v>
      </c>
      <c r="J31" s="20">
        <v>436731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436731</v>
      </c>
      <c r="X31" s="20"/>
      <c r="Y31" s="20">
        <v>436731</v>
      </c>
      <c r="Z31" s="21"/>
      <c r="AA31" s="22"/>
    </row>
    <row r="32" spans="1:27" ht="13.5">
      <c r="A32" s="23" t="s">
        <v>57</v>
      </c>
      <c r="B32" s="17"/>
      <c r="C32" s="18">
        <v>21980559</v>
      </c>
      <c r="D32" s="18">
        <v>21980559</v>
      </c>
      <c r="E32" s="19">
        <v>104211552</v>
      </c>
      <c r="F32" s="20">
        <v>104211552</v>
      </c>
      <c r="G32" s="20">
        <v>126730451</v>
      </c>
      <c r="H32" s="20">
        <v>117298301</v>
      </c>
      <c r="I32" s="20">
        <v>100558278</v>
      </c>
      <c r="J32" s="20">
        <v>100558278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100558278</v>
      </c>
      <c r="X32" s="20">
        <v>26052888</v>
      </c>
      <c r="Y32" s="20">
        <v>74505390</v>
      </c>
      <c r="Z32" s="21">
        <v>285.98</v>
      </c>
      <c r="AA32" s="22">
        <v>104211552</v>
      </c>
    </row>
    <row r="33" spans="1:27" ht="13.5">
      <c r="A33" s="23" t="s">
        <v>58</v>
      </c>
      <c r="B33" s="17"/>
      <c r="C33" s="18">
        <v>2270864</v>
      </c>
      <c r="D33" s="18">
        <v>2270864</v>
      </c>
      <c r="E33" s="19"/>
      <c r="F33" s="20"/>
      <c r="G33" s="20">
        <v>8717427</v>
      </c>
      <c r="H33" s="20">
        <v>10971506</v>
      </c>
      <c r="I33" s="20">
        <v>10971506</v>
      </c>
      <c r="J33" s="20">
        <v>10971506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10971506</v>
      </c>
      <c r="X33" s="20"/>
      <c r="Y33" s="20">
        <v>10971506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24489908</v>
      </c>
      <c r="D34" s="29">
        <f>SUM(D29:D33)</f>
        <v>24489908</v>
      </c>
      <c r="E34" s="30">
        <f t="shared" si="3"/>
        <v>104211552</v>
      </c>
      <c r="F34" s="31">
        <f t="shared" si="3"/>
        <v>104211552</v>
      </c>
      <c r="G34" s="31">
        <f t="shared" si="3"/>
        <v>135704487</v>
      </c>
      <c r="H34" s="31">
        <f t="shared" si="3"/>
        <v>128548168</v>
      </c>
      <c r="I34" s="31">
        <f t="shared" si="3"/>
        <v>111966515</v>
      </c>
      <c r="J34" s="31">
        <f t="shared" si="3"/>
        <v>111966515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111966515</v>
      </c>
      <c r="X34" s="31">
        <f t="shared" si="3"/>
        <v>26052888</v>
      </c>
      <c r="Y34" s="31">
        <f t="shared" si="3"/>
        <v>85913627</v>
      </c>
      <c r="Z34" s="32">
        <f>+IF(X34&lt;&gt;0,+(Y34/X34)*100,0)</f>
        <v>329.7662316745844</v>
      </c>
      <c r="AA34" s="33">
        <f>SUM(AA29:AA33)</f>
        <v>104211552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11387000</v>
      </c>
      <c r="F38" s="20">
        <v>11387000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2846750</v>
      </c>
      <c r="Y38" s="20">
        <v>-2846750</v>
      </c>
      <c r="Z38" s="21">
        <v>-100</v>
      </c>
      <c r="AA38" s="22">
        <v>11387000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11387000</v>
      </c>
      <c r="F39" s="37">
        <f t="shared" si="4"/>
        <v>11387000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2846750</v>
      </c>
      <c r="Y39" s="37">
        <f t="shared" si="4"/>
        <v>-2846750</v>
      </c>
      <c r="Z39" s="38">
        <f>+IF(X39&lt;&gt;0,+(Y39/X39)*100,0)</f>
        <v>-100</v>
      </c>
      <c r="AA39" s="39">
        <f>SUM(AA37:AA38)</f>
        <v>11387000</v>
      </c>
    </row>
    <row r="40" spans="1:27" ht="13.5">
      <c r="A40" s="27" t="s">
        <v>62</v>
      </c>
      <c r="B40" s="28"/>
      <c r="C40" s="29">
        <f aca="true" t="shared" si="5" ref="C40:Y40">+C34+C39</f>
        <v>24489908</v>
      </c>
      <c r="D40" s="29">
        <f>+D34+D39</f>
        <v>24489908</v>
      </c>
      <c r="E40" s="30">
        <f t="shared" si="5"/>
        <v>115598552</v>
      </c>
      <c r="F40" s="31">
        <f t="shared" si="5"/>
        <v>115598552</v>
      </c>
      <c r="G40" s="31">
        <f t="shared" si="5"/>
        <v>135704487</v>
      </c>
      <c r="H40" s="31">
        <f t="shared" si="5"/>
        <v>128548168</v>
      </c>
      <c r="I40" s="31">
        <f t="shared" si="5"/>
        <v>111966515</v>
      </c>
      <c r="J40" s="31">
        <f t="shared" si="5"/>
        <v>111966515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111966515</v>
      </c>
      <c r="X40" s="31">
        <f t="shared" si="5"/>
        <v>28899638</v>
      </c>
      <c r="Y40" s="31">
        <f t="shared" si="5"/>
        <v>83066877</v>
      </c>
      <c r="Z40" s="32">
        <f>+IF(X40&lt;&gt;0,+(Y40/X40)*100,0)</f>
        <v>287.43224050072877</v>
      </c>
      <c r="AA40" s="33">
        <f>+AA34+AA39</f>
        <v>115598552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326664079</v>
      </c>
      <c r="D42" s="43">
        <f>+D25-D40</f>
        <v>326664079</v>
      </c>
      <c r="E42" s="44">
        <f t="shared" si="6"/>
        <v>332651383</v>
      </c>
      <c r="F42" s="45">
        <f t="shared" si="6"/>
        <v>332651383</v>
      </c>
      <c r="G42" s="45">
        <f t="shared" si="6"/>
        <v>318540805</v>
      </c>
      <c r="H42" s="45">
        <f t="shared" si="6"/>
        <v>319157750</v>
      </c>
      <c r="I42" s="45">
        <f t="shared" si="6"/>
        <v>319157750</v>
      </c>
      <c r="J42" s="45">
        <f t="shared" si="6"/>
        <v>319157750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319157750</v>
      </c>
      <c r="X42" s="45">
        <f t="shared" si="6"/>
        <v>83162847</v>
      </c>
      <c r="Y42" s="45">
        <f t="shared" si="6"/>
        <v>235994903</v>
      </c>
      <c r="Z42" s="46">
        <f>+IF(X42&lt;&gt;0,+(Y42/X42)*100,0)</f>
        <v>283.7744395643405</v>
      </c>
      <c r="AA42" s="47">
        <f>+AA25-AA40</f>
        <v>332651383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323239617</v>
      </c>
      <c r="D45" s="18">
        <v>323239617</v>
      </c>
      <c r="E45" s="19">
        <v>329226921</v>
      </c>
      <c r="F45" s="20">
        <v>329226921</v>
      </c>
      <c r="G45" s="20">
        <v>315116343</v>
      </c>
      <c r="H45" s="20">
        <v>315733288</v>
      </c>
      <c r="I45" s="20">
        <v>315733288</v>
      </c>
      <c r="J45" s="20">
        <v>315733288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315733288</v>
      </c>
      <c r="X45" s="20">
        <v>82306730</v>
      </c>
      <c r="Y45" s="20">
        <v>233426558</v>
      </c>
      <c r="Z45" s="48">
        <v>283.61</v>
      </c>
      <c r="AA45" s="22">
        <v>329226921</v>
      </c>
    </row>
    <row r="46" spans="1:27" ht="13.5">
      <c r="A46" s="23" t="s">
        <v>67</v>
      </c>
      <c r="B46" s="17"/>
      <c r="C46" s="18">
        <v>3424462</v>
      </c>
      <c r="D46" s="18">
        <v>3424462</v>
      </c>
      <c r="E46" s="19">
        <v>3424462</v>
      </c>
      <c r="F46" s="20">
        <v>3424462</v>
      </c>
      <c r="G46" s="20">
        <v>3424462</v>
      </c>
      <c r="H46" s="20">
        <v>3424462</v>
      </c>
      <c r="I46" s="20">
        <v>3424462</v>
      </c>
      <c r="J46" s="20">
        <v>3424462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3424462</v>
      </c>
      <c r="X46" s="20">
        <v>856116</v>
      </c>
      <c r="Y46" s="20">
        <v>2568346</v>
      </c>
      <c r="Z46" s="48">
        <v>300</v>
      </c>
      <c r="AA46" s="22">
        <v>3424462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326664079</v>
      </c>
      <c r="D48" s="51">
        <f>SUM(D45:D47)</f>
        <v>326664079</v>
      </c>
      <c r="E48" s="52">
        <f t="shared" si="7"/>
        <v>332651383</v>
      </c>
      <c r="F48" s="53">
        <f t="shared" si="7"/>
        <v>332651383</v>
      </c>
      <c r="G48" s="53">
        <f t="shared" si="7"/>
        <v>318540805</v>
      </c>
      <c r="H48" s="53">
        <f t="shared" si="7"/>
        <v>319157750</v>
      </c>
      <c r="I48" s="53">
        <f t="shared" si="7"/>
        <v>319157750</v>
      </c>
      <c r="J48" s="53">
        <f t="shared" si="7"/>
        <v>319157750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319157750</v>
      </c>
      <c r="X48" s="53">
        <f t="shared" si="7"/>
        <v>83162846</v>
      </c>
      <c r="Y48" s="53">
        <f t="shared" si="7"/>
        <v>235994904</v>
      </c>
      <c r="Z48" s="54">
        <f>+IF(X48&lt;&gt;0,+(Y48/X48)*100,0)</f>
        <v>283.77444417907486</v>
      </c>
      <c r="AA48" s="55">
        <f>SUM(AA45:AA47)</f>
        <v>332651383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5859000</v>
      </c>
      <c r="F6" s="20">
        <v>5859000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1464750</v>
      </c>
      <c r="Y6" s="20">
        <v>-1464750</v>
      </c>
      <c r="Z6" s="21">
        <v>-100</v>
      </c>
      <c r="AA6" s="22">
        <v>5859000</v>
      </c>
    </row>
    <row r="7" spans="1:27" ht="13.5">
      <c r="A7" s="23" t="s">
        <v>34</v>
      </c>
      <c r="B7" s="17"/>
      <c r="C7" s="18"/>
      <c r="D7" s="18"/>
      <c r="E7" s="19">
        <v>7949000</v>
      </c>
      <c r="F7" s="20">
        <v>7949000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1987250</v>
      </c>
      <c r="Y7" s="20">
        <v>-1987250</v>
      </c>
      <c r="Z7" s="21">
        <v>-100</v>
      </c>
      <c r="AA7" s="22">
        <v>7949000</v>
      </c>
    </row>
    <row r="8" spans="1:27" ht="13.5">
      <c r="A8" s="23" t="s">
        <v>35</v>
      </c>
      <c r="B8" s="17"/>
      <c r="C8" s="18"/>
      <c r="D8" s="18"/>
      <c r="E8" s="19">
        <v>668000</v>
      </c>
      <c r="F8" s="20">
        <v>668000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167000</v>
      </c>
      <c r="Y8" s="20">
        <v>-167000</v>
      </c>
      <c r="Z8" s="21">
        <v>-100</v>
      </c>
      <c r="AA8" s="22">
        <v>668000</v>
      </c>
    </row>
    <row r="9" spans="1:27" ht="13.5">
      <c r="A9" s="23" t="s">
        <v>36</v>
      </c>
      <c r="B9" s="17"/>
      <c r="C9" s="18"/>
      <c r="D9" s="18"/>
      <c r="E9" s="19">
        <v>5166000</v>
      </c>
      <c r="F9" s="20">
        <v>5166000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1291500</v>
      </c>
      <c r="Y9" s="20">
        <v>-1291500</v>
      </c>
      <c r="Z9" s="21">
        <v>-100</v>
      </c>
      <c r="AA9" s="22">
        <v>5166000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76000</v>
      </c>
      <c r="F11" s="20">
        <v>76000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19000</v>
      </c>
      <c r="Y11" s="20">
        <v>-19000</v>
      </c>
      <c r="Z11" s="21">
        <v>-100</v>
      </c>
      <c r="AA11" s="22">
        <v>76000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19718000</v>
      </c>
      <c r="F12" s="31">
        <f t="shared" si="0"/>
        <v>19718000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4929500</v>
      </c>
      <c r="Y12" s="31">
        <f t="shared" si="0"/>
        <v>-4929500</v>
      </c>
      <c r="Z12" s="32">
        <f>+IF(X12&lt;&gt;0,+(Y12/X12)*100,0)</f>
        <v>-100</v>
      </c>
      <c r="AA12" s="33">
        <f>SUM(AA6:AA11)</f>
        <v>19718000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34590000</v>
      </c>
      <c r="F17" s="20">
        <v>34590000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8647500</v>
      </c>
      <c r="Y17" s="20">
        <v>-8647500</v>
      </c>
      <c r="Z17" s="21">
        <v>-100</v>
      </c>
      <c r="AA17" s="22">
        <v>34590000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137244000</v>
      </c>
      <c r="F19" s="20">
        <v>137244000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34311000</v>
      </c>
      <c r="Y19" s="20">
        <v>-34311000</v>
      </c>
      <c r="Z19" s="21">
        <v>-100</v>
      </c>
      <c r="AA19" s="22">
        <v>137244000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171834000</v>
      </c>
      <c r="F24" s="37">
        <f t="shared" si="1"/>
        <v>171834000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42958500</v>
      </c>
      <c r="Y24" s="37">
        <f t="shared" si="1"/>
        <v>-42958500</v>
      </c>
      <c r="Z24" s="38">
        <f>+IF(X24&lt;&gt;0,+(Y24/X24)*100,0)</f>
        <v>-100</v>
      </c>
      <c r="AA24" s="39">
        <f>SUM(AA15:AA23)</f>
        <v>171834000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191552000</v>
      </c>
      <c r="F25" s="31">
        <f t="shared" si="2"/>
        <v>191552000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47888000</v>
      </c>
      <c r="Y25" s="31">
        <f t="shared" si="2"/>
        <v>-47888000</v>
      </c>
      <c r="Z25" s="32">
        <f>+IF(X25&lt;&gt;0,+(Y25/X25)*100,0)</f>
        <v>-100</v>
      </c>
      <c r="AA25" s="33">
        <f>+AA12+AA24</f>
        <v>191552000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744000</v>
      </c>
      <c r="F31" s="20">
        <v>744000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186000</v>
      </c>
      <c r="Y31" s="20">
        <v>-186000</v>
      </c>
      <c r="Z31" s="21">
        <v>-100</v>
      </c>
      <c r="AA31" s="22">
        <v>744000</v>
      </c>
    </row>
    <row r="32" spans="1:27" ht="13.5">
      <c r="A32" s="23" t="s">
        <v>57</v>
      </c>
      <c r="B32" s="17"/>
      <c r="C32" s="18"/>
      <c r="D32" s="18"/>
      <c r="E32" s="19">
        <v>3527000</v>
      </c>
      <c r="F32" s="20">
        <v>3527000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881750</v>
      </c>
      <c r="Y32" s="20">
        <v>-881750</v>
      </c>
      <c r="Z32" s="21">
        <v>-100</v>
      </c>
      <c r="AA32" s="22">
        <v>3527000</v>
      </c>
    </row>
    <row r="33" spans="1:27" ht="13.5">
      <c r="A33" s="23" t="s">
        <v>58</v>
      </c>
      <c r="B33" s="17"/>
      <c r="C33" s="18"/>
      <c r="D33" s="18"/>
      <c r="E33" s="19">
        <v>5783000</v>
      </c>
      <c r="F33" s="20">
        <v>5783000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1445750</v>
      </c>
      <c r="Y33" s="20">
        <v>-1445750</v>
      </c>
      <c r="Z33" s="21">
        <v>-100</v>
      </c>
      <c r="AA33" s="22">
        <v>5783000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10054000</v>
      </c>
      <c r="F34" s="31">
        <f t="shared" si="3"/>
        <v>10054000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2513500</v>
      </c>
      <c r="Y34" s="31">
        <f t="shared" si="3"/>
        <v>-2513500</v>
      </c>
      <c r="Z34" s="32">
        <f>+IF(X34&lt;&gt;0,+(Y34/X34)*100,0)</f>
        <v>-100</v>
      </c>
      <c r="AA34" s="33">
        <f>SUM(AA29:AA33)</f>
        <v>10054000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5736000</v>
      </c>
      <c r="F37" s="20">
        <v>5736000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1434000</v>
      </c>
      <c r="Y37" s="20">
        <v>-1434000</v>
      </c>
      <c r="Z37" s="21">
        <v>-100</v>
      </c>
      <c r="AA37" s="22">
        <v>5736000</v>
      </c>
    </row>
    <row r="38" spans="1:27" ht="13.5">
      <c r="A38" s="23" t="s">
        <v>58</v>
      </c>
      <c r="B38" s="17"/>
      <c r="C38" s="18"/>
      <c r="D38" s="18"/>
      <c r="E38" s="19">
        <v>5222000</v>
      </c>
      <c r="F38" s="20">
        <v>5222000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1305500</v>
      </c>
      <c r="Y38" s="20">
        <v>-1305500</v>
      </c>
      <c r="Z38" s="21">
        <v>-100</v>
      </c>
      <c r="AA38" s="22">
        <v>5222000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10958000</v>
      </c>
      <c r="F39" s="37">
        <f t="shared" si="4"/>
        <v>10958000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2739500</v>
      </c>
      <c r="Y39" s="37">
        <f t="shared" si="4"/>
        <v>-2739500</v>
      </c>
      <c r="Z39" s="38">
        <f>+IF(X39&lt;&gt;0,+(Y39/X39)*100,0)</f>
        <v>-100</v>
      </c>
      <c r="AA39" s="39">
        <f>SUM(AA37:AA38)</f>
        <v>10958000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21012000</v>
      </c>
      <c r="F40" s="31">
        <f t="shared" si="5"/>
        <v>21012000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5253000</v>
      </c>
      <c r="Y40" s="31">
        <f t="shared" si="5"/>
        <v>-5253000</v>
      </c>
      <c r="Z40" s="32">
        <f>+IF(X40&lt;&gt;0,+(Y40/X40)*100,0)</f>
        <v>-100</v>
      </c>
      <c r="AA40" s="33">
        <f>+AA34+AA39</f>
        <v>21012000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170540000</v>
      </c>
      <c r="F42" s="45">
        <f t="shared" si="6"/>
        <v>170540000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42635000</v>
      </c>
      <c r="Y42" s="45">
        <f t="shared" si="6"/>
        <v>-42635000</v>
      </c>
      <c r="Z42" s="46">
        <f>+IF(X42&lt;&gt;0,+(Y42/X42)*100,0)</f>
        <v>-100</v>
      </c>
      <c r="AA42" s="47">
        <f>+AA25-AA40</f>
        <v>170540000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170540000</v>
      </c>
      <c r="F45" s="20">
        <v>170540000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42635000</v>
      </c>
      <c r="Y45" s="20">
        <v>-42635000</v>
      </c>
      <c r="Z45" s="48">
        <v>-100</v>
      </c>
      <c r="AA45" s="22">
        <v>170540000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170540000</v>
      </c>
      <c r="F48" s="53">
        <f t="shared" si="7"/>
        <v>170540000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42635000</v>
      </c>
      <c r="Y48" s="53">
        <f t="shared" si="7"/>
        <v>-42635000</v>
      </c>
      <c r="Z48" s="54">
        <f>+IF(X48&lt;&gt;0,+(Y48/X48)*100,0)</f>
        <v>-100</v>
      </c>
      <c r="AA48" s="55">
        <f>SUM(AA45:AA47)</f>
        <v>170540000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244178100</v>
      </c>
      <c r="D6" s="18">
        <v>244178100</v>
      </c>
      <c r="E6" s="19">
        <v>371000000</v>
      </c>
      <c r="F6" s="20">
        <v>371000000</v>
      </c>
      <c r="G6" s="20">
        <v>547376579</v>
      </c>
      <c r="H6" s="20">
        <v>334008216</v>
      </c>
      <c r="I6" s="20">
        <v>334008216</v>
      </c>
      <c r="J6" s="20">
        <v>334008216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334008216</v>
      </c>
      <c r="X6" s="20">
        <v>92750000</v>
      </c>
      <c r="Y6" s="20">
        <v>241258216</v>
      </c>
      <c r="Z6" s="21">
        <v>260.12</v>
      </c>
      <c r="AA6" s="22">
        <v>371000000</v>
      </c>
    </row>
    <row r="7" spans="1:27" ht="13.5">
      <c r="A7" s="23" t="s">
        <v>34</v>
      </c>
      <c r="B7" s="17"/>
      <c r="C7" s="18">
        <v>129043449</v>
      </c>
      <c r="D7" s="18">
        <v>129043449</v>
      </c>
      <c r="E7" s="19">
        <v>380443540</v>
      </c>
      <c r="F7" s="20">
        <v>380443540</v>
      </c>
      <c r="G7" s="20"/>
      <c r="H7" s="20">
        <v>200000000</v>
      </c>
      <c r="I7" s="20">
        <v>200000000</v>
      </c>
      <c r="J7" s="20">
        <v>200000000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200000000</v>
      </c>
      <c r="X7" s="20">
        <v>95110885</v>
      </c>
      <c r="Y7" s="20">
        <v>104889115</v>
      </c>
      <c r="Z7" s="21">
        <v>110.28</v>
      </c>
      <c r="AA7" s="22">
        <v>380443540</v>
      </c>
    </row>
    <row r="8" spans="1:27" ht="13.5">
      <c r="A8" s="23" t="s">
        <v>35</v>
      </c>
      <c r="B8" s="17"/>
      <c r="C8" s="18"/>
      <c r="D8" s="18"/>
      <c r="E8" s="19">
        <v>68604545</v>
      </c>
      <c r="F8" s="20">
        <v>68604545</v>
      </c>
      <c r="G8" s="20">
        <v>50749263</v>
      </c>
      <c r="H8" s="20">
        <v>50749263</v>
      </c>
      <c r="I8" s="20">
        <v>50749263</v>
      </c>
      <c r="J8" s="20">
        <v>50749263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50749263</v>
      </c>
      <c r="X8" s="20">
        <v>17151136</v>
      </c>
      <c r="Y8" s="20">
        <v>33598127</v>
      </c>
      <c r="Z8" s="21">
        <v>195.89</v>
      </c>
      <c r="AA8" s="22">
        <v>68604545</v>
      </c>
    </row>
    <row r="9" spans="1:27" ht="13.5">
      <c r="A9" s="23" t="s">
        <v>36</v>
      </c>
      <c r="B9" s="17"/>
      <c r="C9" s="18">
        <v>56033891</v>
      </c>
      <c r="D9" s="18">
        <v>56033891</v>
      </c>
      <c r="E9" s="19">
        <v>19080000</v>
      </c>
      <c r="F9" s="20">
        <v>19080000</v>
      </c>
      <c r="G9" s="20">
        <v>56033891</v>
      </c>
      <c r="H9" s="20">
        <v>56033891</v>
      </c>
      <c r="I9" s="20">
        <v>56033891</v>
      </c>
      <c r="J9" s="20">
        <v>56033891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56033891</v>
      </c>
      <c r="X9" s="20">
        <v>4770000</v>
      </c>
      <c r="Y9" s="20">
        <v>51263891</v>
      </c>
      <c r="Z9" s="21">
        <v>1074.71</v>
      </c>
      <c r="AA9" s="22">
        <v>19080000</v>
      </c>
    </row>
    <row r="10" spans="1:27" ht="13.5">
      <c r="A10" s="23" t="s">
        <v>37</v>
      </c>
      <c r="B10" s="17"/>
      <c r="C10" s="18">
        <v>50749263</v>
      </c>
      <c r="D10" s="18">
        <v>50749263</v>
      </c>
      <c r="E10" s="19"/>
      <c r="F10" s="20"/>
      <c r="G10" s="24">
        <v>9131185</v>
      </c>
      <c r="H10" s="24">
        <v>281435262</v>
      </c>
      <c r="I10" s="24">
        <v>281435262</v>
      </c>
      <c r="J10" s="20">
        <v>281435262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281435262</v>
      </c>
      <c r="X10" s="20"/>
      <c r="Y10" s="24">
        <v>281435262</v>
      </c>
      <c r="Z10" s="25"/>
      <c r="AA10" s="26"/>
    </row>
    <row r="11" spans="1:27" ht="13.5">
      <c r="A11" s="23" t="s">
        <v>38</v>
      </c>
      <c r="B11" s="17"/>
      <c r="C11" s="18">
        <v>1622688</v>
      </c>
      <c r="D11" s="18">
        <v>1622688</v>
      </c>
      <c r="E11" s="19">
        <v>848000</v>
      </c>
      <c r="F11" s="20">
        <v>848000</v>
      </c>
      <c r="G11" s="20">
        <v>1622688</v>
      </c>
      <c r="H11" s="20">
        <v>1622688</v>
      </c>
      <c r="I11" s="20">
        <v>1622688</v>
      </c>
      <c r="J11" s="20">
        <v>1622688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1622688</v>
      </c>
      <c r="X11" s="20">
        <v>212000</v>
      </c>
      <c r="Y11" s="20">
        <v>1410688</v>
      </c>
      <c r="Z11" s="21">
        <v>665.42</v>
      </c>
      <c r="AA11" s="22">
        <v>848000</v>
      </c>
    </row>
    <row r="12" spans="1:27" ht="13.5">
      <c r="A12" s="27" t="s">
        <v>39</v>
      </c>
      <c r="B12" s="28"/>
      <c r="C12" s="29">
        <f aca="true" t="shared" si="0" ref="C12:Y12">SUM(C6:C11)</f>
        <v>481627391</v>
      </c>
      <c r="D12" s="29">
        <f>SUM(D6:D11)</f>
        <v>481627391</v>
      </c>
      <c r="E12" s="30">
        <f t="shared" si="0"/>
        <v>839976085</v>
      </c>
      <c r="F12" s="31">
        <f t="shared" si="0"/>
        <v>839976085</v>
      </c>
      <c r="G12" s="31">
        <f t="shared" si="0"/>
        <v>664913606</v>
      </c>
      <c r="H12" s="31">
        <f t="shared" si="0"/>
        <v>923849320</v>
      </c>
      <c r="I12" s="31">
        <f t="shared" si="0"/>
        <v>923849320</v>
      </c>
      <c r="J12" s="31">
        <f t="shared" si="0"/>
        <v>923849320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923849320</v>
      </c>
      <c r="X12" s="31">
        <f t="shared" si="0"/>
        <v>209994021</v>
      </c>
      <c r="Y12" s="31">
        <f t="shared" si="0"/>
        <v>713855299</v>
      </c>
      <c r="Z12" s="32">
        <f>+IF(X12&lt;&gt;0,+(Y12/X12)*100,0)</f>
        <v>339.940773361352</v>
      </c>
      <c r="AA12" s="33">
        <f>SUM(AA6:AA11)</f>
        <v>839976085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>
        <v>2150891</v>
      </c>
      <c r="D18" s="18">
        <v>2150891</v>
      </c>
      <c r="E18" s="19"/>
      <c r="F18" s="20"/>
      <c r="G18" s="20">
        <v>2150891</v>
      </c>
      <c r="H18" s="20">
        <v>2150891</v>
      </c>
      <c r="I18" s="20">
        <v>2150891</v>
      </c>
      <c r="J18" s="20">
        <v>2150891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2150891</v>
      </c>
      <c r="X18" s="20"/>
      <c r="Y18" s="20">
        <v>2150891</v>
      </c>
      <c r="Z18" s="21"/>
      <c r="AA18" s="22"/>
    </row>
    <row r="19" spans="1:27" ht="13.5">
      <c r="A19" s="23" t="s">
        <v>45</v>
      </c>
      <c r="B19" s="17"/>
      <c r="C19" s="18">
        <v>3275919752</v>
      </c>
      <c r="D19" s="18">
        <v>3275919752</v>
      </c>
      <c r="E19" s="19">
        <v>3333943326</v>
      </c>
      <c r="F19" s="20">
        <v>3333943326</v>
      </c>
      <c r="G19" s="20">
        <v>3276490062</v>
      </c>
      <c r="H19" s="20">
        <v>3298141812</v>
      </c>
      <c r="I19" s="20">
        <v>3298141812</v>
      </c>
      <c r="J19" s="20">
        <v>3298141812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3298141812</v>
      </c>
      <c r="X19" s="20">
        <v>833485832</v>
      </c>
      <c r="Y19" s="20">
        <v>2464655980</v>
      </c>
      <c r="Z19" s="21">
        <v>295.7</v>
      </c>
      <c r="AA19" s="22">
        <v>3333943326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1488241</v>
      </c>
      <c r="D22" s="18">
        <v>1488241</v>
      </c>
      <c r="E22" s="19"/>
      <c r="F22" s="20"/>
      <c r="G22" s="20">
        <v>1488241</v>
      </c>
      <c r="H22" s="20">
        <v>1488241</v>
      </c>
      <c r="I22" s="20">
        <v>1488241</v>
      </c>
      <c r="J22" s="20">
        <v>1488241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1488241</v>
      </c>
      <c r="X22" s="20"/>
      <c r="Y22" s="20">
        <v>1488241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3279558884</v>
      </c>
      <c r="D24" s="29">
        <f>SUM(D15:D23)</f>
        <v>3279558884</v>
      </c>
      <c r="E24" s="36">
        <f t="shared" si="1"/>
        <v>3333943326</v>
      </c>
      <c r="F24" s="37">
        <f t="shared" si="1"/>
        <v>3333943326</v>
      </c>
      <c r="G24" s="37">
        <f t="shared" si="1"/>
        <v>3280129194</v>
      </c>
      <c r="H24" s="37">
        <f t="shared" si="1"/>
        <v>3301780944</v>
      </c>
      <c r="I24" s="37">
        <f t="shared" si="1"/>
        <v>3301780944</v>
      </c>
      <c r="J24" s="37">
        <f t="shared" si="1"/>
        <v>3301780944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3301780944</v>
      </c>
      <c r="X24" s="37">
        <f t="shared" si="1"/>
        <v>833485832</v>
      </c>
      <c r="Y24" s="37">
        <f t="shared" si="1"/>
        <v>2468295112</v>
      </c>
      <c r="Z24" s="38">
        <f>+IF(X24&lt;&gt;0,+(Y24/X24)*100,0)</f>
        <v>296.14122007055306</v>
      </c>
      <c r="AA24" s="39">
        <f>SUM(AA15:AA23)</f>
        <v>3333943326</v>
      </c>
    </row>
    <row r="25" spans="1:27" ht="13.5">
      <c r="A25" s="27" t="s">
        <v>51</v>
      </c>
      <c r="B25" s="28"/>
      <c r="C25" s="29">
        <f aca="true" t="shared" si="2" ref="C25:Y25">+C12+C24</f>
        <v>3761186275</v>
      </c>
      <c r="D25" s="29">
        <f>+D12+D24</f>
        <v>3761186275</v>
      </c>
      <c r="E25" s="30">
        <f t="shared" si="2"/>
        <v>4173919411</v>
      </c>
      <c r="F25" s="31">
        <f t="shared" si="2"/>
        <v>4173919411</v>
      </c>
      <c r="G25" s="31">
        <f t="shared" si="2"/>
        <v>3945042800</v>
      </c>
      <c r="H25" s="31">
        <f t="shared" si="2"/>
        <v>4225630264</v>
      </c>
      <c r="I25" s="31">
        <f t="shared" si="2"/>
        <v>4225630264</v>
      </c>
      <c r="J25" s="31">
        <f t="shared" si="2"/>
        <v>4225630264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4225630264</v>
      </c>
      <c r="X25" s="31">
        <f t="shared" si="2"/>
        <v>1043479853</v>
      </c>
      <c r="Y25" s="31">
        <f t="shared" si="2"/>
        <v>3182150411</v>
      </c>
      <c r="Z25" s="32">
        <f>+IF(X25&lt;&gt;0,+(Y25/X25)*100,0)</f>
        <v>304.95561575542945</v>
      </c>
      <c r="AA25" s="33">
        <f>+AA12+AA24</f>
        <v>4173919411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10464592</v>
      </c>
      <c r="D29" s="18">
        <v>10464592</v>
      </c>
      <c r="E29" s="19"/>
      <c r="F29" s="20"/>
      <c r="G29" s="20">
        <v>10464592</v>
      </c>
      <c r="H29" s="20">
        <v>10464592</v>
      </c>
      <c r="I29" s="20">
        <v>10464592</v>
      </c>
      <c r="J29" s="20">
        <v>10464592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10464592</v>
      </c>
      <c r="X29" s="20"/>
      <c r="Y29" s="20">
        <v>10464592</v>
      </c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164834071</v>
      </c>
      <c r="D32" s="18">
        <v>164834071</v>
      </c>
      <c r="E32" s="19">
        <v>231179667</v>
      </c>
      <c r="F32" s="20">
        <v>231179667</v>
      </c>
      <c r="G32" s="20">
        <v>122737579</v>
      </c>
      <c r="H32" s="20">
        <v>89331991</v>
      </c>
      <c r="I32" s="20">
        <v>89331991</v>
      </c>
      <c r="J32" s="20">
        <v>89331991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89331991</v>
      </c>
      <c r="X32" s="20">
        <v>57794917</v>
      </c>
      <c r="Y32" s="20">
        <v>31537074</v>
      </c>
      <c r="Z32" s="21">
        <v>54.57</v>
      </c>
      <c r="AA32" s="22">
        <v>231179667</v>
      </c>
    </row>
    <row r="33" spans="1:27" ht="13.5">
      <c r="A33" s="23" t="s">
        <v>58</v>
      </c>
      <c r="B33" s="17"/>
      <c r="C33" s="18">
        <v>3680558</v>
      </c>
      <c r="D33" s="18">
        <v>3680558</v>
      </c>
      <c r="E33" s="19"/>
      <c r="F33" s="20"/>
      <c r="G33" s="20">
        <v>3680558</v>
      </c>
      <c r="H33" s="20">
        <v>3680558</v>
      </c>
      <c r="I33" s="20">
        <v>3680558</v>
      </c>
      <c r="J33" s="20">
        <v>3680558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3680558</v>
      </c>
      <c r="X33" s="20"/>
      <c r="Y33" s="20">
        <v>3680558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178979221</v>
      </c>
      <c r="D34" s="29">
        <f>SUM(D29:D33)</f>
        <v>178979221</v>
      </c>
      <c r="E34" s="30">
        <f t="shared" si="3"/>
        <v>231179667</v>
      </c>
      <c r="F34" s="31">
        <f t="shared" si="3"/>
        <v>231179667</v>
      </c>
      <c r="G34" s="31">
        <f t="shared" si="3"/>
        <v>136882729</v>
      </c>
      <c r="H34" s="31">
        <f t="shared" si="3"/>
        <v>103477141</v>
      </c>
      <c r="I34" s="31">
        <f t="shared" si="3"/>
        <v>103477141</v>
      </c>
      <c r="J34" s="31">
        <f t="shared" si="3"/>
        <v>103477141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103477141</v>
      </c>
      <c r="X34" s="31">
        <f t="shared" si="3"/>
        <v>57794917</v>
      </c>
      <c r="Y34" s="31">
        <f t="shared" si="3"/>
        <v>45682224</v>
      </c>
      <c r="Z34" s="32">
        <f>+IF(X34&lt;&gt;0,+(Y34/X34)*100,0)</f>
        <v>79.04194066062938</v>
      </c>
      <c r="AA34" s="33">
        <f>SUM(AA29:AA33)</f>
        <v>231179667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32878000</v>
      </c>
      <c r="D38" s="18">
        <v>32878000</v>
      </c>
      <c r="E38" s="19">
        <v>31270000</v>
      </c>
      <c r="F38" s="20">
        <v>31270000</v>
      </c>
      <c r="G38" s="20">
        <v>32878000</v>
      </c>
      <c r="H38" s="20">
        <v>32878000</v>
      </c>
      <c r="I38" s="20">
        <v>32878000</v>
      </c>
      <c r="J38" s="20">
        <v>32878000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32878000</v>
      </c>
      <c r="X38" s="20">
        <v>7817500</v>
      </c>
      <c r="Y38" s="20">
        <v>25060500</v>
      </c>
      <c r="Z38" s="21">
        <v>320.57</v>
      </c>
      <c r="AA38" s="22">
        <v>31270000</v>
      </c>
    </row>
    <row r="39" spans="1:27" ht="13.5">
      <c r="A39" s="27" t="s">
        <v>61</v>
      </c>
      <c r="B39" s="35"/>
      <c r="C39" s="29">
        <f aca="true" t="shared" si="4" ref="C39:Y39">SUM(C37:C38)</f>
        <v>32878000</v>
      </c>
      <c r="D39" s="29">
        <f>SUM(D37:D38)</f>
        <v>32878000</v>
      </c>
      <c r="E39" s="36">
        <f t="shared" si="4"/>
        <v>31270000</v>
      </c>
      <c r="F39" s="37">
        <f t="shared" si="4"/>
        <v>31270000</v>
      </c>
      <c r="G39" s="37">
        <f t="shared" si="4"/>
        <v>32878000</v>
      </c>
      <c r="H39" s="37">
        <f t="shared" si="4"/>
        <v>32878000</v>
      </c>
      <c r="I39" s="37">
        <f t="shared" si="4"/>
        <v>32878000</v>
      </c>
      <c r="J39" s="37">
        <f t="shared" si="4"/>
        <v>32878000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32878000</v>
      </c>
      <c r="X39" s="37">
        <f t="shared" si="4"/>
        <v>7817500</v>
      </c>
      <c r="Y39" s="37">
        <f t="shared" si="4"/>
        <v>25060500</v>
      </c>
      <c r="Z39" s="38">
        <f>+IF(X39&lt;&gt;0,+(Y39/X39)*100,0)</f>
        <v>320.569235689159</v>
      </c>
      <c r="AA39" s="39">
        <f>SUM(AA37:AA38)</f>
        <v>31270000</v>
      </c>
    </row>
    <row r="40" spans="1:27" ht="13.5">
      <c r="A40" s="27" t="s">
        <v>62</v>
      </c>
      <c r="B40" s="28"/>
      <c r="C40" s="29">
        <f aca="true" t="shared" si="5" ref="C40:Y40">+C34+C39</f>
        <v>211857221</v>
      </c>
      <c r="D40" s="29">
        <f>+D34+D39</f>
        <v>211857221</v>
      </c>
      <c r="E40" s="30">
        <f t="shared" si="5"/>
        <v>262449667</v>
      </c>
      <c r="F40" s="31">
        <f t="shared" si="5"/>
        <v>262449667</v>
      </c>
      <c r="G40" s="31">
        <f t="shared" si="5"/>
        <v>169760729</v>
      </c>
      <c r="H40" s="31">
        <f t="shared" si="5"/>
        <v>136355141</v>
      </c>
      <c r="I40" s="31">
        <f t="shared" si="5"/>
        <v>136355141</v>
      </c>
      <c r="J40" s="31">
        <f t="shared" si="5"/>
        <v>136355141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136355141</v>
      </c>
      <c r="X40" s="31">
        <f t="shared" si="5"/>
        <v>65612417</v>
      </c>
      <c r="Y40" s="31">
        <f t="shared" si="5"/>
        <v>70742724</v>
      </c>
      <c r="Z40" s="32">
        <f>+IF(X40&lt;&gt;0,+(Y40/X40)*100,0)</f>
        <v>107.81910991024763</v>
      </c>
      <c r="AA40" s="33">
        <f>+AA34+AA39</f>
        <v>262449667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3549329054</v>
      </c>
      <c r="D42" s="43">
        <f>+D25-D40</f>
        <v>3549329054</v>
      </c>
      <c r="E42" s="44">
        <f t="shared" si="6"/>
        <v>3911469744</v>
      </c>
      <c r="F42" s="45">
        <f t="shared" si="6"/>
        <v>3911469744</v>
      </c>
      <c r="G42" s="45">
        <f t="shared" si="6"/>
        <v>3775282071</v>
      </c>
      <c r="H42" s="45">
        <f t="shared" si="6"/>
        <v>4089275123</v>
      </c>
      <c r="I42" s="45">
        <f t="shared" si="6"/>
        <v>4089275123</v>
      </c>
      <c r="J42" s="45">
        <f t="shared" si="6"/>
        <v>4089275123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4089275123</v>
      </c>
      <c r="X42" s="45">
        <f t="shared" si="6"/>
        <v>977867436</v>
      </c>
      <c r="Y42" s="45">
        <f t="shared" si="6"/>
        <v>3111407687</v>
      </c>
      <c r="Z42" s="46">
        <f>+IF(X42&lt;&gt;0,+(Y42/X42)*100,0)</f>
        <v>318.18297372978475</v>
      </c>
      <c r="AA42" s="47">
        <f>+AA25-AA40</f>
        <v>3911469744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3549329054</v>
      </c>
      <c r="D45" s="18">
        <v>3549329054</v>
      </c>
      <c r="E45" s="19">
        <v>2178334687</v>
      </c>
      <c r="F45" s="20">
        <v>2178334687</v>
      </c>
      <c r="G45" s="20">
        <v>3775282071</v>
      </c>
      <c r="H45" s="20">
        <v>4089275123</v>
      </c>
      <c r="I45" s="20">
        <v>4089275123</v>
      </c>
      <c r="J45" s="20">
        <v>4089275123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4089275123</v>
      </c>
      <c r="X45" s="20">
        <v>544583672</v>
      </c>
      <c r="Y45" s="20">
        <v>3544691451</v>
      </c>
      <c r="Z45" s="48">
        <v>650.9</v>
      </c>
      <c r="AA45" s="22">
        <v>2178334687</v>
      </c>
    </row>
    <row r="46" spans="1:27" ht="13.5">
      <c r="A46" s="23" t="s">
        <v>67</v>
      </c>
      <c r="B46" s="17"/>
      <c r="C46" s="18"/>
      <c r="D46" s="18"/>
      <c r="E46" s="19">
        <v>1107429001</v>
      </c>
      <c r="F46" s="20">
        <v>1107429001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276857250</v>
      </c>
      <c r="Y46" s="20">
        <v>-276857250</v>
      </c>
      <c r="Z46" s="48">
        <v>-100</v>
      </c>
      <c r="AA46" s="22">
        <v>1107429001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156426514</v>
      </c>
      <c r="Y47" s="20">
        <v>-156426514</v>
      </c>
      <c r="Z47" s="48">
        <v>-100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3549329054</v>
      </c>
      <c r="D48" s="51">
        <f>SUM(D45:D47)</f>
        <v>3549329054</v>
      </c>
      <c r="E48" s="52">
        <f t="shared" si="7"/>
        <v>3911469744</v>
      </c>
      <c r="F48" s="53">
        <f t="shared" si="7"/>
        <v>3911469744</v>
      </c>
      <c r="G48" s="53">
        <f t="shared" si="7"/>
        <v>3775282071</v>
      </c>
      <c r="H48" s="53">
        <f t="shared" si="7"/>
        <v>4089275123</v>
      </c>
      <c r="I48" s="53">
        <f t="shared" si="7"/>
        <v>4089275123</v>
      </c>
      <c r="J48" s="53">
        <f t="shared" si="7"/>
        <v>4089275123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4089275123</v>
      </c>
      <c r="X48" s="53">
        <f t="shared" si="7"/>
        <v>977867436</v>
      </c>
      <c r="Y48" s="53">
        <f t="shared" si="7"/>
        <v>3111407687</v>
      </c>
      <c r="Z48" s="54">
        <f>+IF(X48&lt;&gt;0,+(Y48/X48)*100,0)</f>
        <v>318.18297372978475</v>
      </c>
      <c r="AA48" s="55">
        <f>SUM(AA45:AA47)</f>
        <v>3911469744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-1840359</v>
      </c>
      <c r="D6" s="18">
        <v>-1840359</v>
      </c>
      <c r="E6" s="19">
        <v>4443126</v>
      </c>
      <c r="F6" s="20">
        <v>4443126</v>
      </c>
      <c r="G6" s="20">
        <v>1587013</v>
      </c>
      <c r="H6" s="20">
        <v>1666006</v>
      </c>
      <c r="I6" s="20"/>
      <c r="J6" s="20">
        <v>1666006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1666006</v>
      </c>
      <c r="X6" s="20">
        <v>1110782</v>
      </c>
      <c r="Y6" s="20">
        <v>555224</v>
      </c>
      <c r="Z6" s="21">
        <v>49.98</v>
      </c>
      <c r="AA6" s="22">
        <v>4443126</v>
      </c>
    </row>
    <row r="7" spans="1:27" ht="13.5">
      <c r="A7" s="23" t="s">
        <v>34</v>
      </c>
      <c r="B7" s="17"/>
      <c r="C7" s="18">
        <v>29658401</v>
      </c>
      <c r="D7" s="18">
        <v>29658401</v>
      </c>
      <c r="E7" s="19">
        <v>19811329</v>
      </c>
      <c r="F7" s="20">
        <v>19811329</v>
      </c>
      <c r="G7" s="20">
        <v>47260141</v>
      </c>
      <c r="H7" s="20">
        <v>42517399</v>
      </c>
      <c r="I7" s="20"/>
      <c r="J7" s="20">
        <v>42517399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42517399</v>
      </c>
      <c r="X7" s="20">
        <v>4952832</v>
      </c>
      <c r="Y7" s="20">
        <v>37564567</v>
      </c>
      <c r="Z7" s="21">
        <v>758.45</v>
      </c>
      <c r="AA7" s="22">
        <v>19811329</v>
      </c>
    </row>
    <row r="8" spans="1:27" ht="13.5">
      <c r="A8" s="23" t="s">
        <v>35</v>
      </c>
      <c r="B8" s="17"/>
      <c r="C8" s="18">
        <v>25166162</v>
      </c>
      <c r="D8" s="18">
        <v>25166162</v>
      </c>
      <c r="E8" s="19">
        <v>23500823</v>
      </c>
      <c r="F8" s="20">
        <v>23500823</v>
      </c>
      <c r="G8" s="20">
        <v>38057248</v>
      </c>
      <c r="H8" s="20">
        <v>32493060</v>
      </c>
      <c r="I8" s="20"/>
      <c r="J8" s="20">
        <v>32493060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32493060</v>
      </c>
      <c r="X8" s="20">
        <v>5875206</v>
      </c>
      <c r="Y8" s="20">
        <v>26617854</v>
      </c>
      <c r="Z8" s="21">
        <v>453.05</v>
      </c>
      <c r="AA8" s="22">
        <v>23500823</v>
      </c>
    </row>
    <row r="9" spans="1:27" ht="13.5">
      <c r="A9" s="23" t="s">
        <v>36</v>
      </c>
      <c r="B9" s="17"/>
      <c r="C9" s="18">
        <v>21184512</v>
      </c>
      <c r="D9" s="18">
        <v>21184512</v>
      </c>
      <c r="E9" s="19">
        <v>17035037</v>
      </c>
      <c r="F9" s="20">
        <v>17035037</v>
      </c>
      <c r="G9" s="20">
        <v>33857021</v>
      </c>
      <c r="H9" s="20">
        <v>30198751</v>
      </c>
      <c r="I9" s="20"/>
      <c r="J9" s="20">
        <v>30198751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30198751</v>
      </c>
      <c r="X9" s="20">
        <v>4258759</v>
      </c>
      <c r="Y9" s="20">
        <v>25939992</v>
      </c>
      <c r="Z9" s="21">
        <v>609.1</v>
      </c>
      <c r="AA9" s="22">
        <v>17035037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3830137</v>
      </c>
      <c r="D11" s="18">
        <v>3830137</v>
      </c>
      <c r="E11" s="19">
        <v>2667223</v>
      </c>
      <c r="F11" s="20">
        <v>2667223</v>
      </c>
      <c r="G11" s="20">
        <v>3629964</v>
      </c>
      <c r="H11" s="20">
        <v>4494522</v>
      </c>
      <c r="I11" s="20"/>
      <c r="J11" s="20">
        <v>4494522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4494522</v>
      </c>
      <c r="X11" s="20">
        <v>666806</v>
      </c>
      <c r="Y11" s="20">
        <v>3827716</v>
      </c>
      <c r="Z11" s="21">
        <v>574.04</v>
      </c>
      <c r="AA11" s="22">
        <v>2667223</v>
      </c>
    </row>
    <row r="12" spans="1:27" ht="13.5">
      <c r="A12" s="27" t="s">
        <v>39</v>
      </c>
      <c r="B12" s="28"/>
      <c r="C12" s="29">
        <f aca="true" t="shared" si="0" ref="C12:Y12">SUM(C6:C11)</f>
        <v>77998853</v>
      </c>
      <c r="D12" s="29">
        <f>SUM(D6:D11)</f>
        <v>77998853</v>
      </c>
      <c r="E12" s="30">
        <f t="shared" si="0"/>
        <v>67457538</v>
      </c>
      <c r="F12" s="31">
        <f t="shared" si="0"/>
        <v>67457538</v>
      </c>
      <c r="G12" s="31">
        <f t="shared" si="0"/>
        <v>124391387</v>
      </c>
      <c r="H12" s="31">
        <f t="shared" si="0"/>
        <v>111369738</v>
      </c>
      <c r="I12" s="31">
        <f t="shared" si="0"/>
        <v>0</v>
      </c>
      <c r="J12" s="31">
        <f t="shared" si="0"/>
        <v>111369738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111369738</v>
      </c>
      <c r="X12" s="31">
        <f t="shared" si="0"/>
        <v>16864385</v>
      </c>
      <c r="Y12" s="31">
        <f t="shared" si="0"/>
        <v>94505353</v>
      </c>
      <c r="Z12" s="32">
        <f>+IF(X12&lt;&gt;0,+(Y12/X12)*100,0)</f>
        <v>560.3842239132942</v>
      </c>
      <c r="AA12" s="33">
        <f>SUM(AA6:AA11)</f>
        <v>67457538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199758</v>
      </c>
      <c r="D17" s="18">
        <v>199758</v>
      </c>
      <c r="E17" s="19">
        <v>199756</v>
      </c>
      <c r="F17" s="20">
        <v>199756</v>
      </c>
      <c r="G17" s="20">
        <v>211518</v>
      </c>
      <c r="H17" s="20">
        <v>211518</v>
      </c>
      <c r="I17" s="20"/>
      <c r="J17" s="20">
        <v>211518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211518</v>
      </c>
      <c r="X17" s="20">
        <v>49939</v>
      </c>
      <c r="Y17" s="20">
        <v>161579</v>
      </c>
      <c r="Z17" s="21">
        <v>323.55</v>
      </c>
      <c r="AA17" s="22">
        <v>199756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664256122</v>
      </c>
      <c r="D19" s="18">
        <v>664256122</v>
      </c>
      <c r="E19" s="19">
        <v>654550464</v>
      </c>
      <c r="F19" s="20">
        <v>654550464</v>
      </c>
      <c r="G19" s="20">
        <v>673216412</v>
      </c>
      <c r="H19" s="20">
        <v>666344439</v>
      </c>
      <c r="I19" s="20"/>
      <c r="J19" s="20">
        <v>666344439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666344439</v>
      </c>
      <c r="X19" s="20">
        <v>163637616</v>
      </c>
      <c r="Y19" s="20">
        <v>502706823</v>
      </c>
      <c r="Z19" s="21">
        <v>307.21</v>
      </c>
      <c r="AA19" s="22">
        <v>654550464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31669</v>
      </c>
      <c r="D22" s="18">
        <v>31669</v>
      </c>
      <c r="E22" s="19">
        <v>34072</v>
      </c>
      <c r="F22" s="20">
        <v>34072</v>
      </c>
      <c r="G22" s="20">
        <v>39485</v>
      </c>
      <c r="H22" s="20">
        <v>39485</v>
      </c>
      <c r="I22" s="20"/>
      <c r="J22" s="20">
        <v>39485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39485</v>
      </c>
      <c r="X22" s="20">
        <v>8518</v>
      </c>
      <c r="Y22" s="20">
        <v>30967</v>
      </c>
      <c r="Z22" s="21">
        <v>363.55</v>
      </c>
      <c r="AA22" s="22">
        <v>34072</v>
      </c>
    </row>
    <row r="23" spans="1:27" ht="13.5">
      <c r="A23" s="23" t="s">
        <v>49</v>
      </c>
      <c r="B23" s="17"/>
      <c r="C23" s="18">
        <v>2370000</v>
      </c>
      <c r="D23" s="18">
        <v>2370000</v>
      </c>
      <c r="E23" s="19">
        <v>2370000</v>
      </c>
      <c r="F23" s="20">
        <v>2370000</v>
      </c>
      <c r="G23" s="24">
        <v>2370000</v>
      </c>
      <c r="H23" s="24">
        <v>2370000</v>
      </c>
      <c r="I23" s="24"/>
      <c r="J23" s="20">
        <v>2370000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2370000</v>
      </c>
      <c r="X23" s="20">
        <v>592500</v>
      </c>
      <c r="Y23" s="24">
        <v>1777500</v>
      </c>
      <c r="Z23" s="25">
        <v>300</v>
      </c>
      <c r="AA23" s="26">
        <v>2370000</v>
      </c>
    </row>
    <row r="24" spans="1:27" ht="13.5">
      <c r="A24" s="27" t="s">
        <v>50</v>
      </c>
      <c r="B24" s="35"/>
      <c r="C24" s="29">
        <f aca="true" t="shared" si="1" ref="C24:Y24">SUM(C15:C23)</f>
        <v>666857549</v>
      </c>
      <c r="D24" s="29">
        <f>SUM(D15:D23)</f>
        <v>666857549</v>
      </c>
      <c r="E24" s="36">
        <f t="shared" si="1"/>
        <v>657154292</v>
      </c>
      <c r="F24" s="37">
        <f t="shared" si="1"/>
        <v>657154292</v>
      </c>
      <c r="G24" s="37">
        <f t="shared" si="1"/>
        <v>675837415</v>
      </c>
      <c r="H24" s="37">
        <f t="shared" si="1"/>
        <v>668965442</v>
      </c>
      <c r="I24" s="37">
        <f t="shared" si="1"/>
        <v>0</v>
      </c>
      <c r="J24" s="37">
        <f t="shared" si="1"/>
        <v>668965442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668965442</v>
      </c>
      <c r="X24" s="37">
        <f t="shared" si="1"/>
        <v>164288573</v>
      </c>
      <c r="Y24" s="37">
        <f t="shared" si="1"/>
        <v>504676869</v>
      </c>
      <c r="Z24" s="38">
        <f>+IF(X24&lt;&gt;0,+(Y24/X24)*100,0)</f>
        <v>307.1892705526148</v>
      </c>
      <c r="AA24" s="39">
        <f>SUM(AA15:AA23)</f>
        <v>657154292</v>
      </c>
    </row>
    <row r="25" spans="1:27" ht="13.5">
      <c r="A25" s="27" t="s">
        <v>51</v>
      </c>
      <c r="B25" s="28"/>
      <c r="C25" s="29">
        <f aca="true" t="shared" si="2" ref="C25:Y25">+C12+C24</f>
        <v>744856402</v>
      </c>
      <c r="D25" s="29">
        <f>+D12+D24</f>
        <v>744856402</v>
      </c>
      <c r="E25" s="30">
        <f t="shared" si="2"/>
        <v>724611830</v>
      </c>
      <c r="F25" s="31">
        <f t="shared" si="2"/>
        <v>724611830</v>
      </c>
      <c r="G25" s="31">
        <f t="shared" si="2"/>
        <v>800228802</v>
      </c>
      <c r="H25" s="31">
        <f t="shared" si="2"/>
        <v>780335180</v>
      </c>
      <c r="I25" s="31">
        <f t="shared" si="2"/>
        <v>0</v>
      </c>
      <c r="J25" s="31">
        <f t="shared" si="2"/>
        <v>780335180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780335180</v>
      </c>
      <c r="X25" s="31">
        <f t="shared" si="2"/>
        <v>181152958</v>
      </c>
      <c r="Y25" s="31">
        <f t="shared" si="2"/>
        <v>599182222</v>
      </c>
      <c r="Z25" s="32">
        <f>+IF(X25&lt;&gt;0,+(Y25/X25)*100,0)</f>
        <v>330.76038537554547</v>
      </c>
      <c r="AA25" s="33">
        <f>+AA12+AA24</f>
        <v>724611830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1881244</v>
      </c>
      <c r="D31" s="18">
        <v>1881244</v>
      </c>
      <c r="E31" s="19">
        <v>1805797</v>
      </c>
      <c r="F31" s="20">
        <v>1805797</v>
      </c>
      <c r="G31" s="20">
        <v>1893749</v>
      </c>
      <c r="H31" s="20">
        <v>1916726</v>
      </c>
      <c r="I31" s="20"/>
      <c r="J31" s="20">
        <v>1916726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1916726</v>
      </c>
      <c r="X31" s="20">
        <v>451449</v>
      </c>
      <c r="Y31" s="20">
        <v>1465277</v>
      </c>
      <c r="Z31" s="21">
        <v>324.57</v>
      </c>
      <c r="AA31" s="22">
        <v>1805797</v>
      </c>
    </row>
    <row r="32" spans="1:27" ht="13.5">
      <c r="A32" s="23" t="s">
        <v>57</v>
      </c>
      <c r="B32" s="17"/>
      <c r="C32" s="18">
        <v>19817751</v>
      </c>
      <c r="D32" s="18">
        <v>19817751</v>
      </c>
      <c r="E32" s="19">
        <v>18751475</v>
      </c>
      <c r="F32" s="20">
        <v>18751475</v>
      </c>
      <c r="G32" s="20">
        <v>14885809</v>
      </c>
      <c r="H32" s="20">
        <v>14155097</v>
      </c>
      <c r="I32" s="20"/>
      <c r="J32" s="20">
        <v>14155097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14155097</v>
      </c>
      <c r="X32" s="20">
        <v>4687869</v>
      </c>
      <c r="Y32" s="20">
        <v>9467228</v>
      </c>
      <c r="Z32" s="21">
        <v>201.95</v>
      </c>
      <c r="AA32" s="22">
        <v>18751475</v>
      </c>
    </row>
    <row r="33" spans="1:27" ht="13.5">
      <c r="A33" s="23" t="s">
        <v>58</v>
      </c>
      <c r="B33" s="17"/>
      <c r="C33" s="18">
        <v>3119784</v>
      </c>
      <c r="D33" s="18">
        <v>3119784</v>
      </c>
      <c r="E33" s="19">
        <v>4919563</v>
      </c>
      <c r="F33" s="20">
        <v>4919563</v>
      </c>
      <c r="G33" s="20">
        <v>3749399</v>
      </c>
      <c r="H33" s="20">
        <v>3195287</v>
      </c>
      <c r="I33" s="20"/>
      <c r="J33" s="20">
        <v>3195287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3195287</v>
      </c>
      <c r="X33" s="20">
        <v>1229891</v>
      </c>
      <c r="Y33" s="20">
        <v>1965396</v>
      </c>
      <c r="Z33" s="21">
        <v>159.8</v>
      </c>
      <c r="AA33" s="22">
        <v>4919563</v>
      </c>
    </row>
    <row r="34" spans="1:27" ht="13.5">
      <c r="A34" s="27" t="s">
        <v>59</v>
      </c>
      <c r="B34" s="28"/>
      <c r="C34" s="29">
        <f aca="true" t="shared" si="3" ref="C34:Y34">SUM(C29:C33)</f>
        <v>24818779</v>
      </c>
      <c r="D34" s="29">
        <f>SUM(D29:D33)</f>
        <v>24818779</v>
      </c>
      <c r="E34" s="30">
        <f t="shared" si="3"/>
        <v>25476835</v>
      </c>
      <c r="F34" s="31">
        <f t="shared" si="3"/>
        <v>25476835</v>
      </c>
      <c r="G34" s="31">
        <f t="shared" si="3"/>
        <v>20528957</v>
      </c>
      <c r="H34" s="31">
        <f t="shared" si="3"/>
        <v>19267110</v>
      </c>
      <c r="I34" s="31">
        <f t="shared" si="3"/>
        <v>0</v>
      </c>
      <c r="J34" s="31">
        <f t="shared" si="3"/>
        <v>19267110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19267110</v>
      </c>
      <c r="X34" s="31">
        <f t="shared" si="3"/>
        <v>6369209</v>
      </c>
      <c r="Y34" s="31">
        <f t="shared" si="3"/>
        <v>12897901</v>
      </c>
      <c r="Z34" s="32">
        <f>+IF(X34&lt;&gt;0,+(Y34/X34)*100,0)</f>
        <v>202.50396870317803</v>
      </c>
      <c r="AA34" s="33">
        <f>SUM(AA29:AA33)</f>
        <v>25476835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22853964</v>
      </c>
      <c r="D38" s="18">
        <v>22853964</v>
      </c>
      <c r="E38" s="19">
        <v>24750107</v>
      </c>
      <c r="F38" s="20">
        <v>24750107</v>
      </c>
      <c r="G38" s="20">
        <v>27122259</v>
      </c>
      <c r="H38" s="20">
        <v>22805865</v>
      </c>
      <c r="I38" s="20"/>
      <c r="J38" s="20">
        <v>22805865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22805865</v>
      </c>
      <c r="X38" s="20">
        <v>6187527</v>
      </c>
      <c r="Y38" s="20">
        <v>16618338</v>
      </c>
      <c r="Z38" s="21">
        <v>268.58</v>
      </c>
      <c r="AA38" s="22">
        <v>24750107</v>
      </c>
    </row>
    <row r="39" spans="1:27" ht="13.5">
      <c r="A39" s="27" t="s">
        <v>61</v>
      </c>
      <c r="B39" s="35"/>
      <c r="C39" s="29">
        <f aca="true" t="shared" si="4" ref="C39:Y39">SUM(C37:C38)</f>
        <v>22853964</v>
      </c>
      <c r="D39" s="29">
        <f>SUM(D37:D38)</f>
        <v>22853964</v>
      </c>
      <c r="E39" s="36">
        <f t="shared" si="4"/>
        <v>24750107</v>
      </c>
      <c r="F39" s="37">
        <f t="shared" si="4"/>
        <v>24750107</v>
      </c>
      <c r="G39" s="37">
        <f t="shared" si="4"/>
        <v>27122259</v>
      </c>
      <c r="H39" s="37">
        <f t="shared" si="4"/>
        <v>22805865</v>
      </c>
      <c r="I39" s="37">
        <f t="shared" si="4"/>
        <v>0</v>
      </c>
      <c r="J39" s="37">
        <f t="shared" si="4"/>
        <v>22805865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22805865</v>
      </c>
      <c r="X39" s="37">
        <f t="shared" si="4"/>
        <v>6187527</v>
      </c>
      <c r="Y39" s="37">
        <f t="shared" si="4"/>
        <v>16618338</v>
      </c>
      <c r="Z39" s="38">
        <f>+IF(X39&lt;&gt;0,+(Y39/X39)*100,0)</f>
        <v>268.57802802315047</v>
      </c>
      <c r="AA39" s="39">
        <f>SUM(AA37:AA38)</f>
        <v>24750107</v>
      </c>
    </row>
    <row r="40" spans="1:27" ht="13.5">
      <c r="A40" s="27" t="s">
        <v>62</v>
      </c>
      <c r="B40" s="28"/>
      <c r="C40" s="29">
        <f aca="true" t="shared" si="5" ref="C40:Y40">+C34+C39</f>
        <v>47672743</v>
      </c>
      <c r="D40" s="29">
        <f>+D34+D39</f>
        <v>47672743</v>
      </c>
      <c r="E40" s="30">
        <f t="shared" si="5"/>
        <v>50226942</v>
      </c>
      <c r="F40" s="31">
        <f t="shared" si="5"/>
        <v>50226942</v>
      </c>
      <c r="G40" s="31">
        <f t="shared" si="5"/>
        <v>47651216</v>
      </c>
      <c r="H40" s="31">
        <f t="shared" si="5"/>
        <v>42072975</v>
      </c>
      <c r="I40" s="31">
        <f t="shared" si="5"/>
        <v>0</v>
      </c>
      <c r="J40" s="31">
        <f t="shared" si="5"/>
        <v>42072975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42072975</v>
      </c>
      <c r="X40" s="31">
        <f t="shared" si="5"/>
        <v>12556736</v>
      </c>
      <c r="Y40" s="31">
        <f t="shared" si="5"/>
        <v>29516239</v>
      </c>
      <c r="Z40" s="32">
        <f>+IF(X40&lt;&gt;0,+(Y40/X40)*100,0)</f>
        <v>235.06298929912995</v>
      </c>
      <c r="AA40" s="33">
        <f>+AA34+AA39</f>
        <v>50226942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697183659</v>
      </c>
      <c r="D42" s="43">
        <f>+D25-D40</f>
        <v>697183659</v>
      </c>
      <c r="E42" s="44">
        <f t="shared" si="6"/>
        <v>674384888</v>
      </c>
      <c r="F42" s="45">
        <f t="shared" si="6"/>
        <v>674384888</v>
      </c>
      <c r="G42" s="45">
        <f t="shared" si="6"/>
        <v>752577586</v>
      </c>
      <c r="H42" s="45">
        <f t="shared" si="6"/>
        <v>738262205</v>
      </c>
      <c r="I42" s="45">
        <f t="shared" si="6"/>
        <v>0</v>
      </c>
      <c r="J42" s="45">
        <f t="shared" si="6"/>
        <v>738262205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738262205</v>
      </c>
      <c r="X42" s="45">
        <f t="shared" si="6"/>
        <v>168596222</v>
      </c>
      <c r="Y42" s="45">
        <f t="shared" si="6"/>
        <v>569665983</v>
      </c>
      <c r="Z42" s="46">
        <f>+IF(X42&lt;&gt;0,+(Y42/X42)*100,0)</f>
        <v>337.88775112647545</v>
      </c>
      <c r="AA42" s="47">
        <f>+AA25-AA40</f>
        <v>674384888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697183659</v>
      </c>
      <c r="D45" s="18">
        <v>697183659</v>
      </c>
      <c r="E45" s="19">
        <v>663684519</v>
      </c>
      <c r="F45" s="20">
        <v>663684519</v>
      </c>
      <c r="G45" s="20">
        <v>739543326</v>
      </c>
      <c r="H45" s="20">
        <v>725219416</v>
      </c>
      <c r="I45" s="20"/>
      <c r="J45" s="20">
        <v>725219416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725219416</v>
      </c>
      <c r="X45" s="20">
        <v>165921130</v>
      </c>
      <c r="Y45" s="20">
        <v>559298286</v>
      </c>
      <c r="Z45" s="48">
        <v>337.09</v>
      </c>
      <c r="AA45" s="22">
        <v>663684519</v>
      </c>
    </row>
    <row r="46" spans="1:27" ht="13.5">
      <c r="A46" s="23" t="s">
        <v>67</v>
      </c>
      <c r="B46" s="17"/>
      <c r="C46" s="18"/>
      <c r="D46" s="18"/>
      <c r="E46" s="19">
        <v>10700369</v>
      </c>
      <c r="F46" s="20">
        <v>10700369</v>
      </c>
      <c r="G46" s="20">
        <v>13034260</v>
      </c>
      <c r="H46" s="20">
        <v>13042789</v>
      </c>
      <c r="I46" s="20"/>
      <c r="J46" s="20">
        <v>13042789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13042789</v>
      </c>
      <c r="X46" s="20">
        <v>2675092</v>
      </c>
      <c r="Y46" s="20">
        <v>10367697</v>
      </c>
      <c r="Z46" s="48">
        <v>387.56</v>
      </c>
      <c r="AA46" s="22">
        <v>10700369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697183659</v>
      </c>
      <c r="D48" s="51">
        <f>SUM(D45:D47)</f>
        <v>697183659</v>
      </c>
      <c r="E48" s="52">
        <f t="shared" si="7"/>
        <v>674384888</v>
      </c>
      <c r="F48" s="53">
        <f t="shared" si="7"/>
        <v>674384888</v>
      </c>
      <c r="G48" s="53">
        <f t="shared" si="7"/>
        <v>752577586</v>
      </c>
      <c r="H48" s="53">
        <f t="shared" si="7"/>
        <v>738262205</v>
      </c>
      <c r="I48" s="53">
        <f t="shared" si="7"/>
        <v>0</v>
      </c>
      <c r="J48" s="53">
        <f t="shared" si="7"/>
        <v>738262205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738262205</v>
      </c>
      <c r="X48" s="53">
        <f t="shared" si="7"/>
        <v>168596222</v>
      </c>
      <c r="Y48" s="53">
        <f t="shared" si="7"/>
        <v>569665983</v>
      </c>
      <c r="Z48" s="54">
        <f>+IF(X48&lt;&gt;0,+(Y48/X48)*100,0)</f>
        <v>337.88775112647545</v>
      </c>
      <c r="AA48" s="55">
        <f>SUM(AA45:AA47)</f>
        <v>674384888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24232607</v>
      </c>
      <c r="D6" s="18">
        <v>24232607</v>
      </c>
      <c r="E6" s="19">
        <v>728000</v>
      </c>
      <c r="F6" s="20">
        <v>728000</v>
      </c>
      <c r="G6" s="20">
        <v>816617</v>
      </c>
      <c r="H6" s="20">
        <v>3196974</v>
      </c>
      <c r="I6" s="20">
        <v>3196974</v>
      </c>
      <c r="J6" s="20">
        <v>3196974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3196974</v>
      </c>
      <c r="X6" s="20">
        <v>182000</v>
      </c>
      <c r="Y6" s="20">
        <v>3014974</v>
      </c>
      <c r="Z6" s="21">
        <v>1656.58</v>
      </c>
      <c r="AA6" s="22">
        <v>728000</v>
      </c>
    </row>
    <row r="7" spans="1:27" ht="13.5">
      <c r="A7" s="23" t="s">
        <v>34</v>
      </c>
      <c r="B7" s="17"/>
      <c r="C7" s="18"/>
      <c r="D7" s="18"/>
      <c r="E7" s="19">
        <v>8605000</v>
      </c>
      <c r="F7" s="20">
        <v>8605000</v>
      </c>
      <c r="G7" s="20">
        <v>53003229</v>
      </c>
      <c r="H7" s="20">
        <v>22305986</v>
      </c>
      <c r="I7" s="20">
        <v>22305986</v>
      </c>
      <c r="J7" s="20">
        <v>22305986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22305986</v>
      </c>
      <c r="X7" s="20">
        <v>2151250</v>
      </c>
      <c r="Y7" s="20">
        <v>20154736</v>
      </c>
      <c r="Z7" s="21">
        <v>936.88</v>
      </c>
      <c r="AA7" s="22">
        <v>8605000</v>
      </c>
    </row>
    <row r="8" spans="1:27" ht="13.5">
      <c r="A8" s="23" t="s">
        <v>35</v>
      </c>
      <c r="B8" s="17"/>
      <c r="C8" s="18">
        <v>9226445</v>
      </c>
      <c r="D8" s="18">
        <v>9226445</v>
      </c>
      <c r="E8" s="19">
        <v>12875000</v>
      </c>
      <c r="F8" s="20">
        <v>12875000</v>
      </c>
      <c r="G8" s="20">
        <v>26660167</v>
      </c>
      <c r="H8" s="20">
        <v>12934870</v>
      </c>
      <c r="I8" s="20">
        <v>12934870</v>
      </c>
      <c r="J8" s="20">
        <v>12934870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12934870</v>
      </c>
      <c r="X8" s="20">
        <v>3218750</v>
      </c>
      <c r="Y8" s="20">
        <v>9716120</v>
      </c>
      <c r="Z8" s="21">
        <v>301.86</v>
      </c>
      <c r="AA8" s="22">
        <v>12875000</v>
      </c>
    </row>
    <row r="9" spans="1:27" ht="13.5">
      <c r="A9" s="23" t="s">
        <v>36</v>
      </c>
      <c r="B9" s="17"/>
      <c r="C9" s="18">
        <v>5221886</v>
      </c>
      <c r="D9" s="18">
        <v>5221886</v>
      </c>
      <c r="E9" s="19">
        <v>6311000</v>
      </c>
      <c r="F9" s="20">
        <v>6311000</v>
      </c>
      <c r="G9" s="20">
        <v>17202106</v>
      </c>
      <c r="H9" s="20">
        <v>100938</v>
      </c>
      <c r="I9" s="20">
        <v>100938</v>
      </c>
      <c r="J9" s="20">
        <v>100938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100938</v>
      </c>
      <c r="X9" s="20">
        <v>1577750</v>
      </c>
      <c r="Y9" s="20">
        <v>-1476812</v>
      </c>
      <c r="Z9" s="21">
        <v>-93.6</v>
      </c>
      <c r="AA9" s="22">
        <v>6311000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7599532</v>
      </c>
      <c r="D11" s="18">
        <v>7599532</v>
      </c>
      <c r="E11" s="19">
        <v>8700000</v>
      </c>
      <c r="F11" s="20">
        <v>8700000</v>
      </c>
      <c r="G11" s="20">
        <v>505273</v>
      </c>
      <c r="H11" s="20">
        <v>-339</v>
      </c>
      <c r="I11" s="20">
        <v>-339</v>
      </c>
      <c r="J11" s="20">
        <v>-339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-339</v>
      </c>
      <c r="X11" s="20">
        <v>2175000</v>
      </c>
      <c r="Y11" s="20">
        <v>-2175339</v>
      </c>
      <c r="Z11" s="21">
        <v>-100.02</v>
      </c>
      <c r="AA11" s="22">
        <v>8700000</v>
      </c>
    </row>
    <row r="12" spans="1:27" ht="13.5">
      <c r="A12" s="27" t="s">
        <v>39</v>
      </c>
      <c r="B12" s="28"/>
      <c r="C12" s="29">
        <f aca="true" t="shared" si="0" ref="C12:Y12">SUM(C6:C11)</f>
        <v>46280470</v>
      </c>
      <c r="D12" s="29">
        <f>SUM(D6:D11)</f>
        <v>46280470</v>
      </c>
      <c r="E12" s="30">
        <f t="shared" si="0"/>
        <v>37219000</v>
      </c>
      <c r="F12" s="31">
        <f t="shared" si="0"/>
        <v>37219000</v>
      </c>
      <c r="G12" s="31">
        <f t="shared" si="0"/>
        <v>98187392</v>
      </c>
      <c r="H12" s="31">
        <f t="shared" si="0"/>
        <v>38538429</v>
      </c>
      <c r="I12" s="31">
        <f t="shared" si="0"/>
        <v>38538429</v>
      </c>
      <c r="J12" s="31">
        <f t="shared" si="0"/>
        <v>38538429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38538429</v>
      </c>
      <c r="X12" s="31">
        <f t="shared" si="0"/>
        <v>9304750</v>
      </c>
      <c r="Y12" s="31">
        <f t="shared" si="0"/>
        <v>29233679</v>
      </c>
      <c r="Z12" s="32">
        <f>+IF(X12&lt;&gt;0,+(Y12/X12)*100,0)</f>
        <v>314.18016604422473</v>
      </c>
      <c r="AA12" s="33">
        <f>SUM(AA6:AA11)</f>
        <v>37219000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38432384</v>
      </c>
      <c r="D17" s="18">
        <v>38432384</v>
      </c>
      <c r="E17" s="19">
        <v>27369000</v>
      </c>
      <c r="F17" s="20">
        <v>27369000</v>
      </c>
      <c r="G17" s="20">
        <v>28286184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6842250</v>
      </c>
      <c r="Y17" s="20">
        <v>-6842250</v>
      </c>
      <c r="Z17" s="21">
        <v>-100</v>
      </c>
      <c r="AA17" s="22">
        <v>27369000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307828098</v>
      </c>
      <c r="D19" s="18">
        <v>307828098</v>
      </c>
      <c r="E19" s="19">
        <v>336831000</v>
      </c>
      <c r="F19" s="20">
        <v>336831000</v>
      </c>
      <c r="G19" s="20">
        <v>324153248</v>
      </c>
      <c r="H19" s="20">
        <v>1649026</v>
      </c>
      <c r="I19" s="20">
        <v>1649026</v>
      </c>
      <c r="J19" s="20">
        <v>1649026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1649026</v>
      </c>
      <c r="X19" s="20">
        <v>84207750</v>
      </c>
      <c r="Y19" s="20">
        <v>-82558724</v>
      </c>
      <c r="Z19" s="21">
        <v>-98.04</v>
      </c>
      <c r="AA19" s="22">
        <v>336831000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347172</v>
      </c>
      <c r="D22" s="18">
        <v>347172</v>
      </c>
      <c r="E22" s="19">
        <v>88000</v>
      </c>
      <c r="F22" s="20">
        <v>88000</v>
      </c>
      <c r="G22" s="20">
        <v>99418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22000</v>
      </c>
      <c r="Y22" s="20">
        <v>-22000</v>
      </c>
      <c r="Z22" s="21">
        <v>-100</v>
      </c>
      <c r="AA22" s="22">
        <v>88000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346607654</v>
      </c>
      <c r="D24" s="29">
        <f>SUM(D15:D23)</f>
        <v>346607654</v>
      </c>
      <c r="E24" s="36">
        <f t="shared" si="1"/>
        <v>364288000</v>
      </c>
      <c r="F24" s="37">
        <f t="shared" si="1"/>
        <v>364288000</v>
      </c>
      <c r="G24" s="37">
        <f t="shared" si="1"/>
        <v>352538850</v>
      </c>
      <c r="H24" s="37">
        <f t="shared" si="1"/>
        <v>1649026</v>
      </c>
      <c r="I24" s="37">
        <f t="shared" si="1"/>
        <v>1649026</v>
      </c>
      <c r="J24" s="37">
        <f t="shared" si="1"/>
        <v>1649026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1649026</v>
      </c>
      <c r="X24" s="37">
        <f t="shared" si="1"/>
        <v>91072000</v>
      </c>
      <c r="Y24" s="37">
        <f t="shared" si="1"/>
        <v>-89422974</v>
      </c>
      <c r="Z24" s="38">
        <f>+IF(X24&lt;&gt;0,+(Y24/X24)*100,0)</f>
        <v>-98.18931614546732</v>
      </c>
      <c r="AA24" s="39">
        <f>SUM(AA15:AA23)</f>
        <v>364288000</v>
      </c>
    </row>
    <row r="25" spans="1:27" ht="13.5">
      <c r="A25" s="27" t="s">
        <v>51</v>
      </c>
      <c r="B25" s="28"/>
      <c r="C25" s="29">
        <f aca="true" t="shared" si="2" ref="C25:Y25">+C12+C24</f>
        <v>392888124</v>
      </c>
      <c r="D25" s="29">
        <f>+D12+D24</f>
        <v>392888124</v>
      </c>
      <c r="E25" s="30">
        <f t="shared" si="2"/>
        <v>401507000</v>
      </c>
      <c r="F25" s="31">
        <f t="shared" si="2"/>
        <v>401507000</v>
      </c>
      <c r="G25" s="31">
        <f t="shared" si="2"/>
        <v>450726242</v>
      </c>
      <c r="H25" s="31">
        <f t="shared" si="2"/>
        <v>40187455</v>
      </c>
      <c r="I25" s="31">
        <f t="shared" si="2"/>
        <v>40187455</v>
      </c>
      <c r="J25" s="31">
        <f t="shared" si="2"/>
        <v>40187455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40187455</v>
      </c>
      <c r="X25" s="31">
        <f t="shared" si="2"/>
        <v>100376750</v>
      </c>
      <c r="Y25" s="31">
        <f t="shared" si="2"/>
        <v>-60189295</v>
      </c>
      <c r="Z25" s="32">
        <f>+IF(X25&lt;&gt;0,+(Y25/X25)*100,0)</f>
        <v>-59.9633829547181</v>
      </c>
      <c r="AA25" s="33">
        <f>+AA12+AA24</f>
        <v>401507000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27189</v>
      </c>
      <c r="I29" s="20">
        <v>27188</v>
      </c>
      <c r="J29" s="20">
        <v>27188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27188</v>
      </c>
      <c r="X29" s="20"/>
      <c r="Y29" s="20">
        <v>27188</v>
      </c>
      <c r="Z29" s="21"/>
      <c r="AA29" s="22"/>
    </row>
    <row r="30" spans="1:27" ht="13.5">
      <c r="A30" s="23" t="s">
        <v>55</v>
      </c>
      <c r="B30" s="17"/>
      <c r="C30" s="18">
        <v>274709</v>
      </c>
      <c r="D30" s="18">
        <v>274709</v>
      </c>
      <c r="E30" s="19"/>
      <c r="F30" s="20"/>
      <c r="G30" s="20">
        <v>769944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344192</v>
      </c>
      <c r="D31" s="18">
        <v>344192</v>
      </c>
      <c r="E31" s="19">
        <v>263000</v>
      </c>
      <c r="F31" s="20">
        <v>263000</v>
      </c>
      <c r="G31" s="20">
        <v>397888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65750</v>
      </c>
      <c r="Y31" s="20">
        <v>-65750</v>
      </c>
      <c r="Z31" s="21">
        <v>-100</v>
      </c>
      <c r="AA31" s="22">
        <v>263000</v>
      </c>
    </row>
    <row r="32" spans="1:27" ht="13.5">
      <c r="A32" s="23" t="s">
        <v>57</v>
      </c>
      <c r="B32" s="17"/>
      <c r="C32" s="18">
        <v>38677411</v>
      </c>
      <c r="D32" s="18">
        <v>38677411</v>
      </c>
      <c r="E32" s="19">
        <v>17950000</v>
      </c>
      <c r="F32" s="20">
        <v>17950000</v>
      </c>
      <c r="G32" s="20">
        <v>39448861</v>
      </c>
      <c r="H32" s="20">
        <v>1209225</v>
      </c>
      <c r="I32" s="20">
        <v>1209226</v>
      </c>
      <c r="J32" s="20">
        <v>1209226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1209226</v>
      </c>
      <c r="X32" s="20">
        <v>4487500</v>
      </c>
      <c r="Y32" s="20">
        <v>-3278274</v>
      </c>
      <c r="Z32" s="21">
        <v>-73.05</v>
      </c>
      <c r="AA32" s="22">
        <v>17950000</v>
      </c>
    </row>
    <row r="33" spans="1:27" ht="13.5">
      <c r="A33" s="23" t="s">
        <v>58</v>
      </c>
      <c r="B33" s="17"/>
      <c r="C33" s="18">
        <v>8048128</v>
      </c>
      <c r="D33" s="18">
        <v>8048128</v>
      </c>
      <c r="E33" s="19">
        <v>6469000</v>
      </c>
      <c r="F33" s="20">
        <v>6469000</v>
      </c>
      <c r="G33" s="20">
        <v>1170500</v>
      </c>
      <c r="H33" s="20">
        <v>-438647</v>
      </c>
      <c r="I33" s="20">
        <v>-438647</v>
      </c>
      <c r="J33" s="20">
        <v>-438647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-438647</v>
      </c>
      <c r="X33" s="20">
        <v>1617250</v>
      </c>
      <c r="Y33" s="20">
        <v>-2055897</v>
      </c>
      <c r="Z33" s="21">
        <v>-127.12</v>
      </c>
      <c r="AA33" s="22">
        <v>6469000</v>
      </c>
    </row>
    <row r="34" spans="1:27" ht="13.5">
      <c r="A34" s="27" t="s">
        <v>59</v>
      </c>
      <c r="B34" s="28"/>
      <c r="C34" s="29">
        <f aca="true" t="shared" si="3" ref="C34:Y34">SUM(C29:C33)</f>
        <v>47344440</v>
      </c>
      <c r="D34" s="29">
        <f>SUM(D29:D33)</f>
        <v>47344440</v>
      </c>
      <c r="E34" s="30">
        <f t="shared" si="3"/>
        <v>24682000</v>
      </c>
      <c r="F34" s="31">
        <f t="shared" si="3"/>
        <v>24682000</v>
      </c>
      <c r="G34" s="31">
        <f t="shared" si="3"/>
        <v>41787193</v>
      </c>
      <c r="H34" s="31">
        <f t="shared" si="3"/>
        <v>797767</v>
      </c>
      <c r="I34" s="31">
        <f t="shared" si="3"/>
        <v>797767</v>
      </c>
      <c r="J34" s="31">
        <f t="shared" si="3"/>
        <v>797767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797767</v>
      </c>
      <c r="X34" s="31">
        <f t="shared" si="3"/>
        <v>6170500</v>
      </c>
      <c r="Y34" s="31">
        <f t="shared" si="3"/>
        <v>-5372733</v>
      </c>
      <c r="Z34" s="32">
        <f>+IF(X34&lt;&gt;0,+(Y34/X34)*100,0)</f>
        <v>-87.07127461307836</v>
      </c>
      <c r="AA34" s="33">
        <f>SUM(AA29:AA33)</f>
        <v>24682000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68594</v>
      </c>
      <c r="D37" s="18">
        <v>68594</v>
      </c>
      <c r="E37" s="19">
        <v>69000</v>
      </c>
      <c r="F37" s="20">
        <v>69000</v>
      </c>
      <c r="G37" s="20">
        <v>79497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17250</v>
      </c>
      <c r="Y37" s="20">
        <v>-17250</v>
      </c>
      <c r="Z37" s="21">
        <v>-100</v>
      </c>
      <c r="AA37" s="22">
        <v>69000</v>
      </c>
    </row>
    <row r="38" spans="1:27" ht="13.5">
      <c r="A38" s="23" t="s">
        <v>58</v>
      </c>
      <c r="B38" s="17"/>
      <c r="C38" s="18">
        <v>9233070</v>
      </c>
      <c r="D38" s="18">
        <v>9233070</v>
      </c>
      <c r="E38" s="19">
        <v>10088000</v>
      </c>
      <c r="F38" s="20">
        <v>10088000</v>
      </c>
      <c r="G38" s="20">
        <v>7246104</v>
      </c>
      <c r="H38" s="20">
        <v>-37872</v>
      </c>
      <c r="I38" s="20">
        <v>-37872</v>
      </c>
      <c r="J38" s="20">
        <v>-37872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-37872</v>
      </c>
      <c r="X38" s="20">
        <v>2522000</v>
      </c>
      <c r="Y38" s="20">
        <v>-2559872</v>
      </c>
      <c r="Z38" s="21">
        <v>-101.5</v>
      </c>
      <c r="AA38" s="22">
        <v>10088000</v>
      </c>
    </row>
    <row r="39" spans="1:27" ht="13.5">
      <c r="A39" s="27" t="s">
        <v>61</v>
      </c>
      <c r="B39" s="35"/>
      <c r="C39" s="29">
        <f aca="true" t="shared" si="4" ref="C39:Y39">SUM(C37:C38)</f>
        <v>9301664</v>
      </c>
      <c r="D39" s="29">
        <f>SUM(D37:D38)</f>
        <v>9301664</v>
      </c>
      <c r="E39" s="36">
        <f t="shared" si="4"/>
        <v>10157000</v>
      </c>
      <c r="F39" s="37">
        <f t="shared" si="4"/>
        <v>10157000</v>
      </c>
      <c r="G39" s="37">
        <f t="shared" si="4"/>
        <v>7325601</v>
      </c>
      <c r="H39" s="37">
        <f t="shared" si="4"/>
        <v>-37872</v>
      </c>
      <c r="I39" s="37">
        <f t="shared" si="4"/>
        <v>-37872</v>
      </c>
      <c r="J39" s="37">
        <f t="shared" si="4"/>
        <v>-37872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-37872</v>
      </c>
      <c r="X39" s="37">
        <f t="shared" si="4"/>
        <v>2539250</v>
      </c>
      <c r="Y39" s="37">
        <f t="shared" si="4"/>
        <v>-2577122</v>
      </c>
      <c r="Z39" s="38">
        <f>+IF(X39&lt;&gt;0,+(Y39/X39)*100,0)</f>
        <v>-101.49146401496505</v>
      </c>
      <c r="AA39" s="39">
        <f>SUM(AA37:AA38)</f>
        <v>10157000</v>
      </c>
    </row>
    <row r="40" spans="1:27" ht="13.5">
      <c r="A40" s="27" t="s">
        <v>62</v>
      </c>
      <c r="B40" s="28"/>
      <c r="C40" s="29">
        <f aca="true" t="shared" si="5" ref="C40:Y40">+C34+C39</f>
        <v>56646104</v>
      </c>
      <c r="D40" s="29">
        <f>+D34+D39</f>
        <v>56646104</v>
      </c>
      <c r="E40" s="30">
        <f t="shared" si="5"/>
        <v>34839000</v>
      </c>
      <c r="F40" s="31">
        <f t="shared" si="5"/>
        <v>34839000</v>
      </c>
      <c r="G40" s="31">
        <f t="shared" si="5"/>
        <v>49112794</v>
      </c>
      <c r="H40" s="31">
        <f t="shared" si="5"/>
        <v>759895</v>
      </c>
      <c r="I40" s="31">
        <f t="shared" si="5"/>
        <v>759895</v>
      </c>
      <c r="J40" s="31">
        <f t="shared" si="5"/>
        <v>759895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759895</v>
      </c>
      <c r="X40" s="31">
        <f t="shared" si="5"/>
        <v>8709750</v>
      </c>
      <c r="Y40" s="31">
        <f t="shared" si="5"/>
        <v>-7949855</v>
      </c>
      <c r="Z40" s="32">
        <f>+IF(X40&lt;&gt;0,+(Y40/X40)*100,0)</f>
        <v>-91.27535233502684</v>
      </c>
      <c r="AA40" s="33">
        <f>+AA34+AA39</f>
        <v>34839000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336242020</v>
      </c>
      <c r="D42" s="43">
        <f>+D25-D40</f>
        <v>336242020</v>
      </c>
      <c r="E42" s="44">
        <f t="shared" si="6"/>
        <v>366668000</v>
      </c>
      <c r="F42" s="45">
        <f t="shared" si="6"/>
        <v>366668000</v>
      </c>
      <c r="G42" s="45">
        <f t="shared" si="6"/>
        <v>401613448</v>
      </c>
      <c r="H42" s="45">
        <f t="shared" si="6"/>
        <v>39427560</v>
      </c>
      <c r="I42" s="45">
        <f t="shared" si="6"/>
        <v>39427560</v>
      </c>
      <c r="J42" s="45">
        <f t="shared" si="6"/>
        <v>39427560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39427560</v>
      </c>
      <c r="X42" s="45">
        <f t="shared" si="6"/>
        <v>91667000</v>
      </c>
      <c r="Y42" s="45">
        <f t="shared" si="6"/>
        <v>-52239440</v>
      </c>
      <c r="Z42" s="46">
        <f>+IF(X42&lt;&gt;0,+(Y42/X42)*100,0)</f>
        <v>-56.9882727699172</v>
      </c>
      <c r="AA42" s="47">
        <f>+AA25-AA40</f>
        <v>366668000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336242020</v>
      </c>
      <c r="D45" s="18">
        <v>336242020</v>
      </c>
      <c r="E45" s="19">
        <v>366668000</v>
      </c>
      <c r="F45" s="20">
        <v>366668000</v>
      </c>
      <c r="G45" s="20">
        <v>401613448</v>
      </c>
      <c r="H45" s="20">
        <v>39427560</v>
      </c>
      <c r="I45" s="20">
        <v>39427560</v>
      </c>
      <c r="J45" s="20">
        <v>39427560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39427560</v>
      </c>
      <c r="X45" s="20">
        <v>91667000</v>
      </c>
      <c r="Y45" s="20">
        <v>-52239440</v>
      </c>
      <c r="Z45" s="48">
        <v>-56.99</v>
      </c>
      <c r="AA45" s="22">
        <v>366668000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336242020</v>
      </c>
      <c r="D48" s="51">
        <f>SUM(D45:D47)</f>
        <v>336242020</v>
      </c>
      <c r="E48" s="52">
        <f t="shared" si="7"/>
        <v>366668000</v>
      </c>
      <c r="F48" s="53">
        <f t="shared" si="7"/>
        <v>366668000</v>
      </c>
      <c r="G48" s="53">
        <f t="shared" si="7"/>
        <v>401613448</v>
      </c>
      <c r="H48" s="53">
        <f t="shared" si="7"/>
        <v>39427560</v>
      </c>
      <c r="I48" s="53">
        <f t="shared" si="7"/>
        <v>39427560</v>
      </c>
      <c r="J48" s="53">
        <f t="shared" si="7"/>
        <v>39427560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39427560</v>
      </c>
      <c r="X48" s="53">
        <f t="shared" si="7"/>
        <v>91667000</v>
      </c>
      <c r="Y48" s="53">
        <f t="shared" si="7"/>
        <v>-52239440</v>
      </c>
      <c r="Z48" s="54">
        <f>+IF(X48&lt;&gt;0,+(Y48/X48)*100,0)</f>
        <v>-56.9882727699172</v>
      </c>
      <c r="AA48" s="55">
        <f>SUM(AA45:AA47)</f>
        <v>366668000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99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1198464</v>
      </c>
      <c r="D6" s="18">
        <v>1198464</v>
      </c>
      <c r="E6" s="19">
        <v>1200000</v>
      </c>
      <c r="F6" s="20">
        <v>1200000</v>
      </c>
      <c r="G6" s="20">
        <v>46699057</v>
      </c>
      <c r="H6" s="20">
        <v>39058092</v>
      </c>
      <c r="I6" s="20">
        <v>22021162</v>
      </c>
      <c r="J6" s="20">
        <v>22021162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22021162</v>
      </c>
      <c r="X6" s="20">
        <v>300000</v>
      </c>
      <c r="Y6" s="20">
        <v>21721162</v>
      </c>
      <c r="Z6" s="21">
        <v>7240.39</v>
      </c>
      <c r="AA6" s="22">
        <v>1200000</v>
      </c>
    </row>
    <row r="7" spans="1:27" ht="13.5">
      <c r="A7" s="23" t="s">
        <v>34</v>
      </c>
      <c r="B7" s="17"/>
      <c r="C7" s="18">
        <v>161791490</v>
      </c>
      <c r="D7" s="18">
        <v>161791490</v>
      </c>
      <c r="E7" s="19">
        <v>77750258</v>
      </c>
      <c r="F7" s="20">
        <v>77750258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19437565</v>
      </c>
      <c r="Y7" s="20">
        <v>-19437565</v>
      </c>
      <c r="Z7" s="21">
        <v>-100</v>
      </c>
      <c r="AA7" s="22">
        <v>77750258</v>
      </c>
    </row>
    <row r="8" spans="1:27" ht="13.5">
      <c r="A8" s="23" t="s">
        <v>35</v>
      </c>
      <c r="B8" s="17"/>
      <c r="C8" s="18">
        <v>10757033</v>
      </c>
      <c r="D8" s="18">
        <v>10757033</v>
      </c>
      <c r="E8" s="19">
        <v>14922694</v>
      </c>
      <c r="F8" s="20">
        <v>14922694</v>
      </c>
      <c r="G8" s="20">
        <v>1233519</v>
      </c>
      <c r="H8" s="20">
        <v>2313414</v>
      </c>
      <c r="I8" s="20">
        <v>2826616</v>
      </c>
      <c r="J8" s="20">
        <v>2826616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2826616</v>
      </c>
      <c r="X8" s="20">
        <v>3730674</v>
      </c>
      <c r="Y8" s="20">
        <v>-904058</v>
      </c>
      <c r="Z8" s="21">
        <v>-24.23</v>
      </c>
      <c r="AA8" s="22">
        <v>14922694</v>
      </c>
    </row>
    <row r="9" spans="1:27" ht="13.5">
      <c r="A9" s="23" t="s">
        <v>36</v>
      </c>
      <c r="B9" s="17"/>
      <c r="C9" s="18">
        <v>5708532</v>
      </c>
      <c r="D9" s="18">
        <v>5708532</v>
      </c>
      <c r="E9" s="19">
        <v>2555093</v>
      </c>
      <c r="F9" s="20">
        <v>2555093</v>
      </c>
      <c r="G9" s="20">
        <v>3817911</v>
      </c>
      <c r="H9" s="20">
        <v>4366767</v>
      </c>
      <c r="I9" s="20">
        <v>4906672</v>
      </c>
      <c r="J9" s="20">
        <v>4906672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4906672</v>
      </c>
      <c r="X9" s="20">
        <v>638773</v>
      </c>
      <c r="Y9" s="20">
        <v>4267899</v>
      </c>
      <c r="Z9" s="21">
        <v>668.14</v>
      </c>
      <c r="AA9" s="22">
        <v>2555093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1606271</v>
      </c>
      <c r="D11" s="18">
        <v>1606271</v>
      </c>
      <c r="E11" s="19">
        <v>4410517</v>
      </c>
      <c r="F11" s="20">
        <v>4410517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1102629</v>
      </c>
      <c r="Y11" s="20">
        <v>-1102629</v>
      </c>
      <c r="Z11" s="21">
        <v>-100</v>
      </c>
      <c r="AA11" s="22">
        <v>4410517</v>
      </c>
    </row>
    <row r="12" spans="1:27" ht="13.5">
      <c r="A12" s="27" t="s">
        <v>39</v>
      </c>
      <c r="B12" s="28"/>
      <c r="C12" s="29">
        <f aca="true" t="shared" si="0" ref="C12:Y12">SUM(C6:C11)</f>
        <v>181061790</v>
      </c>
      <c r="D12" s="29">
        <f>SUM(D6:D11)</f>
        <v>181061790</v>
      </c>
      <c r="E12" s="30">
        <f t="shared" si="0"/>
        <v>100838562</v>
      </c>
      <c r="F12" s="31">
        <f t="shared" si="0"/>
        <v>100838562</v>
      </c>
      <c r="G12" s="31">
        <f t="shared" si="0"/>
        <v>51750487</v>
      </c>
      <c r="H12" s="31">
        <f t="shared" si="0"/>
        <v>45738273</v>
      </c>
      <c r="I12" s="31">
        <f t="shared" si="0"/>
        <v>29754450</v>
      </c>
      <c r="J12" s="31">
        <f t="shared" si="0"/>
        <v>29754450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29754450</v>
      </c>
      <c r="X12" s="31">
        <f t="shared" si="0"/>
        <v>25209641</v>
      </c>
      <c r="Y12" s="31">
        <f t="shared" si="0"/>
        <v>4544809</v>
      </c>
      <c r="Z12" s="32">
        <f>+IF(X12&lt;&gt;0,+(Y12/X12)*100,0)</f>
        <v>18.028059185769443</v>
      </c>
      <c r="AA12" s="33">
        <f>SUM(AA6:AA11)</f>
        <v>100838562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8663500</v>
      </c>
      <c r="D17" s="18">
        <v>8663500</v>
      </c>
      <c r="E17" s="19">
        <v>10262000</v>
      </c>
      <c r="F17" s="20">
        <v>10262000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2565500</v>
      </c>
      <c r="Y17" s="20">
        <v>-2565500</v>
      </c>
      <c r="Z17" s="21">
        <v>-100</v>
      </c>
      <c r="AA17" s="22">
        <v>10262000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236764090</v>
      </c>
      <c r="D19" s="18">
        <v>236764090</v>
      </c>
      <c r="E19" s="19">
        <v>295347832</v>
      </c>
      <c r="F19" s="20">
        <v>295347832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73836958</v>
      </c>
      <c r="Y19" s="20">
        <v>-73836958</v>
      </c>
      <c r="Z19" s="21">
        <v>-100</v>
      </c>
      <c r="AA19" s="22">
        <v>295347832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160005</v>
      </c>
      <c r="D22" s="18">
        <v>160005</v>
      </c>
      <c r="E22" s="19">
        <v>133132</v>
      </c>
      <c r="F22" s="20">
        <v>133132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33283</v>
      </c>
      <c r="Y22" s="20">
        <v>-33283</v>
      </c>
      <c r="Z22" s="21">
        <v>-100</v>
      </c>
      <c r="AA22" s="22">
        <v>133132</v>
      </c>
    </row>
    <row r="23" spans="1:27" ht="13.5">
      <c r="A23" s="23" t="s">
        <v>49</v>
      </c>
      <c r="B23" s="17"/>
      <c r="C23" s="18">
        <v>1161510</v>
      </c>
      <c r="D23" s="18">
        <v>1161510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246749105</v>
      </c>
      <c r="D24" s="29">
        <f>SUM(D15:D23)</f>
        <v>246749105</v>
      </c>
      <c r="E24" s="36">
        <f t="shared" si="1"/>
        <v>305742964</v>
      </c>
      <c r="F24" s="37">
        <f t="shared" si="1"/>
        <v>305742964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76435741</v>
      </c>
      <c r="Y24" s="37">
        <f t="shared" si="1"/>
        <v>-76435741</v>
      </c>
      <c r="Z24" s="38">
        <f>+IF(X24&lt;&gt;0,+(Y24/X24)*100,0)</f>
        <v>-100</v>
      </c>
      <c r="AA24" s="39">
        <f>SUM(AA15:AA23)</f>
        <v>305742964</v>
      </c>
    </row>
    <row r="25" spans="1:27" ht="13.5">
      <c r="A25" s="27" t="s">
        <v>51</v>
      </c>
      <c r="B25" s="28"/>
      <c r="C25" s="29">
        <f aca="true" t="shared" si="2" ref="C25:Y25">+C12+C24</f>
        <v>427810895</v>
      </c>
      <c r="D25" s="29">
        <f>+D12+D24</f>
        <v>427810895</v>
      </c>
      <c r="E25" s="30">
        <f t="shared" si="2"/>
        <v>406581526</v>
      </c>
      <c r="F25" s="31">
        <f t="shared" si="2"/>
        <v>406581526</v>
      </c>
      <c r="G25" s="31">
        <f t="shared" si="2"/>
        <v>51750487</v>
      </c>
      <c r="H25" s="31">
        <f t="shared" si="2"/>
        <v>45738273</v>
      </c>
      <c r="I25" s="31">
        <f t="shared" si="2"/>
        <v>29754450</v>
      </c>
      <c r="J25" s="31">
        <f t="shared" si="2"/>
        <v>29754450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29754450</v>
      </c>
      <c r="X25" s="31">
        <f t="shared" si="2"/>
        <v>101645382</v>
      </c>
      <c r="Y25" s="31">
        <f t="shared" si="2"/>
        <v>-71890932</v>
      </c>
      <c r="Z25" s="32">
        <f>+IF(X25&lt;&gt;0,+(Y25/X25)*100,0)</f>
        <v>-70.7271993920983</v>
      </c>
      <c r="AA25" s="33">
        <f>+AA12+AA24</f>
        <v>406581526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791775</v>
      </c>
      <c r="D30" s="18">
        <v>791775</v>
      </c>
      <c r="E30" s="19">
        <v>893324</v>
      </c>
      <c r="F30" s="20">
        <v>893324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223331</v>
      </c>
      <c r="Y30" s="20">
        <v>-223331</v>
      </c>
      <c r="Z30" s="21">
        <v>-100</v>
      </c>
      <c r="AA30" s="22">
        <v>893324</v>
      </c>
    </row>
    <row r="31" spans="1:27" ht="13.5">
      <c r="A31" s="23" t="s">
        <v>56</v>
      </c>
      <c r="B31" s="17"/>
      <c r="C31" s="18">
        <v>1118521</v>
      </c>
      <c r="D31" s="18">
        <v>1118521</v>
      </c>
      <c r="E31" s="19">
        <v>1105967</v>
      </c>
      <c r="F31" s="20">
        <v>1105967</v>
      </c>
      <c r="G31" s="20">
        <v>5260</v>
      </c>
      <c r="H31" s="20">
        <v>20382</v>
      </c>
      <c r="I31" s="20">
        <v>49145</v>
      </c>
      <c r="J31" s="20">
        <v>49145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49145</v>
      </c>
      <c r="X31" s="20">
        <v>276492</v>
      </c>
      <c r="Y31" s="20">
        <v>-227347</v>
      </c>
      <c r="Z31" s="21">
        <v>-82.23</v>
      </c>
      <c r="AA31" s="22">
        <v>1105967</v>
      </c>
    </row>
    <row r="32" spans="1:27" ht="13.5">
      <c r="A32" s="23" t="s">
        <v>57</v>
      </c>
      <c r="B32" s="17"/>
      <c r="C32" s="18">
        <v>21228191</v>
      </c>
      <c r="D32" s="18">
        <v>21228191</v>
      </c>
      <c r="E32" s="19">
        <v>1983780</v>
      </c>
      <c r="F32" s="20">
        <v>1983780</v>
      </c>
      <c r="G32" s="20">
        <v>1542225</v>
      </c>
      <c r="H32" s="20">
        <v>8900147</v>
      </c>
      <c r="I32" s="20">
        <v>1115061</v>
      </c>
      <c r="J32" s="20">
        <v>1115061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1115061</v>
      </c>
      <c r="X32" s="20">
        <v>495945</v>
      </c>
      <c r="Y32" s="20">
        <v>619116</v>
      </c>
      <c r="Z32" s="21">
        <v>124.84</v>
      </c>
      <c r="AA32" s="22">
        <v>1983780</v>
      </c>
    </row>
    <row r="33" spans="1:27" ht="13.5">
      <c r="A33" s="23" t="s">
        <v>58</v>
      </c>
      <c r="B33" s="17"/>
      <c r="C33" s="18">
        <v>6295047</v>
      </c>
      <c r="D33" s="18">
        <v>6295047</v>
      </c>
      <c r="E33" s="19">
        <v>5971030</v>
      </c>
      <c r="F33" s="20">
        <v>5971030</v>
      </c>
      <c r="G33" s="20">
        <v>8901481</v>
      </c>
      <c r="H33" s="20">
        <v>3939002</v>
      </c>
      <c r="I33" s="20">
        <v>11337297</v>
      </c>
      <c r="J33" s="20">
        <v>11337297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11337297</v>
      </c>
      <c r="X33" s="20">
        <v>1492758</v>
      </c>
      <c r="Y33" s="20">
        <v>9844539</v>
      </c>
      <c r="Z33" s="21">
        <v>659.49</v>
      </c>
      <c r="AA33" s="22">
        <v>5971030</v>
      </c>
    </row>
    <row r="34" spans="1:27" ht="13.5">
      <c r="A34" s="27" t="s">
        <v>59</v>
      </c>
      <c r="B34" s="28"/>
      <c r="C34" s="29">
        <f aca="true" t="shared" si="3" ref="C34:Y34">SUM(C29:C33)</f>
        <v>29433534</v>
      </c>
      <c r="D34" s="29">
        <f>SUM(D29:D33)</f>
        <v>29433534</v>
      </c>
      <c r="E34" s="30">
        <f t="shared" si="3"/>
        <v>9954101</v>
      </c>
      <c r="F34" s="31">
        <f t="shared" si="3"/>
        <v>9954101</v>
      </c>
      <c r="G34" s="31">
        <f t="shared" si="3"/>
        <v>10448966</v>
      </c>
      <c r="H34" s="31">
        <f t="shared" si="3"/>
        <v>12859531</v>
      </c>
      <c r="I34" s="31">
        <f t="shared" si="3"/>
        <v>12501503</v>
      </c>
      <c r="J34" s="31">
        <f t="shared" si="3"/>
        <v>12501503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12501503</v>
      </c>
      <c r="X34" s="31">
        <f t="shared" si="3"/>
        <v>2488526</v>
      </c>
      <c r="Y34" s="31">
        <f t="shared" si="3"/>
        <v>10012977</v>
      </c>
      <c r="Z34" s="32">
        <f>+IF(X34&lt;&gt;0,+(Y34/X34)*100,0)</f>
        <v>402.3657779745922</v>
      </c>
      <c r="AA34" s="33">
        <f>SUM(AA29:AA33)</f>
        <v>9954101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13645472</v>
      </c>
      <c r="D37" s="18">
        <v>13645472</v>
      </c>
      <c r="E37" s="19">
        <v>12718896</v>
      </c>
      <c r="F37" s="20">
        <v>12718896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3179724</v>
      </c>
      <c r="Y37" s="20">
        <v>-3179724</v>
      </c>
      <c r="Z37" s="21">
        <v>-100</v>
      </c>
      <c r="AA37" s="22">
        <v>12718896</v>
      </c>
    </row>
    <row r="38" spans="1:27" ht="13.5">
      <c r="A38" s="23" t="s">
        <v>58</v>
      </c>
      <c r="B38" s="17"/>
      <c r="C38" s="18">
        <v>14829033</v>
      </c>
      <c r="D38" s="18">
        <v>14829033</v>
      </c>
      <c r="E38" s="19">
        <v>18742560</v>
      </c>
      <c r="F38" s="20">
        <v>18742560</v>
      </c>
      <c r="G38" s="20">
        <v>-18087</v>
      </c>
      <c r="H38" s="20">
        <v>-40730</v>
      </c>
      <c r="I38" s="20">
        <v>-58817</v>
      </c>
      <c r="J38" s="20">
        <v>-58817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-58817</v>
      </c>
      <c r="X38" s="20">
        <v>4685640</v>
      </c>
      <c r="Y38" s="20">
        <v>-4744457</v>
      </c>
      <c r="Z38" s="21">
        <v>-101.26</v>
      </c>
      <c r="AA38" s="22">
        <v>18742560</v>
      </c>
    </row>
    <row r="39" spans="1:27" ht="13.5">
      <c r="A39" s="27" t="s">
        <v>61</v>
      </c>
      <c r="B39" s="35"/>
      <c r="C39" s="29">
        <f aca="true" t="shared" si="4" ref="C39:Y39">SUM(C37:C38)</f>
        <v>28474505</v>
      </c>
      <c r="D39" s="29">
        <f>SUM(D37:D38)</f>
        <v>28474505</v>
      </c>
      <c r="E39" s="36">
        <f t="shared" si="4"/>
        <v>31461456</v>
      </c>
      <c r="F39" s="37">
        <f t="shared" si="4"/>
        <v>31461456</v>
      </c>
      <c r="G39" s="37">
        <f t="shared" si="4"/>
        <v>-18087</v>
      </c>
      <c r="H39" s="37">
        <f t="shared" si="4"/>
        <v>-40730</v>
      </c>
      <c r="I39" s="37">
        <f t="shared" si="4"/>
        <v>-58817</v>
      </c>
      <c r="J39" s="37">
        <f t="shared" si="4"/>
        <v>-58817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-58817</v>
      </c>
      <c r="X39" s="37">
        <f t="shared" si="4"/>
        <v>7865364</v>
      </c>
      <c r="Y39" s="37">
        <f t="shared" si="4"/>
        <v>-7924181</v>
      </c>
      <c r="Z39" s="38">
        <f>+IF(X39&lt;&gt;0,+(Y39/X39)*100,0)</f>
        <v>-100.74779755901953</v>
      </c>
      <c r="AA39" s="39">
        <f>SUM(AA37:AA38)</f>
        <v>31461456</v>
      </c>
    </row>
    <row r="40" spans="1:27" ht="13.5">
      <c r="A40" s="27" t="s">
        <v>62</v>
      </c>
      <c r="B40" s="28"/>
      <c r="C40" s="29">
        <f aca="true" t="shared" si="5" ref="C40:Y40">+C34+C39</f>
        <v>57908039</v>
      </c>
      <c r="D40" s="29">
        <f>+D34+D39</f>
        <v>57908039</v>
      </c>
      <c r="E40" s="30">
        <f t="shared" si="5"/>
        <v>41415557</v>
      </c>
      <c r="F40" s="31">
        <f t="shared" si="5"/>
        <v>41415557</v>
      </c>
      <c r="G40" s="31">
        <f t="shared" si="5"/>
        <v>10430879</v>
      </c>
      <c r="H40" s="31">
        <f t="shared" si="5"/>
        <v>12818801</v>
      </c>
      <c r="I40" s="31">
        <f t="shared" si="5"/>
        <v>12442686</v>
      </c>
      <c r="J40" s="31">
        <f t="shared" si="5"/>
        <v>12442686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12442686</v>
      </c>
      <c r="X40" s="31">
        <f t="shared" si="5"/>
        <v>10353890</v>
      </c>
      <c r="Y40" s="31">
        <f t="shared" si="5"/>
        <v>2088796</v>
      </c>
      <c r="Z40" s="32">
        <f>+IF(X40&lt;&gt;0,+(Y40/X40)*100,0)</f>
        <v>20.174021551320326</v>
      </c>
      <c r="AA40" s="33">
        <f>+AA34+AA39</f>
        <v>41415557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369902856</v>
      </c>
      <c r="D42" s="43">
        <f>+D25-D40</f>
        <v>369902856</v>
      </c>
      <c r="E42" s="44">
        <f t="shared" si="6"/>
        <v>365165969</v>
      </c>
      <c r="F42" s="45">
        <f t="shared" si="6"/>
        <v>365165969</v>
      </c>
      <c r="G42" s="45">
        <f t="shared" si="6"/>
        <v>41319608</v>
      </c>
      <c r="H42" s="45">
        <f t="shared" si="6"/>
        <v>32919472</v>
      </c>
      <c r="I42" s="45">
        <f t="shared" si="6"/>
        <v>17311764</v>
      </c>
      <c r="J42" s="45">
        <f t="shared" si="6"/>
        <v>17311764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17311764</v>
      </c>
      <c r="X42" s="45">
        <f t="shared" si="6"/>
        <v>91291492</v>
      </c>
      <c r="Y42" s="45">
        <f t="shared" si="6"/>
        <v>-73979728</v>
      </c>
      <c r="Z42" s="46">
        <f>+IF(X42&lt;&gt;0,+(Y42/X42)*100,0)</f>
        <v>-81.03682652048234</v>
      </c>
      <c r="AA42" s="47">
        <f>+AA25-AA40</f>
        <v>365165969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367844466</v>
      </c>
      <c r="D45" s="18">
        <v>367844466</v>
      </c>
      <c r="E45" s="19">
        <v>271175039</v>
      </c>
      <c r="F45" s="20">
        <v>271175039</v>
      </c>
      <c r="G45" s="20">
        <v>41319609</v>
      </c>
      <c r="H45" s="20">
        <v>32919473</v>
      </c>
      <c r="I45" s="20">
        <v>17311763</v>
      </c>
      <c r="J45" s="20">
        <v>17311763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17311763</v>
      </c>
      <c r="X45" s="20">
        <v>67793760</v>
      </c>
      <c r="Y45" s="20">
        <v>-50481997</v>
      </c>
      <c r="Z45" s="48">
        <v>-74.46</v>
      </c>
      <c r="AA45" s="22">
        <v>271175039</v>
      </c>
    </row>
    <row r="46" spans="1:27" ht="13.5">
      <c r="A46" s="23" t="s">
        <v>67</v>
      </c>
      <c r="B46" s="17"/>
      <c r="C46" s="18">
        <v>2058390</v>
      </c>
      <c r="D46" s="18">
        <v>2058390</v>
      </c>
      <c r="E46" s="19">
        <v>93990930</v>
      </c>
      <c r="F46" s="20">
        <v>93990930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23497733</v>
      </c>
      <c r="Y46" s="20">
        <v>-23497733</v>
      </c>
      <c r="Z46" s="48">
        <v>-100</v>
      </c>
      <c r="AA46" s="22">
        <v>93990930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369902856</v>
      </c>
      <c r="D48" s="51">
        <f>SUM(D45:D47)</f>
        <v>369902856</v>
      </c>
      <c r="E48" s="52">
        <f t="shared" si="7"/>
        <v>365165969</v>
      </c>
      <c r="F48" s="53">
        <f t="shared" si="7"/>
        <v>365165969</v>
      </c>
      <c r="G48" s="53">
        <f t="shared" si="7"/>
        <v>41319609</v>
      </c>
      <c r="H48" s="53">
        <f t="shared" si="7"/>
        <v>32919473</v>
      </c>
      <c r="I48" s="53">
        <f t="shared" si="7"/>
        <v>17311763</v>
      </c>
      <c r="J48" s="53">
        <f t="shared" si="7"/>
        <v>17311763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17311763</v>
      </c>
      <c r="X48" s="53">
        <f t="shared" si="7"/>
        <v>91291493</v>
      </c>
      <c r="Y48" s="53">
        <f t="shared" si="7"/>
        <v>-73979730</v>
      </c>
      <c r="Z48" s="54">
        <f>+IF(X48&lt;&gt;0,+(Y48/X48)*100,0)</f>
        <v>-81.03682782359579</v>
      </c>
      <c r="AA48" s="55">
        <f>SUM(AA45:AA47)</f>
        <v>365165969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8895481</v>
      </c>
      <c r="D6" s="18">
        <v>8895481</v>
      </c>
      <c r="E6" s="19">
        <v>2513393</v>
      </c>
      <c r="F6" s="20">
        <v>2513393</v>
      </c>
      <c r="G6" s="20">
        <v>2998162</v>
      </c>
      <c r="H6" s="20">
        <v>6863769</v>
      </c>
      <c r="I6" s="20">
        <v>2068917</v>
      </c>
      <c r="J6" s="20">
        <v>2068917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2068917</v>
      </c>
      <c r="X6" s="20">
        <v>628348</v>
      </c>
      <c r="Y6" s="20">
        <v>1440569</v>
      </c>
      <c r="Z6" s="21">
        <v>229.26</v>
      </c>
      <c r="AA6" s="22">
        <v>2513393</v>
      </c>
    </row>
    <row r="7" spans="1:27" ht="13.5">
      <c r="A7" s="23" t="s">
        <v>34</v>
      </c>
      <c r="B7" s="17"/>
      <c r="C7" s="18"/>
      <c r="D7" s="18"/>
      <c r="E7" s="19"/>
      <c r="F7" s="20"/>
      <c r="G7" s="20">
        <v>975144</v>
      </c>
      <c r="H7" s="20">
        <v>1013513</v>
      </c>
      <c r="I7" s="20">
        <v>7641091</v>
      </c>
      <c r="J7" s="20">
        <v>7641091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7641091</v>
      </c>
      <c r="X7" s="20"/>
      <c r="Y7" s="20">
        <v>7641091</v>
      </c>
      <c r="Z7" s="21"/>
      <c r="AA7" s="22"/>
    </row>
    <row r="8" spans="1:27" ht="13.5">
      <c r="A8" s="23" t="s">
        <v>35</v>
      </c>
      <c r="B8" s="17"/>
      <c r="C8" s="18">
        <v>10893099</v>
      </c>
      <c r="D8" s="18">
        <v>10893099</v>
      </c>
      <c r="E8" s="19">
        <v>11556125</v>
      </c>
      <c r="F8" s="20">
        <v>11556125</v>
      </c>
      <c r="G8" s="20">
        <v>14170282</v>
      </c>
      <c r="H8" s="20">
        <v>15206284</v>
      </c>
      <c r="I8" s="20">
        <v>14361593</v>
      </c>
      <c r="J8" s="20">
        <v>14361593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14361593</v>
      </c>
      <c r="X8" s="20">
        <v>2889031</v>
      </c>
      <c r="Y8" s="20">
        <v>11472562</v>
      </c>
      <c r="Z8" s="21">
        <v>397.11</v>
      </c>
      <c r="AA8" s="22">
        <v>11556125</v>
      </c>
    </row>
    <row r="9" spans="1:27" ht="13.5">
      <c r="A9" s="23" t="s">
        <v>36</v>
      </c>
      <c r="B9" s="17"/>
      <c r="C9" s="18">
        <v>5204915</v>
      </c>
      <c r="D9" s="18">
        <v>5204915</v>
      </c>
      <c r="E9" s="19">
        <v>2062441</v>
      </c>
      <c r="F9" s="20">
        <v>2062441</v>
      </c>
      <c r="G9" s="20">
        <v>119911</v>
      </c>
      <c r="H9" s="20">
        <v>8892711</v>
      </c>
      <c r="I9" s="20">
        <v>14892835</v>
      </c>
      <c r="J9" s="20">
        <v>14892835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14892835</v>
      </c>
      <c r="X9" s="20">
        <v>515610</v>
      </c>
      <c r="Y9" s="20">
        <v>14377225</v>
      </c>
      <c r="Z9" s="21">
        <v>2788.39</v>
      </c>
      <c r="AA9" s="22">
        <v>2062441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755524</v>
      </c>
      <c r="D11" s="18">
        <v>755524</v>
      </c>
      <c r="E11" s="19">
        <v>903695</v>
      </c>
      <c r="F11" s="20">
        <v>903695</v>
      </c>
      <c r="G11" s="20">
        <v>755524</v>
      </c>
      <c r="H11" s="20">
        <v>755524</v>
      </c>
      <c r="I11" s="20">
        <v>755524</v>
      </c>
      <c r="J11" s="20">
        <v>755524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755524</v>
      </c>
      <c r="X11" s="20">
        <v>225924</v>
      </c>
      <c r="Y11" s="20">
        <v>529600</v>
      </c>
      <c r="Z11" s="21">
        <v>234.42</v>
      </c>
      <c r="AA11" s="22">
        <v>903695</v>
      </c>
    </row>
    <row r="12" spans="1:27" ht="13.5">
      <c r="A12" s="27" t="s">
        <v>39</v>
      </c>
      <c r="B12" s="28"/>
      <c r="C12" s="29">
        <f aca="true" t="shared" si="0" ref="C12:Y12">SUM(C6:C11)</f>
        <v>25749019</v>
      </c>
      <c r="D12" s="29">
        <f>SUM(D6:D11)</f>
        <v>25749019</v>
      </c>
      <c r="E12" s="30">
        <f t="shared" si="0"/>
        <v>17035654</v>
      </c>
      <c r="F12" s="31">
        <f t="shared" si="0"/>
        <v>17035654</v>
      </c>
      <c r="G12" s="31">
        <f t="shared" si="0"/>
        <v>19019023</v>
      </c>
      <c r="H12" s="31">
        <f t="shared" si="0"/>
        <v>32731801</v>
      </c>
      <c r="I12" s="31">
        <f t="shared" si="0"/>
        <v>39719960</v>
      </c>
      <c r="J12" s="31">
        <f t="shared" si="0"/>
        <v>39719960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39719960</v>
      </c>
      <c r="X12" s="31">
        <f t="shared" si="0"/>
        <v>4258913</v>
      </c>
      <c r="Y12" s="31">
        <f t="shared" si="0"/>
        <v>35461047</v>
      </c>
      <c r="Z12" s="32">
        <f>+IF(X12&lt;&gt;0,+(Y12/X12)*100,0)</f>
        <v>832.6314014867174</v>
      </c>
      <c r="AA12" s="33">
        <f>SUM(AA6:AA11)</f>
        <v>17035654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740904</v>
      </c>
      <c r="D16" s="18">
        <v>740904</v>
      </c>
      <c r="E16" s="19">
        <v>777614</v>
      </c>
      <c r="F16" s="20">
        <v>777614</v>
      </c>
      <c r="G16" s="24">
        <v>740904</v>
      </c>
      <c r="H16" s="24">
        <v>740904</v>
      </c>
      <c r="I16" s="24">
        <v>740904</v>
      </c>
      <c r="J16" s="20">
        <v>740904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740904</v>
      </c>
      <c r="X16" s="20">
        <v>194404</v>
      </c>
      <c r="Y16" s="24">
        <v>546500</v>
      </c>
      <c r="Z16" s="25">
        <v>281.12</v>
      </c>
      <c r="AA16" s="26">
        <v>777614</v>
      </c>
    </row>
    <row r="17" spans="1:27" ht="13.5">
      <c r="A17" s="23" t="s">
        <v>43</v>
      </c>
      <c r="B17" s="17"/>
      <c r="C17" s="18">
        <v>49931264</v>
      </c>
      <c r="D17" s="18">
        <v>49931264</v>
      </c>
      <c r="E17" s="19">
        <v>44102262</v>
      </c>
      <c r="F17" s="20">
        <v>44102262</v>
      </c>
      <c r="G17" s="20">
        <v>39799493</v>
      </c>
      <c r="H17" s="20">
        <v>39799493</v>
      </c>
      <c r="I17" s="20">
        <v>39799493</v>
      </c>
      <c r="J17" s="20">
        <v>39799493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39799493</v>
      </c>
      <c r="X17" s="20">
        <v>11025566</v>
      </c>
      <c r="Y17" s="20">
        <v>28773927</v>
      </c>
      <c r="Z17" s="21">
        <v>260.97</v>
      </c>
      <c r="AA17" s="22">
        <v>44102262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208135060</v>
      </c>
      <c r="D19" s="18">
        <v>208135060</v>
      </c>
      <c r="E19" s="19">
        <v>210188522</v>
      </c>
      <c r="F19" s="20">
        <v>210188522</v>
      </c>
      <c r="G19" s="20">
        <v>226505297</v>
      </c>
      <c r="H19" s="20">
        <v>226505297</v>
      </c>
      <c r="I19" s="20">
        <v>226505297</v>
      </c>
      <c r="J19" s="20">
        <v>226505297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226505297</v>
      </c>
      <c r="X19" s="20">
        <v>52547131</v>
      </c>
      <c r="Y19" s="20">
        <v>173958166</v>
      </c>
      <c r="Z19" s="21">
        <v>331.05</v>
      </c>
      <c r="AA19" s="22">
        <v>210188522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1894976</v>
      </c>
      <c r="D21" s="18">
        <v>1894976</v>
      </c>
      <c r="E21" s="19">
        <v>1399800</v>
      </c>
      <c r="F21" s="20">
        <v>1399800</v>
      </c>
      <c r="G21" s="20">
        <v>1299800</v>
      </c>
      <c r="H21" s="20">
        <v>1299800</v>
      </c>
      <c r="I21" s="20">
        <v>1299800</v>
      </c>
      <c r="J21" s="20">
        <v>1299800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1299800</v>
      </c>
      <c r="X21" s="20">
        <v>349950</v>
      </c>
      <c r="Y21" s="20">
        <v>949850</v>
      </c>
      <c r="Z21" s="21">
        <v>271.42</v>
      </c>
      <c r="AA21" s="22">
        <v>1399800</v>
      </c>
    </row>
    <row r="22" spans="1:27" ht="13.5">
      <c r="A22" s="23" t="s">
        <v>48</v>
      </c>
      <c r="B22" s="17"/>
      <c r="C22" s="18">
        <v>303386</v>
      </c>
      <c r="D22" s="18">
        <v>303386</v>
      </c>
      <c r="E22" s="19">
        <v>321120</v>
      </c>
      <c r="F22" s="20">
        <v>321120</v>
      </c>
      <c r="G22" s="20">
        <v>419959</v>
      </c>
      <c r="H22" s="20">
        <v>419959</v>
      </c>
      <c r="I22" s="20">
        <v>419959</v>
      </c>
      <c r="J22" s="20">
        <v>419959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419959</v>
      </c>
      <c r="X22" s="20">
        <v>80280</v>
      </c>
      <c r="Y22" s="20">
        <v>339679</v>
      </c>
      <c r="Z22" s="21">
        <v>423.12</v>
      </c>
      <c r="AA22" s="22">
        <v>321120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261005590</v>
      </c>
      <c r="D24" s="29">
        <f>SUM(D15:D23)</f>
        <v>261005590</v>
      </c>
      <c r="E24" s="36">
        <f t="shared" si="1"/>
        <v>256789318</v>
      </c>
      <c r="F24" s="37">
        <f t="shared" si="1"/>
        <v>256789318</v>
      </c>
      <c r="G24" s="37">
        <f t="shared" si="1"/>
        <v>268765453</v>
      </c>
      <c r="H24" s="37">
        <f t="shared" si="1"/>
        <v>268765453</v>
      </c>
      <c r="I24" s="37">
        <f t="shared" si="1"/>
        <v>268765453</v>
      </c>
      <c r="J24" s="37">
        <f t="shared" si="1"/>
        <v>268765453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268765453</v>
      </c>
      <c r="X24" s="37">
        <f t="shared" si="1"/>
        <v>64197331</v>
      </c>
      <c r="Y24" s="37">
        <f t="shared" si="1"/>
        <v>204568122</v>
      </c>
      <c r="Z24" s="38">
        <f>+IF(X24&lt;&gt;0,+(Y24/X24)*100,0)</f>
        <v>318.6551820978352</v>
      </c>
      <c r="AA24" s="39">
        <f>SUM(AA15:AA23)</f>
        <v>256789318</v>
      </c>
    </row>
    <row r="25" spans="1:27" ht="13.5">
      <c r="A25" s="27" t="s">
        <v>51</v>
      </c>
      <c r="B25" s="28"/>
      <c r="C25" s="29">
        <f aca="true" t="shared" si="2" ref="C25:Y25">+C12+C24</f>
        <v>286754609</v>
      </c>
      <c r="D25" s="29">
        <f>+D12+D24</f>
        <v>286754609</v>
      </c>
      <c r="E25" s="30">
        <f t="shared" si="2"/>
        <v>273824972</v>
      </c>
      <c r="F25" s="31">
        <f t="shared" si="2"/>
        <v>273824972</v>
      </c>
      <c r="G25" s="31">
        <f t="shared" si="2"/>
        <v>287784476</v>
      </c>
      <c r="H25" s="31">
        <f t="shared" si="2"/>
        <v>301497254</v>
      </c>
      <c r="I25" s="31">
        <f t="shared" si="2"/>
        <v>308485413</v>
      </c>
      <c r="J25" s="31">
        <f t="shared" si="2"/>
        <v>308485413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308485413</v>
      </c>
      <c r="X25" s="31">
        <f t="shared" si="2"/>
        <v>68456244</v>
      </c>
      <c r="Y25" s="31">
        <f t="shared" si="2"/>
        <v>240029169</v>
      </c>
      <c r="Z25" s="32">
        <f>+IF(X25&lt;&gt;0,+(Y25/X25)*100,0)</f>
        <v>350.6315201868218</v>
      </c>
      <c r="AA25" s="33">
        <f>+AA12+AA24</f>
        <v>273824972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1666336</v>
      </c>
      <c r="D30" s="18">
        <v>1666336</v>
      </c>
      <c r="E30" s="19">
        <v>1369915</v>
      </c>
      <c r="F30" s="20">
        <v>1369915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342479</v>
      </c>
      <c r="Y30" s="20">
        <v>-342479</v>
      </c>
      <c r="Z30" s="21">
        <v>-100</v>
      </c>
      <c r="AA30" s="22">
        <v>1369915</v>
      </c>
    </row>
    <row r="31" spans="1:27" ht="13.5">
      <c r="A31" s="23" t="s">
        <v>56</v>
      </c>
      <c r="B31" s="17"/>
      <c r="C31" s="18">
        <v>2019593</v>
      </c>
      <c r="D31" s="18">
        <v>2019593</v>
      </c>
      <c r="E31" s="19">
        <v>1946515</v>
      </c>
      <c r="F31" s="20">
        <v>1946515</v>
      </c>
      <c r="G31" s="20">
        <v>2064945</v>
      </c>
      <c r="H31" s="20">
        <v>2081589</v>
      </c>
      <c r="I31" s="20">
        <v>2103003</v>
      </c>
      <c r="J31" s="20">
        <v>2103003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2103003</v>
      </c>
      <c r="X31" s="20">
        <v>486629</v>
      </c>
      <c r="Y31" s="20">
        <v>1616374</v>
      </c>
      <c r="Z31" s="21">
        <v>332.16</v>
      </c>
      <c r="AA31" s="22">
        <v>1946515</v>
      </c>
    </row>
    <row r="32" spans="1:27" ht="13.5">
      <c r="A32" s="23" t="s">
        <v>57</v>
      </c>
      <c r="B32" s="17"/>
      <c r="C32" s="18">
        <v>58949917</v>
      </c>
      <c r="D32" s="18">
        <v>58949917</v>
      </c>
      <c r="E32" s="19">
        <v>41317088</v>
      </c>
      <c r="F32" s="20">
        <v>41317088</v>
      </c>
      <c r="G32" s="20">
        <v>36379026</v>
      </c>
      <c r="H32" s="20">
        <v>46725677</v>
      </c>
      <c r="I32" s="20">
        <v>41388758</v>
      </c>
      <c r="J32" s="20">
        <v>41388758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41388758</v>
      </c>
      <c r="X32" s="20">
        <v>10329272</v>
      </c>
      <c r="Y32" s="20">
        <v>31059486</v>
      </c>
      <c r="Z32" s="21">
        <v>300.69</v>
      </c>
      <c r="AA32" s="22">
        <v>41317088</v>
      </c>
    </row>
    <row r="33" spans="1:27" ht="13.5">
      <c r="A33" s="23" t="s">
        <v>58</v>
      </c>
      <c r="B33" s="17"/>
      <c r="C33" s="18">
        <v>6571828</v>
      </c>
      <c r="D33" s="18">
        <v>6571828</v>
      </c>
      <c r="E33" s="19">
        <v>6320400</v>
      </c>
      <c r="F33" s="20">
        <v>6320400</v>
      </c>
      <c r="G33" s="20">
        <v>5997975</v>
      </c>
      <c r="H33" s="20">
        <v>5558915</v>
      </c>
      <c r="I33" s="20">
        <v>5532300</v>
      </c>
      <c r="J33" s="20">
        <v>5532300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5532300</v>
      </c>
      <c r="X33" s="20">
        <v>1580100</v>
      </c>
      <c r="Y33" s="20">
        <v>3952200</v>
      </c>
      <c r="Z33" s="21">
        <v>250.12</v>
      </c>
      <c r="AA33" s="22">
        <v>6320400</v>
      </c>
    </row>
    <row r="34" spans="1:27" ht="13.5">
      <c r="A34" s="27" t="s">
        <v>59</v>
      </c>
      <c r="B34" s="28"/>
      <c r="C34" s="29">
        <f aca="true" t="shared" si="3" ref="C34:Y34">SUM(C29:C33)</f>
        <v>69207674</v>
      </c>
      <c r="D34" s="29">
        <f>SUM(D29:D33)</f>
        <v>69207674</v>
      </c>
      <c r="E34" s="30">
        <f t="shared" si="3"/>
        <v>50953918</v>
      </c>
      <c r="F34" s="31">
        <f t="shared" si="3"/>
        <v>50953918</v>
      </c>
      <c r="G34" s="31">
        <f t="shared" si="3"/>
        <v>44441946</v>
      </c>
      <c r="H34" s="31">
        <f t="shared" si="3"/>
        <v>54366181</v>
      </c>
      <c r="I34" s="31">
        <f t="shared" si="3"/>
        <v>49024061</v>
      </c>
      <c r="J34" s="31">
        <f t="shared" si="3"/>
        <v>49024061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49024061</v>
      </c>
      <c r="X34" s="31">
        <f t="shared" si="3"/>
        <v>12738480</v>
      </c>
      <c r="Y34" s="31">
        <f t="shared" si="3"/>
        <v>36285581</v>
      </c>
      <c r="Z34" s="32">
        <f>+IF(X34&lt;&gt;0,+(Y34/X34)*100,0)</f>
        <v>284.8501626567691</v>
      </c>
      <c r="AA34" s="33">
        <f>SUM(AA29:AA33)</f>
        <v>50953918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4850036</v>
      </c>
      <c r="D37" s="18">
        <v>4850036</v>
      </c>
      <c r="E37" s="19">
        <v>5074774</v>
      </c>
      <c r="F37" s="20">
        <v>5074774</v>
      </c>
      <c r="G37" s="20">
        <v>6505490</v>
      </c>
      <c r="H37" s="20">
        <v>6348659</v>
      </c>
      <c r="I37" s="20">
        <v>6244446</v>
      </c>
      <c r="J37" s="20">
        <v>6244446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6244446</v>
      </c>
      <c r="X37" s="20">
        <v>1268694</v>
      </c>
      <c r="Y37" s="20">
        <v>4975752</v>
      </c>
      <c r="Z37" s="21">
        <v>392.19</v>
      </c>
      <c r="AA37" s="22">
        <v>5074774</v>
      </c>
    </row>
    <row r="38" spans="1:27" ht="13.5">
      <c r="A38" s="23" t="s">
        <v>58</v>
      </c>
      <c r="B38" s="17"/>
      <c r="C38" s="18">
        <v>16250041</v>
      </c>
      <c r="D38" s="18">
        <v>16250041</v>
      </c>
      <c r="E38" s="19">
        <v>16192552</v>
      </c>
      <c r="F38" s="20">
        <v>16192552</v>
      </c>
      <c r="G38" s="20">
        <v>15131183</v>
      </c>
      <c r="H38" s="20">
        <v>15042202</v>
      </c>
      <c r="I38" s="20">
        <v>15012737</v>
      </c>
      <c r="J38" s="20">
        <v>15012737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15012737</v>
      </c>
      <c r="X38" s="20">
        <v>4048138</v>
      </c>
      <c r="Y38" s="20">
        <v>10964599</v>
      </c>
      <c r="Z38" s="21">
        <v>270.86</v>
      </c>
      <c r="AA38" s="22">
        <v>16192552</v>
      </c>
    </row>
    <row r="39" spans="1:27" ht="13.5">
      <c r="A39" s="27" t="s">
        <v>61</v>
      </c>
      <c r="B39" s="35"/>
      <c r="C39" s="29">
        <f aca="true" t="shared" si="4" ref="C39:Y39">SUM(C37:C38)</f>
        <v>21100077</v>
      </c>
      <c r="D39" s="29">
        <f>SUM(D37:D38)</f>
        <v>21100077</v>
      </c>
      <c r="E39" s="36">
        <f t="shared" si="4"/>
        <v>21267326</v>
      </c>
      <c r="F39" s="37">
        <f t="shared" si="4"/>
        <v>21267326</v>
      </c>
      <c r="G39" s="37">
        <f t="shared" si="4"/>
        <v>21636673</v>
      </c>
      <c r="H39" s="37">
        <f t="shared" si="4"/>
        <v>21390861</v>
      </c>
      <c r="I39" s="37">
        <f t="shared" si="4"/>
        <v>21257183</v>
      </c>
      <c r="J39" s="37">
        <f t="shared" si="4"/>
        <v>21257183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21257183</v>
      </c>
      <c r="X39" s="37">
        <f t="shared" si="4"/>
        <v>5316832</v>
      </c>
      <c r="Y39" s="37">
        <f t="shared" si="4"/>
        <v>15940351</v>
      </c>
      <c r="Z39" s="38">
        <f>+IF(X39&lt;&gt;0,+(Y39/X39)*100,0)</f>
        <v>299.8091908866031</v>
      </c>
      <c r="AA39" s="39">
        <f>SUM(AA37:AA38)</f>
        <v>21267326</v>
      </c>
    </row>
    <row r="40" spans="1:27" ht="13.5">
      <c r="A40" s="27" t="s">
        <v>62</v>
      </c>
      <c r="B40" s="28"/>
      <c r="C40" s="29">
        <f aca="true" t="shared" si="5" ref="C40:Y40">+C34+C39</f>
        <v>90307751</v>
      </c>
      <c r="D40" s="29">
        <f>+D34+D39</f>
        <v>90307751</v>
      </c>
      <c r="E40" s="30">
        <f t="shared" si="5"/>
        <v>72221244</v>
      </c>
      <c r="F40" s="31">
        <f t="shared" si="5"/>
        <v>72221244</v>
      </c>
      <c r="G40" s="31">
        <f t="shared" si="5"/>
        <v>66078619</v>
      </c>
      <c r="H40" s="31">
        <f t="shared" si="5"/>
        <v>75757042</v>
      </c>
      <c r="I40" s="31">
        <f t="shared" si="5"/>
        <v>70281244</v>
      </c>
      <c r="J40" s="31">
        <f t="shared" si="5"/>
        <v>70281244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70281244</v>
      </c>
      <c r="X40" s="31">
        <f t="shared" si="5"/>
        <v>18055312</v>
      </c>
      <c r="Y40" s="31">
        <f t="shared" si="5"/>
        <v>52225932</v>
      </c>
      <c r="Z40" s="32">
        <f>+IF(X40&lt;&gt;0,+(Y40/X40)*100,0)</f>
        <v>289.2552175226881</v>
      </c>
      <c r="AA40" s="33">
        <f>+AA34+AA39</f>
        <v>72221244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196446858</v>
      </c>
      <c r="D42" s="43">
        <f>+D25-D40</f>
        <v>196446858</v>
      </c>
      <c r="E42" s="44">
        <f t="shared" si="6"/>
        <v>201603728</v>
      </c>
      <c r="F42" s="45">
        <f t="shared" si="6"/>
        <v>201603728</v>
      </c>
      <c r="G42" s="45">
        <f t="shared" si="6"/>
        <v>221705857</v>
      </c>
      <c r="H42" s="45">
        <f t="shared" si="6"/>
        <v>225740212</v>
      </c>
      <c r="I42" s="45">
        <f t="shared" si="6"/>
        <v>238204169</v>
      </c>
      <c r="J42" s="45">
        <f t="shared" si="6"/>
        <v>238204169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238204169</v>
      </c>
      <c r="X42" s="45">
        <f t="shared" si="6"/>
        <v>50400932</v>
      </c>
      <c r="Y42" s="45">
        <f t="shared" si="6"/>
        <v>187803237</v>
      </c>
      <c r="Z42" s="46">
        <f>+IF(X42&lt;&gt;0,+(Y42/X42)*100,0)</f>
        <v>372.61857975166015</v>
      </c>
      <c r="AA42" s="47">
        <f>+AA25-AA40</f>
        <v>201603728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196446858</v>
      </c>
      <c r="D45" s="18">
        <v>196446858</v>
      </c>
      <c r="E45" s="19">
        <v>201603730</v>
      </c>
      <c r="F45" s="20">
        <v>201603730</v>
      </c>
      <c r="G45" s="20">
        <v>221705858</v>
      </c>
      <c r="H45" s="20">
        <v>225740213</v>
      </c>
      <c r="I45" s="20">
        <v>238204169</v>
      </c>
      <c r="J45" s="20">
        <v>238204169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238204169</v>
      </c>
      <c r="X45" s="20">
        <v>50400933</v>
      </c>
      <c r="Y45" s="20">
        <v>187803236</v>
      </c>
      <c r="Z45" s="48">
        <v>372.62</v>
      </c>
      <c r="AA45" s="22">
        <v>201603730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196446858</v>
      </c>
      <c r="D48" s="51">
        <f>SUM(D45:D47)</f>
        <v>196446858</v>
      </c>
      <c r="E48" s="52">
        <f t="shared" si="7"/>
        <v>201603730</v>
      </c>
      <c r="F48" s="53">
        <f t="shared" si="7"/>
        <v>201603730</v>
      </c>
      <c r="G48" s="53">
        <f t="shared" si="7"/>
        <v>221705858</v>
      </c>
      <c r="H48" s="53">
        <f t="shared" si="7"/>
        <v>225740213</v>
      </c>
      <c r="I48" s="53">
        <f t="shared" si="7"/>
        <v>238204169</v>
      </c>
      <c r="J48" s="53">
        <f t="shared" si="7"/>
        <v>238204169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238204169</v>
      </c>
      <c r="X48" s="53">
        <f t="shared" si="7"/>
        <v>50400933</v>
      </c>
      <c r="Y48" s="53">
        <f t="shared" si="7"/>
        <v>187803236</v>
      </c>
      <c r="Z48" s="54">
        <f>+IF(X48&lt;&gt;0,+(Y48/X48)*100,0)</f>
        <v>372.61857037448095</v>
      </c>
      <c r="AA48" s="55">
        <f>SUM(AA45:AA47)</f>
        <v>201603730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1349729</v>
      </c>
      <c r="D6" s="18">
        <v>1349729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  <c r="AA6" s="22"/>
    </row>
    <row r="7" spans="1:27" ht="13.5">
      <c r="A7" s="23" t="s">
        <v>34</v>
      </c>
      <c r="B7" s="17"/>
      <c r="C7" s="18"/>
      <c r="D7" s="18"/>
      <c r="E7" s="19">
        <v>18442200</v>
      </c>
      <c r="F7" s="20">
        <v>18442200</v>
      </c>
      <c r="G7" s="20">
        <v>8392000</v>
      </c>
      <c r="H7" s="20"/>
      <c r="I7" s="20"/>
      <c r="J7" s="20">
        <v>8392000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8392000</v>
      </c>
      <c r="X7" s="20">
        <v>4610550</v>
      </c>
      <c r="Y7" s="20">
        <v>3781450</v>
      </c>
      <c r="Z7" s="21">
        <v>82.02</v>
      </c>
      <c r="AA7" s="22">
        <v>18442200</v>
      </c>
    </row>
    <row r="8" spans="1:27" ht="13.5">
      <c r="A8" s="23" t="s">
        <v>35</v>
      </c>
      <c r="B8" s="17"/>
      <c r="C8" s="18">
        <v>7664385</v>
      </c>
      <c r="D8" s="18">
        <v>7664385</v>
      </c>
      <c r="E8" s="19">
        <v>81349816</v>
      </c>
      <c r="F8" s="20">
        <v>81349816</v>
      </c>
      <c r="G8" s="20">
        <v>6751079</v>
      </c>
      <c r="H8" s="20"/>
      <c r="I8" s="20"/>
      <c r="J8" s="20">
        <v>6751079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6751079</v>
      </c>
      <c r="X8" s="20">
        <v>20337454</v>
      </c>
      <c r="Y8" s="20">
        <v>-13586375</v>
      </c>
      <c r="Z8" s="21">
        <v>-66.8</v>
      </c>
      <c r="AA8" s="22">
        <v>81349816</v>
      </c>
    </row>
    <row r="9" spans="1:27" ht="13.5">
      <c r="A9" s="23" t="s">
        <v>36</v>
      </c>
      <c r="B9" s="17"/>
      <c r="C9" s="18">
        <v>17022367</v>
      </c>
      <c r="D9" s="18">
        <v>17022367</v>
      </c>
      <c r="E9" s="19">
        <v>39751</v>
      </c>
      <c r="F9" s="20">
        <v>39751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9938</v>
      </c>
      <c r="Y9" s="20">
        <v>-9938</v>
      </c>
      <c r="Z9" s="21">
        <v>-100</v>
      </c>
      <c r="AA9" s="22">
        <v>39751</v>
      </c>
    </row>
    <row r="10" spans="1:27" ht="13.5">
      <c r="A10" s="23" t="s">
        <v>37</v>
      </c>
      <c r="B10" s="17"/>
      <c r="C10" s="18">
        <v>2879986</v>
      </c>
      <c r="D10" s="18">
        <v>2879986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102722</v>
      </c>
      <c r="D11" s="18">
        <v>102722</v>
      </c>
      <c r="E11" s="19">
        <v>37548</v>
      </c>
      <c r="F11" s="20">
        <v>37548</v>
      </c>
      <c r="G11" s="20">
        <v>38221</v>
      </c>
      <c r="H11" s="20"/>
      <c r="I11" s="20"/>
      <c r="J11" s="20">
        <v>38221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38221</v>
      </c>
      <c r="X11" s="20">
        <v>9387</v>
      </c>
      <c r="Y11" s="20">
        <v>28834</v>
      </c>
      <c r="Z11" s="21">
        <v>307.17</v>
      </c>
      <c r="AA11" s="22">
        <v>37548</v>
      </c>
    </row>
    <row r="12" spans="1:27" ht="13.5">
      <c r="A12" s="27" t="s">
        <v>39</v>
      </c>
      <c r="B12" s="28"/>
      <c r="C12" s="29">
        <f aca="true" t="shared" si="0" ref="C12:Y12">SUM(C6:C11)</f>
        <v>29019189</v>
      </c>
      <c r="D12" s="29">
        <f>SUM(D6:D11)</f>
        <v>29019189</v>
      </c>
      <c r="E12" s="30">
        <f t="shared" si="0"/>
        <v>99869315</v>
      </c>
      <c r="F12" s="31">
        <f t="shared" si="0"/>
        <v>99869315</v>
      </c>
      <c r="G12" s="31">
        <f t="shared" si="0"/>
        <v>15181300</v>
      </c>
      <c r="H12" s="31">
        <f t="shared" si="0"/>
        <v>0</v>
      </c>
      <c r="I12" s="31">
        <f t="shared" si="0"/>
        <v>0</v>
      </c>
      <c r="J12" s="31">
        <f t="shared" si="0"/>
        <v>15181300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15181300</v>
      </c>
      <c r="X12" s="31">
        <f t="shared" si="0"/>
        <v>24967329</v>
      </c>
      <c r="Y12" s="31">
        <f t="shared" si="0"/>
        <v>-9786029</v>
      </c>
      <c r="Z12" s="32">
        <f>+IF(X12&lt;&gt;0,+(Y12/X12)*100,0)</f>
        <v>-39.19533803555839</v>
      </c>
      <c r="AA12" s="33">
        <f>SUM(AA6:AA11)</f>
        <v>99869315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28736907</v>
      </c>
      <c r="D17" s="18">
        <v>28736907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324629321</v>
      </c>
      <c r="D19" s="18">
        <v>324629321</v>
      </c>
      <c r="E19" s="19">
        <v>83176959</v>
      </c>
      <c r="F19" s="20">
        <v>83176959</v>
      </c>
      <c r="G19" s="20">
        <v>102670</v>
      </c>
      <c r="H19" s="20"/>
      <c r="I19" s="20"/>
      <c r="J19" s="20">
        <v>102670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102670</v>
      </c>
      <c r="X19" s="20">
        <v>20794240</v>
      </c>
      <c r="Y19" s="20">
        <v>-20691570</v>
      </c>
      <c r="Z19" s="21">
        <v>-99.51</v>
      </c>
      <c r="AA19" s="22">
        <v>83176959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244775</v>
      </c>
      <c r="D21" s="18">
        <v>244775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517546</v>
      </c>
      <c r="D22" s="18">
        <v>517546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213000</v>
      </c>
      <c r="D23" s="18">
        <v>213000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354341549</v>
      </c>
      <c r="D24" s="29">
        <f>SUM(D15:D23)</f>
        <v>354341549</v>
      </c>
      <c r="E24" s="36">
        <f t="shared" si="1"/>
        <v>83176959</v>
      </c>
      <c r="F24" s="37">
        <f t="shared" si="1"/>
        <v>83176959</v>
      </c>
      <c r="G24" s="37">
        <f t="shared" si="1"/>
        <v>102670</v>
      </c>
      <c r="H24" s="37">
        <f t="shared" si="1"/>
        <v>0</v>
      </c>
      <c r="I24" s="37">
        <f t="shared" si="1"/>
        <v>0</v>
      </c>
      <c r="J24" s="37">
        <f t="shared" si="1"/>
        <v>102670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102670</v>
      </c>
      <c r="X24" s="37">
        <f t="shared" si="1"/>
        <v>20794240</v>
      </c>
      <c r="Y24" s="37">
        <f t="shared" si="1"/>
        <v>-20691570</v>
      </c>
      <c r="Z24" s="38">
        <f>+IF(X24&lt;&gt;0,+(Y24/X24)*100,0)</f>
        <v>-99.5062575020775</v>
      </c>
      <c r="AA24" s="39">
        <f>SUM(AA15:AA23)</f>
        <v>83176959</v>
      </c>
    </row>
    <row r="25" spans="1:27" ht="13.5">
      <c r="A25" s="27" t="s">
        <v>51</v>
      </c>
      <c r="B25" s="28"/>
      <c r="C25" s="29">
        <f aca="true" t="shared" si="2" ref="C25:Y25">+C12+C24</f>
        <v>383360738</v>
      </c>
      <c r="D25" s="29">
        <f>+D12+D24</f>
        <v>383360738</v>
      </c>
      <c r="E25" s="30">
        <f t="shared" si="2"/>
        <v>183046274</v>
      </c>
      <c r="F25" s="31">
        <f t="shared" si="2"/>
        <v>183046274</v>
      </c>
      <c r="G25" s="31">
        <f t="shared" si="2"/>
        <v>15283970</v>
      </c>
      <c r="H25" s="31">
        <f t="shared" si="2"/>
        <v>0</v>
      </c>
      <c r="I25" s="31">
        <f t="shared" si="2"/>
        <v>0</v>
      </c>
      <c r="J25" s="31">
        <f t="shared" si="2"/>
        <v>15283970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15283970</v>
      </c>
      <c r="X25" s="31">
        <f t="shared" si="2"/>
        <v>45761569</v>
      </c>
      <c r="Y25" s="31">
        <f t="shared" si="2"/>
        <v>-30477599</v>
      </c>
      <c r="Z25" s="32">
        <f>+IF(X25&lt;&gt;0,+(Y25/X25)*100,0)</f>
        <v>-66.60086108498597</v>
      </c>
      <c r="AA25" s="33">
        <f>+AA12+AA24</f>
        <v>183046274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31465635</v>
      </c>
      <c r="D29" s="18">
        <v>31465635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1834071</v>
      </c>
      <c r="D30" s="18">
        <v>1834071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60241</v>
      </c>
      <c r="D31" s="18">
        <v>60241</v>
      </c>
      <c r="E31" s="19">
        <v>6859933</v>
      </c>
      <c r="F31" s="20">
        <v>6859933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1714983</v>
      </c>
      <c r="Y31" s="20">
        <v>-1714983</v>
      </c>
      <c r="Z31" s="21">
        <v>-100</v>
      </c>
      <c r="AA31" s="22">
        <v>6859933</v>
      </c>
    </row>
    <row r="32" spans="1:27" ht="13.5">
      <c r="A32" s="23" t="s">
        <v>57</v>
      </c>
      <c r="B32" s="17"/>
      <c r="C32" s="18">
        <v>56254593</v>
      </c>
      <c r="D32" s="18">
        <v>56254593</v>
      </c>
      <c r="E32" s="19">
        <v>56280012</v>
      </c>
      <c r="F32" s="20">
        <v>56280012</v>
      </c>
      <c r="G32" s="20">
        <v>7375148</v>
      </c>
      <c r="H32" s="20"/>
      <c r="I32" s="20"/>
      <c r="J32" s="20">
        <v>7375148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7375148</v>
      </c>
      <c r="X32" s="20">
        <v>14070003</v>
      </c>
      <c r="Y32" s="20">
        <v>-6694855</v>
      </c>
      <c r="Z32" s="21">
        <v>-47.58</v>
      </c>
      <c r="AA32" s="22">
        <v>56280012</v>
      </c>
    </row>
    <row r="33" spans="1:27" ht="13.5">
      <c r="A33" s="23" t="s">
        <v>58</v>
      </c>
      <c r="B33" s="17"/>
      <c r="C33" s="18">
        <v>762607</v>
      </c>
      <c r="D33" s="18">
        <v>762607</v>
      </c>
      <c r="E33" s="19">
        <v>125349946</v>
      </c>
      <c r="F33" s="20">
        <v>125349946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31337487</v>
      </c>
      <c r="Y33" s="20">
        <v>-31337487</v>
      </c>
      <c r="Z33" s="21">
        <v>-100</v>
      </c>
      <c r="AA33" s="22">
        <v>125349946</v>
      </c>
    </row>
    <row r="34" spans="1:27" ht="13.5">
      <c r="A34" s="27" t="s">
        <v>59</v>
      </c>
      <c r="B34" s="28"/>
      <c r="C34" s="29">
        <f aca="true" t="shared" si="3" ref="C34:Y34">SUM(C29:C33)</f>
        <v>90377147</v>
      </c>
      <c r="D34" s="29">
        <f>SUM(D29:D33)</f>
        <v>90377147</v>
      </c>
      <c r="E34" s="30">
        <f t="shared" si="3"/>
        <v>188489891</v>
      </c>
      <c r="F34" s="31">
        <f t="shared" si="3"/>
        <v>188489891</v>
      </c>
      <c r="G34" s="31">
        <f t="shared" si="3"/>
        <v>7375148</v>
      </c>
      <c r="H34" s="31">
        <f t="shared" si="3"/>
        <v>0</v>
      </c>
      <c r="I34" s="31">
        <f t="shared" si="3"/>
        <v>0</v>
      </c>
      <c r="J34" s="31">
        <f t="shared" si="3"/>
        <v>7375148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7375148</v>
      </c>
      <c r="X34" s="31">
        <f t="shared" si="3"/>
        <v>47122473</v>
      </c>
      <c r="Y34" s="31">
        <f t="shared" si="3"/>
        <v>-39747325</v>
      </c>
      <c r="Z34" s="32">
        <f>+IF(X34&lt;&gt;0,+(Y34/X34)*100,0)</f>
        <v>-84.34897930760128</v>
      </c>
      <c r="AA34" s="33">
        <f>SUM(AA29:AA33)</f>
        <v>188489891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3300112</v>
      </c>
      <c r="D37" s="18">
        <v>3300112</v>
      </c>
      <c r="E37" s="19">
        <v>2785630</v>
      </c>
      <c r="F37" s="20">
        <v>2785630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696408</v>
      </c>
      <c r="Y37" s="20">
        <v>-696408</v>
      </c>
      <c r="Z37" s="21">
        <v>-100</v>
      </c>
      <c r="AA37" s="22">
        <v>2785630</v>
      </c>
    </row>
    <row r="38" spans="1:27" ht="13.5">
      <c r="A38" s="23" t="s">
        <v>58</v>
      </c>
      <c r="B38" s="17"/>
      <c r="C38" s="18">
        <v>15525220</v>
      </c>
      <c r="D38" s="18">
        <v>15525220</v>
      </c>
      <c r="E38" s="19">
        <v>314376</v>
      </c>
      <c r="F38" s="20">
        <v>314376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78594</v>
      </c>
      <c r="Y38" s="20">
        <v>-78594</v>
      </c>
      <c r="Z38" s="21">
        <v>-100</v>
      </c>
      <c r="AA38" s="22">
        <v>314376</v>
      </c>
    </row>
    <row r="39" spans="1:27" ht="13.5">
      <c r="A39" s="27" t="s">
        <v>61</v>
      </c>
      <c r="B39" s="35"/>
      <c r="C39" s="29">
        <f aca="true" t="shared" si="4" ref="C39:Y39">SUM(C37:C38)</f>
        <v>18825332</v>
      </c>
      <c r="D39" s="29">
        <f>SUM(D37:D38)</f>
        <v>18825332</v>
      </c>
      <c r="E39" s="36">
        <f t="shared" si="4"/>
        <v>3100006</v>
      </c>
      <c r="F39" s="37">
        <f t="shared" si="4"/>
        <v>3100006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775002</v>
      </c>
      <c r="Y39" s="37">
        <f t="shared" si="4"/>
        <v>-775002</v>
      </c>
      <c r="Z39" s="38">
        <f>+IF(X39&lt;&gt;0,+(Y39/X39)*100,0)</f>
        <v>-100</v>
      </c>
      <c r="AA39" s="39">
        <f>SUM(AA37:AA38)</f>
        <v>3100006</v>
      </c>
    </row>
    <row r="40" spans="1:27" ht="13.5">
      <c r="A40" s="27" t="s">
        <v>62</v>
      </c>
      <c r="B40" s="28"/>
      <c r="C40" s="29">
        <f aca="true" t="shared" si="5" ref="C40:Y40">+C34+C39</f>
        <v>109202479</v>
      </c>
      <c r="D40" s="29">
        <f>+D34+D39</f>
        <v>109202479</v>
      </c>
      <c r="E40" s="30">
        <f t="shared" si="5"/>
        <v>191589897</v>
      </c>
      <c r="F40" s="31">
        <f t="shared" si="5"/>
        <v>191589897</v>
      </c>
      <c r="G40" s="31">
        <f t="shared" si="5"/>
        <v>7375148</v>
      </c>
      <c r="H40" s="31">
        <f t="shared" si="5"/>
        <v>0</v>
      </c>
      <c r="I40" s="31">
        <f t="shared" si="5"/>
        <v>0</v>
      </c>
      <c r="J40" s="31">
        <f t="shared" si="5"/>
        <v>7375148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7375148</v>
      </c>
      <c r="X40" s="31">
        <f t="shared" si="5"/>
        <v>47897475</v>
      </c>
      <c r="Y40" s="31">
        <f t="shared" si="5"/>
        <v>-40522327</v>
      </c>
      <c r="Z40" s="32">
        <f>+IF(X40&lt;&gt;0,+(Y40/X40)*100,0)</f>
        <v>-84.6022196368389</v>
      </c>
      <c r="AA40" s="33">
        <f>+AA34+AA39</f>
        <v>191589897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274158259</v>
      </c>
      <c r="D42" s="43">
        <f>+D25-D40</f>
        <v>274158259</v>
      </c>
      <c r="E42" s="44">
        <f t="shared" si="6"/>
        <v>-8543623</v>
      </c>
      <c r="F42" s="45">
        <f t="shared" si="6"/>
        <v>-8543623</v>
      </c>
      <c r="G42" s="45">
        <f t="shared" si="6"/>
        <v>7908822</v>
      </c>
      <c r="H42" s="45">
        <f t="shared" si="6"/>
        <v>0</v>
      </c>
      <c r="I42" s="45">
        <f t="shared" si="6"/>
        <v>0</v>
      </c>
      <c r="J42" s="45">
        <f t="shared" si="6"/>
        <v>7908822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7908822</v>
      </c>
      <c r="X42" s="45">
        <f t="shared" si="6"/>
        <v>-2135906</v>
      </c>
      <c r="Y42" s="45">
        <f t="shared" si="6"/>
        <v>10044728</v>
      </c>
      <c r="Z42" s="46">
        <f>+IF(X42&lt;&gt;0,+(Y42/X42)*100,0)</f>
        <v>-470.2794973187022</v>
      </c>
      <c r="AA42" s="47">
        <f>+AA25-AA40</f>
        <v>-8543623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274158259</v>
      </c>
      <c r="D45" s="18">
        <v>274158259</v>
      </c>
      <c r="E45" s="19">
        <v>-8543624</v>
      </c>
      <c r="F45" s="20">
        <v>-8543624</v>
      </c>
      <c r="G45" s="20">
        <v>7908822</v>
      </c>
      <c r="H45" s="20"/>
      <c r="I45" s="20"/>
      <c r="J45" s="20">
        <v>7908822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7908822</v>
      </c>
      <c r="X45" s="20">
        <v>-2135906</v>
      </c>
      <c r="Y45" s="20">
        <v>10044728</v>
      </c>
      <c r="Z45" s="48">
        <v>-470.28</v>
      </c>
      <c r="AA45" s="22">
        <v>-8543624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274158259</v>
      </c>
      <c r="D48" s="51">
        <f>SUM(D45:D47)</f>
        <v>274158259</v>
      </c>
      <c r="E48" s="52">
        <f t="shared" si="7"/>
        <v>-8543624</v>
      </c>
      <c r="F48" s="53">
        <f t="shared" si="7"/>
        <v>-8543624</v>
      </c>
      <c r="G48" s="53">
        <f t="shared" si="7"/>
        <v>7908822</v>
      </c>
      <c r="H48" s="53">
        <f t="shared" si="7"/>
        <v>0</v>
      </c>
      <c r="I48" s="53">
        <f t="shared" si="7"/>
        <v>0</v>
      </c>
      <c r="J48" s="53">
        <f t="shared" si="7"/>
        <v>7908822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7908822</v>
      </c>
      <c r="X48" s="53">
        <f t="shared" si="7"/>
        <v>-2135906</v>
      </c>
      <c r="Y48" s="53">
        <f t="shared" si="7"/>
        <v>10044728</v>
      </c>
      <c r="Z48" s="54">
        <f>+IF(X48&lt;&gt;0,+(Y48/X48)*100,0)</f>
        <v>-470.2794973187022</v>
      </c>
      <c r="AA48" s="55">
        <f>SUM(AA45:AA47)</f>
        <v>-8543624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3129853</v>
      </c>
      <c r="D6" s="18">
        <v>3129853</v>
      </c>
      <c r="E6" s="19">
        <v>3729117</v>
      </c>
      <c r="F6" s="20">
        <v>3729117</v>
      </c>
      <c r="G6" s="20">
        <v>42885370</v>
      </c>
      <c r="H6" s="20">
        <v>16300</v>
      </c>
      <c r="I6" s="20">
        <v>1659251</v>
      </c>
      <c r="J6" s="20">
        <v>1659251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1659251</v>
      </c>
      <c r="X6" s="20">
        <v>932279</v>
      </c>
      <c r="Y6" s="20">
        <v>726972</v>
      </c>
      <c r="Z6" s="21">
        <v>77.98</v>
      </c>
      <c r="AA6" s="22">
        <v>3729117</v>
      </c>
    </row>
    <row r="7" spans="1:27" ht="13.5">
      <c r="A7" s="23" t="s">
        <v>34</v>
      </c>
      <c r="B7" s="17"/>
      <c r="C7" s="18">
        <v>35093101</v>
      </c>
      <c r="D7" s="18">
        <v>35093101</v>
      </c>
      <c r="E7" s="19">
        <v>20000000</v>
      </c>
      <c r="F7" s="20">
        <v>20000000</v>
      </c>
      <c r="G7" s="20">
        <v>70042684</v>
      </c>
      <c r="H7" s="20">
        <v>99775538</v>
      </c>
      <c r="I7" s="20">
        <v>54919294</v>
      </c>
      <c r="J7" s="20">
        <v>54919294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54919294</v>
      </c>
      <c r="X7" s="20">
        <v>5000000</v>
      </c>
      <c r="Y7" s="20">
        <v>49919294</v>
      </c>
      <c r="Z7" s="21">
        <v>998.39</v>
      </c>
      <c r="AA7" s="22">
        <v>20000000</v>
      </c>
    </row>
    <row r="8" spans="1:27" ht="13.5">
      <c r="A8" s="23" t="s">
        <v>35</v>
      </c>
      <c r="B8" s="17"/>
      <c r="C8" s="18"/>
      <c r="D8" s="18"/>
      <c r="E8" s="19">
        <v>30620857</v>
      </c>
      <c r="F8" s="20">
        <v>30620857</v>
      </c>
      <c r="G8" s="20">
        <v>41711858</v>
      </c>
      <c r="H8" s="20">
        <v>45808671</v>
      </c>
      <c r="I8" s="20">
        <v>46795316</v>
      </c>
      <c r="J8" s="20">
        <v>46795316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46795316</v>
      </c>
      <c r="X8" s="20">
        <v>7655214</v>
      </c>
      <c r="Y8" s="20">
        <v>39140102</v>
      </c>
      <c r="Z8" s="21">
        <v>511.29</v>
      </c>
      <c r="AA8" s="22">
        <v>30620857</v>
      </c>
    </row>
    <row r="9" spans="1:27" ht="13.5">
      <c r="A9" s="23" t="s">
        <v>36</v>
      </c>
      <c r="B9" s="17"/>
      <c r="C9" s="18">
        <v>26432771</v>
      </c>
      <c r="D9" s="18">
        <v>26432771</v>
      </c>
      <c r="E9" s="19"/>
      <c r="F9" s="20"/>
      <c r="G9" s="20">
        <v>34880121</v>
      </c>
      <c r="H9" s="20">
        <v>23393741</v>
      </c>
      <c r="I9" s="20">
        <v>30316823</v>
      </c>
      <c r="J9" s="20">
        <v>30316823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30316823</v>
      </c>
      <c r="X9" s="20"/>
      <c r="Y9" s="20">
        <v>30316823</v>
      </c>
      <c r="Z9" s="21"/>
      <c r="AA9" s="22"/>
    </row>
    <row r="10" spans="1:27" ht="13.5">
      <c r="A10" s="23" t="s">
        <v>37</v>
      </c>
      <c r="B10" s="17"/>
      <c r="C10" s="18"/>
      <c r="D10" s="18"/>
      <c r="E10" s="19">
        <v>10000000</v>
      </c>
      <c r="F10" s="20">
        <v>10000000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2500000</v>
      </c>
      <c r="Y10" s="24">
        <v>-2500000</v>
      </c>
      <c r="Z10" s="25">
        <v>-100</v>
      </c>
      <c r="AA10" s="26">
        <v>10000000</v>
      </c>
    </row>
    <row r="11" spans="1:27" ht="13.5">
      <c r="A11" s="23" t="s">
        <v>38</v>
      </c>
      <c r="B11" s="17"/>
      <c r="C11" s="18">
        <v>3018121</v>
      </c>
      <c r="D11" s="18">
        <v>3018121</v>
      </c>
      <c r="E11" s="19">
        <v>1571621</v>
      </c>
      <c r="F11" s="20">
        <v>1571621</v>
      </c>
      <c r="G11" s="20">
        <v>2756317</v>
      </c>
      <c r="H11" s="20">
        <v>2592273</v>
      </c>
      <c r="I11" s="20">
        <v>2213866</v>
      </c>
      <c r="J11" s="20">
        <v>2213866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2213866</v>
      </c>
      <c r="X11" s="20">
        <v>392905</v>
      </c>
      <c r="Y11" s="20">
        <v>1820961</v>
      </c>
      <c r="Z11" s="21">
        <v>463.46</v>
      </c>
      <c r="AA11" s="22">
        <v>1571621</v>
      </c>
    </row>
    <row r="12" spans="1:27" ht="13.5">
      <c r="A12" s="27" t="s">
        <v>39</v>
      </c>
      <c r="B12" s="28"/>
      <c r="C12" s="29">
        <f aca="true" t="shared" si="0" ref="C12:Y12">SUM(C6:C11)</f>
        <v>67673846</v>
      </c>
      <c r="D12" s="29">
        <f>SUM(D6:D11)</f>
        <v>67673846</v>
      </c>
      <c r="E12" s="30">
        <f t="shared" si="0"/>
        <v>65921595</v>
      </c>
      <c r="F12" s="31">
        <f t="shared" si="0"/>
        <v>65921595</v>
      </c>
      <c r="G12" s="31">
        <f t="shared" si="0"/>
        <v>192276350</v>
      </c>
      <c r="H12" s="31">
        <f t="shared" si="0"/>
        <v>171586523</v>
      </c>
      <c r="I12" s="31">
        <f t="shared" si="0"/>
        <v>135904550</v>
      </c>
      <c r="J12" s="31">
        <f t="shared" si="0"/>
        <v>135904550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135904550</v>
      </c>
      <c r="X12" s="31">
        <f t="shared" si="0"/>
        <v>16480398</v>
      </c>
      <c r="Y12" s="31">
        <f t="shared" si="0"/>
        <v>119424152</v>
      </c>
      <c r="Z12" s="32">
        <f>+IF(X12&lt;&gt;0,+(Y12/X12)*100,0)</f>
        <v>724.643616009759</v>
      </c>
      <c r="AA12" s="33">
        <f>SUM(AA6:AA11)</f>
        <v>65921595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>
        <v>3195395</v>
      </c>
      <c r="D16" s="18">
        <v>3195395</v>
      </c>
      <c r="E16" s="19">
        <v>3619220</v>
      </c>
      <c r="F16" s="20">
        <v>3619220</v>
      </c>
      <c r="G16" s="24">
        <v>3198756</v>
      </c>
      <c r="H16" s="24">
        <v>3211065</v>
      </c>
      <c r="I16" s="24">
        <v>3218899</v>
      </c>
      <c r="J16" s="20">
        <v>3218899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3218899</v>
      </c>
      <c r="X16" s="20">
        <v>904805</v>
      </c>
      <c r="Y16" s="24">
        <v>2314094</v>
      </c>
      <c r="Z16" s="25">
        <v>255.76</v>
      </c>
      <c r="AA16" s="26">
        <v>3619220</v>
      </c>
    </row>
    <row r="17" spans="1:27" ht="13.5">
      <c r="A17" s="23" t="s">
        <v>43</v>
      </c>
      <c r="B17" s="17"/>
      <c r="C17" s="18">
        <v>2620956</v>
      </c>
      <c r="D17" s="18">
        <v>2620956</v>
      </c>
      <c r="E17" s="19">
        <v>3078410</v>
      </c>
      <c r="F17" s="20">
        <v>3078410</v>
      </c>
      <c r="G17" s="20">
        <v>2623709</v>
      </c>
      <c r="H17" s="20">
        <v>2620955</v>
      </c>
      <c r="I17" s="20">
        <v>2609582</v>
      </c>
      <c r="J17" s="20">
        <v>2609582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2609582</v>
      </c>
      <c r="X17" s="20">
        <v>769603</v>
      </c>
      <c r="Y17" s="20">
        <v>1839979</v>
      </c>
      <c r="Z17" s="21">
        <v>239.08</v>
      </c>
      <c r="AA17" s="22">
        <v>3078410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1280255845</v>
      </c>
      <c r="D19" s="18">
        <v>1280255845</v>
      </c>
      <c r="E19" s="19">
        <v>1403452247</v>
      </c>
      <c r="F19" s="20">
        <v>1403452247</v>
      </c>
      <c r="G19" s="20">
        <v>1288451235</v>
      </c>
      <c r="H19" s="20">
        <v>1291960727</v>
      </c>
      <c r="I19" s="20">
        <v>1285510493</v>
      </c>
      <c r="J19" s="20">
        <v>1285510493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1285510493</v>
      </c>
      <c r="X19" s="20">
        <v>350863062</v>
      </c>
      <c r="Y19" s="20">
        <v>934647431</v>
      </c>
      <c r="Z19" s="21">
        <v>266.39</v>
      </c>
      <c r="AA19" s="22">
        <v>1403452247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2234050</v>
      </c>
      <c r="D22" s="18">
        <v>2234050</v>
      </c>
      <c r="E22" s="19">
        <v>2858486</v>
      </c>
      <c r="F22" s="20">
        <v>2858486</v>
      </c>
      <c r="G22" s="20">
        <v>2289257</v>
      </c>
      <c r="H22" s="20">
        <v>2234051</v>
      </c>
      <c r="I22" s="20">
        <v>2078659</v>
      </c>
      <c r="J22" s="20">
        <v>2078659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2078659</v>
      </c>
      <c r="X22" s="20">
        <v>714622</v>
      </c>
      <c r="Y22" s="20">
        <v>1364037</v>
      </c>
      <c r="Z22" s="21">
        <v>190.88</v>
      </c>
      <c r="AA22" s="22">
        <v>2858486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1288306246</v>
      </c>
      <c r="D24" s="29">
        <f>SUM(D15:D23)</f>
        <v>1288306246</v>
      </c>
      <c r="E24" s="36">
        <f t="shared" si="1"/>
        <v>1413008363</v>
      </c>
      <c r="F24" s="37">
        <f t="shared" si="1"/>
        <v>1413008363</v>
      </c>
      <c r="G24" s="37">
        <f t="shared" si="1"/>
        <v>1296562957</v>
      </c>
      <c r="H24" s="37">
        <f t="shared" si="1"/>
        <v>1300026798</v>
      </c>
      <c r="I24" s="37">
        <f t="shared" si="1"/>
        <v>1293417633</v>
      </c>
      <c r="J24" s="37">
        <f t="shared" si="1"/>
        <v>1293417633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1293417633</v>
      </c>
      <c r="X24" s="37">
        <f t="shared" si="1"/>
        <v>353252092</v>
      </c>
      <c r="Y24" s="37">
        <f t="shared" si="1"/>
        <v>940165541</v>
      </c>
      <c r="Z24" s="38">
        <f>+IF(X24&lt;&gt;0,+(Y24/X24)*100,0)</f>
        <v>266.1457815230716</v>
      </c>
      <c r="AA24" s="39">
        <f>SUM(AA15:AA23)</f>
        <v>1413008363</v>
      </c>
    </row>
    <row r="25" spans="1:27" ht="13.5">
      <c r="A25" s="27" t="s">
        <v>51</v>
      </c>
      <c r="B25" s="28"/>
      <c r="C25" s="29">
        <f aca="true" t="shared" si="2" ref="C25:Y25">+C12+C24</f>
        <v>1355980092</v>
      </c>
      <c r="D25" s="29">
        <f>+D12+D24</f>
        <v>1355980092</v>
      </c>
      <c r="E25" s="30">
        <f t="shared" si="2"/>
        <v>1478929958</v>
      </c>
      <c r="F25" s="31">
        <f t="shared" si="2"/>
        <v>1478929958</v>
      </c>
      <c r="G25" s="31">
        <f t="shared" si="2"/>
        <v>1488839307</v>
      </c>
      <c r="H25" s="31">
        <f t="shared" si="2"/>
        <v>1471613321</v>
      </c>
      <c r="I25" s="31">
        <f t="shared" si="2"/>
        <v>1429322183</v>
      </c>
      <c r="J25" s="31">
        <f t="shared" si="2"/>
        <v>1429322183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1429322183</v>
      </c>
      <c r="X25" s="31">
        <f t="shared" si="2"/>
        <v>369732490</v>
      </c>
      <c r="Y25" s="31">
        <f t="shared" si="2"/>
        <v>1059589693</v>
      </c>
      <c r="Z25" s="32">
        <f>+IF(X25&lt;&gt;0,+(Y25/X25)*100,0)</f>
        <v>286.5827920613631</v>
      </c>
      <c r="AA25" s="33">
        <f>+AA12+AA24</f>
        <v>1478929958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>
        <v>2390351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445873</v>
      </c>
      <c r="D30" s="18">
        <v>445873</v>
      </c>
      <c r="E30" s="19">
        <v>397695</v>
      </c>
      <c r="F30" s="20">
        <v>397695</v>
      </c>
      <c r="G30" s="20">
        <v>-814032</v>
      </c>
      <c r="H30" s="20">
        <v>-1237839</v>
      </c>
      <c r="I30" s="20">
        <v>-1332351</v>
      </c>
      <c r="J30" s="20">
        <v>-1332351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-1332351</v>
      </c>
      <c r="X30" s="20">
        <v>99424</v>
      </c>
      <c r="Y30" s="20">
        <v>-1431775</v>
      </c>
      <c r="Z30" s="21">
        <v>-1440.07</v>
      </c>
      <c r="AA30" s="22">
        <v>397695</v>
      </c>
    </row>
    <row r="31" spans="1:27" ht="13.5">
      <c r="A31" s="23" t="s">
        <v>56</v>
      </c>
      <c r="B31" s="17"/>
      <c r="C31" s="18">
        <v>834552</v>
      </c>
      <c r="D31" s="18">
        <v>834552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97226478</v>
      </c>
      <c r="D32" s="18">
        <v>97226478</v>
      </c>
      <c r="E32" s="19">
        <v>47315378</v>
      </c>
      <c r="F32" s="20">
        <v>47315378</v>
      </c>
      <c r="G32" s="20">
        <v>149905989</v>
      </c>
      <c r="H32" s="20">
        <v>133734087</v>
      </c>
      <c r="I32" s="20">
        <v>116772080</v>
      </c>
      <c r="J32" s="20">
        <v>116772080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116772080</v>
      </c>
      <c r="X32" s="20">
        <v>11828845</v>
      </c>
      <c r="Y32" s="20">
        <v>104943235</v>
      </c>
      <c r="Z32" s="21">
        <v>887.18</v>
      </c>
      <c r="AA32" s="22">
        <v>47315378</v>
      </c>
    </row>
    <row r="33" spans="1:27" ht="13.5">
      <c r="A33" s="23" t="s">
        <v>58</v>
      </c>
      <c r="B33" s="17"/>
      <c r="C33" s="18">
        <v>18357574</v>
      </c>
      <c r="D33" s="18">
        <v>18357574</v>
      </c>
      <c r="E33" s="19">
        <v>28317867</v>
      </c>
      <c r="F33" s="20">
        <v>28317867</v>
      </c>
      <c r="G33" s="20">
        <v>14913920</v>
      </c>
      <c r="H33" s="20">
        <v>15794150</v>
      </c>
      <c r="I33" s="20">
        <v>15724126</v>
      </c>
      <c r="J33" s="20">
        <v>15724126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15724126</v>
      </c>
      <c r="X33" s="20">
        <v>7079467</v>
      </c>
      <c r="Y33" s="20">
        <v>8644659</v>
      </c>
      <c r="Z33" s="21">
        <v>122.11</v>
      </c>
      <c r="AA33" s="22">
        <v>28317867</v>
      </c>
    </row>
    <row r="34" spans="1:27" ht="13.5">
      <c r="A34" s="27" t="s">
        <v>59</v>
      </c>
      <c r="B34" s="28"/>
      <c r="C34" s="29">
        <f aca="true" t="shared" si="3" ref="C34:Y34">SUM(C29:C33)</f>
        <v>116864477</v>
      </c>
      <c r="D34" s="29">
        <f>SUM(D29:D33)</f>
        <v>116864477</v>
      </c>
      <c r="E34" s="30">
        <f t="shared" si="3"/>
        <v>76030940</v>
      </c>
      <c r="F34" s="31">
        <f t="shared" si="3"/>
        <v>76030940</v>
      </c>
      <c r="G34" s="31">
        <f t="shared" si="3"/>
        <v>164005877</v>
      </c>
      <c r="H34" s="31">
        <f t="shared" si="3"/>
        <v>150680749</v>
      </c>
      <c r="I34" s="31">
        <f t="shared" si="3"/>
        <v>131163855</v>
      </c>
      <c r="J34" s="31">
        <f t="shared" si="3"/>
        <v>131163855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131163855</v>
      </c>
      <c r="X34" s="31">
        <f t="shared" si="3"/>
        <v>19007736</v>
      </c>
      <c r="Y34" s="31">
        <f t="shared" si="3"/>
        <v>112156119</v>
      </c>
      <c r="Z34" s="32">
        <f>+IF(X34&lt;&gt;0,+(Y34/X34)*100,0)</f>
        <v>590.055117558451</v>
      </c>
      <c r="AA34" s="33">
        <f>SUM(AA29:AA33)</f>
        <v>76030940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5653603</v>
      </c>
      <c r="D37" s="18">
        <v>5653603</v>
      </c>
      <c r="E37" s="19">
        <v>6054418</v>
      </c>
      <c r="F37" s="20">
        <v>6054418</v>
      </c>
      <c r="G37" s="20">
        <v>6099476</v>
      </c>
      <c r="H37" s="20">
        <v>6099475</v>
      </c>
      <c r="I37" s="20">
        <v>5893201</v>
      </c>
      <c r="J37" s="20">
        <v>5893201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5893201</v>
      </c>
      <c r="X37" s="20">
        <v>1513605</v>
      </c>
      <c r="Y37" s="20">
        <v>4379596</v>
      </c>
      <c r="Z37" s="21">
        <v>289.35</v>
      </c>
      <c r="AA37" s="22">
        <v>6054418</v>
      </c>
    </row>
    <row r="38" spans="1:27" ht="13.5">
      <c r="A38" s="23" t="s">
        <v>58</v>
      </c>
      <c r="B38" s="17"/>
      <c r="C38" s="18">
        <v>28367675</v>
      </c>
      <c r="D38" s="18">
        <v>28367675</v>
      </c>
      <c r="E38" s="19">
        <v>14051793</v>
      </c>
      <c r="F38" s="20">
        <v>14051793</v>
      </c>
      <c r="G38" s="20">
        <v>34445967</v>
      </c>
      <c r="H38" s="20">
        <v>32212540</v>
      </c>
      <c r="I38" s="20">
        <v>31952104</v>
      </c>
      <c r="J38" s="20">
        <v>31952104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31952104</v>
      </c>
      <c r="X38" s="20">
        <v>3512948</v>
      </c>
      <c r="Y38" s="20">
        <v>28439156</v>
      </c>
      <c r="Z38" s="21">
        <v>809.55</v>
      </c>
      <c r="AA38" s="22">
        <v>14051793</v>
      </c>
    </row>
    <row r="39" spans="1:27" ht="13.5">
      <c r="A39" s="27" t="s">
        <v>61</v>
      </c>
      <c r="B39" s="35"/>
      <c r="C39" s="29">
        <f aca="true" t="shared" si="4" ref="C39:Y39">SUM(C37:C38)</f>
        <v>34021278</v>
      </c>
      <c r="D39" s="29">
        <f>SUM(D37:D38)</f>
        <v>34021278</v>
      </c>
      <c r="E39" s="36">
        <f t="shared" si="4"/>
        <v>20106211</v>
      </c>
      <c r="F39" s="37">
        <f t="shared" si="4"/>
        <v>20106211</v>
      </c>
      <c r="G39" s="37">
        <f t="shared" si="4"/>
        <v>40545443</v>
      </c>
      <c r="H39" s="37">
        <f t="shared" si="4"/>
        <v>38312015</v>
      </c>
      <c r="I39" s="37">
        <f t="shared" si="4"/>
        <v>37845305</v>
      </c>
      <c r="J39" s="37">
        <f t="shared" si="4"/>
        <v>37845305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37845305</v>
      </c>
      <c r="X39" s="37">
        <f t="shared" si="4"/>
        <v>5026553</v>
      </c>
      <c r="Y39" s="37">
        <f t="shared" si="4"/>
        <v>32818752</v>
      </c>
      <c r="Z39" s="38">
        <f>+IF(X39&lt;&gt;0,+(Y39/X39)*100,0)</f>
        <v>652.9077083241737</v>
      </c>
      <c r="AA39" s="39">
        <f>SUM(AA37:AA38)</f>
        <v>20106211</v>
      </c>
    </row>
    <row r="40" spans="1:27" ht="13.5">
      <c r="A40" s="27" t="s">
        <v>62</v>
      </c>
      <c r="B40" s="28"/>
      <c r="C40" s="29">
        <f aca="true" t="shared" si="5" ref="C40:Y40">+C34+C39</f>
        <v>150885755</v>
      </c>
      <c r="D40" s="29">
        <f>+D34+D39</f>
        <v>150885755</v>
      </c>
      <c r="E40" s="30">
        <f t="shared" si="5"/>
        <v>96137151</v>
      </c>
      <c r="F40" s="31">
        <f t="shared" si="5"/>
        <v>96137151</v>
      </c>
      <c r="G40" s="31">
        <f t="shared" si="5"/>
        <v>204551320</v>
      </c>
      <c r="H40" s="31">
        <f t="shared" si="5"/>
        <v>188992764</v>
      </c>
      <c r="I40" s="31">
        <f t="shared" si="5"/>
        <v>169009160</v>
      </c>
      <c r="J40" s="31">
        <f t="shared" si="5"/>
        <v>169009160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169009160</v>
      </c>
      <c r="X40" s="31">
        <f t="shared" si="5"/>
        <v>24034289</v>
      </c>
      <c r="Y40" s="31">
        <f t="shared" si="5"/>
        <v>144974871</v>
      </c>
      <c r="Z40" s="32">
        <f>+IF(X40&lt;&gt;0,+(Y40/X40)*100,0)</f>
        <v>603.2001653970292</v>
      </c>
      <c r="AA40" s="33">
        <f>+AA34+AA39</f>
        <v>96137151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1205094337</v>
      </c>
      <c r="D42" s="43">
        <f>+D25-D40</f>
        <v>1205094337</v>
      </c>
      <c r="E42" s="44">
        <f t="shared" si="6"/>
        <v>1382792807</v>
      </c>
      <c r="F42" s="45">
        <f t="shared" si="6"/>
        <v>1382792807</v>
      </c>
      <c r="G42" s="45">
        <f t="shared" si="6"/>
        <v>1284287987</v>
      </c>
      <c r="H42" s="45">
        <f t="shared" si="6"/>
        <v>1282620557</v>
      </c>
      <c r="I42" s="45">
        <f t="shared" si="6"/>
        <v>1260313023</v>
      </c>
      <c r="J42" s="45">
        <f t="shared" si="6"/>
        <v>1260313023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1260313023</v>
      </c>
      <c r="X42" s="45">
        <f t="shared" si="6"/>
        <v>345698201</v>
      </c>
      <c r="Y42" s="45">
        <f t="shared" si="6"/>
        <v>914614822</v>
      </c>
      <c r="Z42" s="46">
        <f>+IF(X42&lt;&gt;0,+(Y42/X42)*100,0)</f>
        <v>264.570315770894</v>
      </c>
      <c r="AA42" s="47">
        <f>+AA25-AA40</f>
        <v>1382792807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1205094337</v>
      </c>
      <c r="D45" s="18">
        <v>1205094337</v>
      </c>
      <c r="E45" s="19">
        <v>1382792807</v>
      </c>
      <c r="F45" s="20">
        <v>1382792807</v>
      </c>
      <c r="G45" s="20">
        <v>1284287987</v>
      </c>
      <c r="H45" s="20">
        <v>1282620557</v>
      </c>
      <c r="I45" s="20">
        <v>1260313023</v>
      </c>
      <c r="J45" s="20">
        <v>1260313023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1260313023</v>
      </c>
      <c r="X45" s="20">
        <v>345698202</v>
      </c>
      <c r="Y45" s="20">
        <v>914614821</v>
      </c>
      <c r="Z45" s="48">
        <v>264.57</v>
      </c>
      <c r="AA45" s="22">
        <v>1382792807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1205094337</v>
      </c>
      <c r="D48" s="51">
        <f>SUM(D45:D47)</f>
        <v>1205094337</v>
      </c>
      <c r="E48" s="52">
        <f t="shared" si="7"/>
        <v>1382792807</v>
      </c>
      <c r="F48" s="53">
        <f t="shared" si="7"/>
        <v>1382792807</v>
      </c>
      <c r="G48" s="53">
        <f t="shared" si="7"/>
        <v>1284287987</v>
      </c>
      <c r="H48" s="53">
        <f t="shared" si="7"/>
        <v>1282620557</v>
      </c>
      <c r="I48" s="53">
        <f t="shared" si="7"/>
        <v>1260313023</v>
      </c>
      <c r="J48" s="53">
        <f t="shared" si="7"/>
        <v>1260313023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1260313023</v>
      </c>
      <c r="X48" s="53">
        <f t="shared" si="7"/>
        <v>345698202</v>
      </c>
      <c r="Y48" s="53">
        <f t="shared" si="7"/>
        <v>914614821</v>
      </c>
      <c r="Z48" s="54">
        <f>+IF(X48&lt;&gt;0,+(Y48/X48)*100,0)</f>
        <v>264.5703147163028</v>
      </c>
      <c r="AA48" s="55">
        <f>SUM(AA45:AA47)</f>
        <v>1382792807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7250969</v>
      </c>
      <c r="F6" s="20">
        <v>7250969</v>
      </c>
      <c r="G6" s="20">
        <v>87042433</v>
      </c>
      <c r="H6" s="20">
        <v>7250969</v>
      </c>
      <c r="I6" s="20">
        <v>913</v>
      </c>
      <c r="J6" s="20">
        <v>913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913</v>
      </c>
      <c r="X6" s="20">
        <v>1812742</v>
      </c>
      <c r="Y6" s="20">
        <v>-1811829</v>
      </c>
      <c r="Z6" s="21">
        <v>-99.95</v>
      </c>
      <c r="AA6" s="22">
        <v>7250969</v>
      </c>
    </row>
    <row r="7" spans="1:27" ht="13.5">
      <c r="A7" s="23" t="s">
        <v>34</v>
      </c>
      <c r="B7" s="17"/>
      <c r="C7" s="18"/>
      <c r="D7" s="18"/>
      <c r="E7" s="19">
        <v>59774158</v>
      </c>
      <c r="F7" s="20">
        <v>59774158</v>
      </c>
      <c r="G7" s="20">
        <v>59520188</v>
      </c>
      <c r="H7" s="20">
        <v>59774158</v>
      </c>
      <c r="I7" s="20">
        <v>48362062</v>
      </c>
      <c r="J7" s="20">
        <v>48362062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48362062</v>
      </c>
      <c r="X7" s="20">
        <v>14943540</v>
      </c>
      <c r="Y7" s="20">
        <v>33418522</v>
      </c>
      <c r="Z7" s="21">
        <v>223.63</v>
      </c>
      <c r="AA7" s="22">
        <v>59774158</v>
      </c>
    </row>
    <row r="8" spans="1:27" ht="13.5">
      <c r="A8" s="23" t="s">
        <v>35</v>
      </c>
      <c r="B8" s="17"/>
      <c r="C8" s="18"/>
      <c r="D8" s="18"/>
      <c r="E8" s="19">
        <v>54639671</v>
      </c>
      <c r="F8" s="20">
        <v>54639671</v>
      </c>
      <c r="G8" s="20">
        <v>55189434</v>
      </c>
      <c r="H8" s="20">
        <v>54639671</v>
      </c>
      <c r="I8" s="20">
        <v>53873965</v>
      </c>
      <c r="J8" s="20">
        <v>53873965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53873965</v>
      </c>
      <c r="X8" s="20">
        <v>13659918</v>
      </c>
      <c r="Y8" s="20">
        <v>40214047</v>
      </c>
      <c r="Z8" s="21">
        <v>294.39</v>
      </c>
      <c r="AA8" s="22">
        <v>54639671</v>
      </c>
    </row>
    <row r="9" spans="1:27" ht="13.5">
      <c r="A9" s="23" t="s">
        <v>36</v>
      </c>
      <c r="B9" s="17"/>
      <c r="C9" s="18"/>
      <c r="D9" s="18"/>
      <c r="E9" s="19">
        <v>28068980</v>
      </c>
      <c r="F9" s="20">
        <v>28068980</v>
      </c>
      <c r="G9" s="20">
        <v>27993117</v>
      </c>
      <c r="H9" s="20">
        <v>28068980</v>
      </c>
      <c r="I9" s="20">
        <v>29278168</v>
      </c>
      <c r="J9" s="20">
        <v>29278168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29278168</v>
      </c>
      <c r="X9" s="20">
        <v>7017245</v>
      </c>
      <c r="Y9" s="20">
        <v>22260923</v>
      </c>
      <c r="Z9" s="21">
        <v>317.23</v>
      </c>
      <c r="AA9" s="22">
        <v>28068980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13588160</v>
      </c>
      <c r="F11" s="20">
        <v>13588160</v>
      </c>
      <c r="G11" s="20">
        <v>13588160</v>
      </c>
      <c r="H11" s="20">
        <v>13588160</v>
      </c>
      <c r="I11" s="20">
        <v>13588160</v>
      </c>
      <c r="J11" s="20">
        <v>13588160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13588160</v>
      </c>
      <c r="X11" s="20">
        <v>3397040</v>
      </c>
      <c r="Y11" s="20">
        <v>10191120</v>
      </c>
      <c r="Z11" s="21">
        <v>300</v>
      </c>
      <c r="AA11" s="22">
        <v>13588160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163321938</v>
      </c>
      <c r="F12" s="31">
        <f t="shared" si="0"/>
        <v>163321938</v>
      </c>
      <c r="G12" s="31">
        <f t="shared" si="0"/>
        <v>243333332</v>
      </c>
      <c r="H12" s="31">
        <f t="shared" si="0"/>
        <v>163321938</v>
      </c>
      <c r="I12" s="31">
        <f t="shared" si="0"/>
        <v>145103268</v>
      </c>
      <c r="J12" s="31">
        <f t="shared" si="0"/>
        <v>145103268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145103268</v>
      </c>
      <c r="X12" s="31">
        <f t="shared" si="0"/>
        <v>40830485</v>
      </c>
      <c r="Y12" s="31">
        <f t="shared" si="0"/>
        <v>104272783</v>
      </c>
      <c r="Z12" s="32">
        <f>+IF(X12&lt;&gt;0,+(Y12/X12)*100,0)</f>
        <v>255.37973159025665</v>
      </c>
      <c r="AA12" s="33">
        <f>SUM(AA6:AA11)</f>
        <v>163321938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459341100</v>
      </c>
      <c r="F17" s="20">
        <v>459341100</v>
      </c>
      <c r="G17" s="20">
        <v>459341100</v>
      </c>
      <c r="H17" s="20">
        <v>459341100</v>
      </c>
      <c r="I17" s="20">
        <v>459341100</v>
      </c>
      <c r="J17" s="20">
        <v>459341100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459341100</v>
      </c>
      <c r="X17" s="20">
        <v>114835275</v>
      </c>
      <c r="Y17" s="20">
        <v>344505825</v>
      </c>
      <c r="Z17" s="21">
        <v>300</v>
      </c>
      <c r="AA17" s="22">
        <v>459341100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351627932</v>
      </c>
      <c r="F19" s="20">
        <v>351627932</v>
      </c>
      <c r="G19" s="20">
        <v>351627930</v>
      </c>
      <c r="H19" s="20">
        <v>351627932</v>
      </c>
      <c r="I19" s="20">
        <v>351627921</v>
      </c>
      <c r="J19" s="20">
        <v>351627921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351627921</v>
      </c>
      <c r="X19" s="20">
        <v>87906983</v>
      </c>
      <c r="Y19" s="20">
        <v>263720938</v>
      </c>
      <c r="Z19" s="21">
        <v>300</v>
      </c>
      <c r="AA19" s="22">
        <v>351627932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>
        <v>14729352</v>
      </c>
      <c r="F23" s="20">
        <v>14729352</v>
      </c>
      <c r="G23" s="24">
        <v>14729351</v>
      </c>
      <c r="H23" s="24">
        <v>14729352</v>
      </c>
      <c r="I23" s="24">
        <v>14729352</v>
      </c>
      <c r="J23" s="20">
        <v>14729352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14729352</v>
      </c>
      <c r="X23" s="20">
        <v>3682338</v>
      </c>
      <c r="Y23" s="24">
        <v>11047014</v>
      </c>
      <c r="Z23" s="25">
        <v>300</v>
      </c>
      <c r="AA23" s="26">
        <v>14729352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825698384</v>
      </c>
      <c r="F24" s="37">
        <f t="shared" si="1"/>
        <v>825698384</v>
      </c>
      <c r="G24" s="37">
        <f t="shared" si="1"/>
        <v>825698381</v>
      </c>
      <c r="H24" s="37">
        <f t="shared" si="1"/>
        <v>825698384</v>
      </c>
      <c r="I24" s="37">
        <f t="shared" si="1"/>
        <v>825698373</v>
      </c>
      <c r="J24" s="37">
        <f t="shared" si="1"/>
        <v>825698373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825698373</v>
      </c>
      <c r="X24" s="37">
        <f t="shared" si="1"/>
        <v>206424596</v>
      </c>
      <c r="Y24" s="37">
        <f t="shared" si="1"/>
        <v>619273777</v>
      </c>
      <c r="Z24" s="38">
        <f>+IF(X24&lt;&gt;0,+(Y24/X24)*100,0)</f>
        <v>299.99999467117766</v>
      </c>
      <c r="AA24" s="39">
        <f>SUM(AA15:AA23)</f>
        <v>825698384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989020322</v>
      </c>
      <c r="F25" s="31">
        <f t="shared" si="2"/>
        <v>989020322</v>
      </c>
      <c r="G25" s="31">
        <f t="shared" si="2"/>
        <v>1069031713</v>
      </c>
      <c r="H25" s="31">
        <f t="shared" si="2"/>
        <v>989020322</v>
      </c>
      <c r="I25" s="31">
        <f t="shared" si="2"/>
        <v>970801641</v>
      </c>
      <c r="J25" s="31">
        <f t="shared" si="2"/>
        <v>970801641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970801641</v>
      </c>
      <c r="X25" s="31">
        <f t="shared" si="2"/>
        <v>247255081</v>
      </c>
      <c r="Y25" s="31">
        <f t="shared" si="2"/>
        <v>723546560</v>
      </c>
      <c r="Z25" s="32">
        <f>+IF(X25&lt;&gt;0,+(Y25/X25)*100,0)</f>
        <v>292.631624423524</v>
      </c>
      <c r="AA25" s="33">
        <f>+AA12+AA24</f>
        <v>989020322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330778</v>
      </c>
      <c r="F31" s="20">
        <v>330778</v>
      </c>
      <c r="G31" s="20">
        <v>330778</v>
      </c>
      <c r="H31" s="20">
        <v>330778</v>
      </c>
      <c r="I31" s="20">
        <v>330778</v>
      </c>
      <c r="J31" s="20">
        <v>330778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330778</v>
      </c>
      <c r="X31" s="20">
        <v>82695</v>
      </c>
      <c r="Y31" s="20">
        <v>248083</v>
      </c>
      <c r="Z31" s="21">
        <v>300</v>
      </c>
      <c r="AA31" s="22">
        <v>330778</v>
      </c>
    </row>
    <row r="32" spans="1:27" ht="13.5">
      <c r="A32" s="23" t="s">
        <v>57</v>
      </c>
      <c r="B32" s="17"/>
      <c r="C32" s="18"/>
      <c r="D32" s="18"/>
      <c r="E32" s="19">
        <v>31757751</v>
      </c>
      <c r="F32" s="20">
        <v>31757751</v>
      </c>
      <c r="G32" s="20">
        <v>44252759</v>
      </c>
      <c r="H32" s="20">
        <v>31757751</v>
      </c>
      <c r="I32" s="20">
        <v>35290203</v>
      </c>
      <c r="J32" s="20">
        <v>35290203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35290203</v>
      </c>
      <c r="X32" s="20">
        <v>7939438</v>
      </c>
      <c r="Y32" s="20">
        <v>27350765</v>
      </c>
      <c r="Z32" s="21">
        <v>344.49</v>
      </c>
      <c r="AA32" s="22">
        <v>31757751</v>
      </c>
    </row>
    <row r="33" spans="1:27" ht="13.5">
      <c r="A33" s="23" t="s">
        <v>58</v>
      </c>
      <c r="B33" s="17"/>
      <c r="C33" s="18"/>
      <c r="D33" s="18"/>
      <c r="E33" s="19">
        <v>45678985</v>
      </c>
      <c r="F33" s="20">
        <v>45678985</v>
      </c>
      <c r="G33" s="20">
        <v>45678985</v>
      </c>
      <c r="H33" s="20">
        <v>45678985</v>
      </c>
      <c r="I33" s="20">
        <v>45678985</v>
      </c>
      <c r="J33" s="20">
        <v>45678985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45678985</v>
      </c>
      <c r="X33" s="20">
        <v>11419746</v>
      </c>
      <c r="Y33" s="20">
        <v>34259239</v>
      </c>
      <c r="Z33" s="21">
        <v>300</v>
      </c>
      <c r="AA33" s="22">
        <v>45678985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77767514</v>
      </c>
      <c r="F34" s="31">
        <f t="shared" si="3"/>
        <v>77767514</v>
      </c>
      <c r="G34" s="31">
        <f t="shared" si="3"/>
        <v>90262522</v>
      </c>
      <c r="H34" s="31">
        <f t="shared" si="3"/>
        <v>77767514</v>
      </c>
      <c r="I34" s="31">
        <f t="shared" si="3"/>
        <v>81299966</v>
      </c>
      <c r="J34" s="31">
        <f t="shared" si="3"/>
        <v>81299966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81299966</v>
      </c>
      <c r="X34" s="31">
        <f t="shared" si="3"/>
        <v>19441879</v>
      </c>
      <c r="Y34" s="31">
        <f t="shared" si="3"/>
        <v>61858087</v>
      </c>
      <c r="Z34" s="32">
        <f>+IF(X34&lt;&gt;0,+(Y34/X34)*100,0)</f>
        <v>318.1692829175616</v>
      </c>
      <c r="AA34" s="33">
        <f>SUM(AA29:AA33)</f>
        <v>77767514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6825840</v>
      </c>
      <c r="F37" s="20">
        <v>6825840</v>
      </c>
      <c r="G37" s="20">
        <v>6825840</v>
      </c>
      <c r="H37" s="20">
        <v>6825840</v>
      </c>
      <c r="I37" s="20">
        <v>6825840</v>
      </c>
      <c r="J37" s="20">
        <v>6825840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6825840</v>
      </c>
      <c r="X37" s="20">
        <v>1706460</v>
      </c>
      <c r="Y37" s="20">
        <v>5119380</v>
      </c>
      <c r="Z37" s="21">
        <v>300</v>
      </c>
      <c r="AA37" s="22">
        <v>6825840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6825840</v>
      </c>
      <c r="F39" s="37">
        <f t="shared" si="4"/>
        <v>6825840</v>
      </c>
      <c r="G39" s="37">
        <f t="shared" si="4"/>
        <v>6825840</v>
      </c>
      <c r="H39" s="37">
        <f t="shared" si="4"/>
        <v>6825840</v>
      </c>
      <c r="I39" s="37">
        <f t="shared" si="4"/>
        <v>6825840</v>
      </c>
      <c r="J39" s="37">
        <f t="shared" si="4"/>
        <v>6825840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6825840</v>
      </c>
      <c r="X39" s="37">
        <f t="shared" si="4"/>
        <v>1706460</v>
      </c>
      <c r="Y39" s="37">
        <f t="shared" si="4"/>
        <v>5119380</v>
      </c>
      <c r="Z39" s="38">
        <f>+IF(X39&lt;&gt;0,+(Y39/X39)*100,0)</f>
        <v>300</v>
      </c>
      <c r="AA39" s="39">
        <f>SUM(AA37:AA38)</f>
        <v>6825840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84593354</v>
      </c>
      <c r="F40" s="31">
        <f t="shared" si="5"/>
        <v>84593354</v>
      </c>
      <c r="G40" s="31">
        <f t="shared" si="5"/>
        <v>97088362</v>
      </c>
      <c r="H40" s="31">
        <f t="shared" si="5"/>
        <v>84593354</v>
      </c>
      <c r="I40" s="31">
        <f t="shared" si="5"/>
        <v>88125806</v>
      </c>
      <c r="J40" s="31">
        <f t="shared" si="5"/>
        <v>88125806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88125806</v>
      </c>
      <c r="X40" s="31">
        <f t="shared" si="5"/>
        <v>21148339</v>
      </c>
      <c r="Y40" s="31">
        <f t="shared" si="5"/>
        <v>66977467</v>
      </c>
      <c r="Z40" s="32">
        <f>+IF(X40&lt;&gt;0,+(Y40/X40)*100,0)</f>
        <v>316.7032030269611</v>
      </c>
      <c r="AA40" s="33">
        <f>+AA34+AA39</f>
        <v>84593354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904426968</v>
      </c>
      <c r="F42" s="45">
        <f t="shared" si="6"/>
        <v>904426968</v>
      </c>
      <c r="G42" s="45">
        <f t="shared" si="6"/>
        <v>971943351</v>
      </c>
      <c r="H42" s="45">
        <f t="shared" si="6"/>
        <v>904426968</v>
      </c>
      <c r="I42" s="45">
        <f t="shared" si="6"/>
        <v>882675835</v>
      </c>
      <c r="J42" s="45">
        <f t="shared" si="6"/>
        <v>882675835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882675835</v>
      </c>
      <c r="X42" s="45">
        <f t="shared" si="6"/>
        <v>226106742</v>
      </c>
      <c r="Y42" s="45">
        <f t="shared" si="6"/>
        <v>656569093</v>
      </c>
      <c r="Z42" s="46">
        <f>+IF(X42&lt;&gt;0,+(Y42/X42)*100,0)</f>
        <v>290.38014841680393</v>
      </c>
      <c r="AA42" s="47">
        <f>+AA25-AA40</f>
        <v>904426968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904426968</v>
      </c>
      <c r="F45" s="20">
        <v>904426968</v>
      </c>
      <c r="G45" s="20">
        <v>971943351</v>
      </c>
      <c r="H45" s="20">
        <v>904426968</v>
      </c>
      <c r="I45" s="20">
        <v>882675835</v>
      </c>
      <c r="J45" s="20">
        <v>882675835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882675835</v>
      </c>
      <c r="X45" s="20">
        <v>226106742</v>
      </c>
      <c r="Y45" s="20">
        <v>656569093</v>
      </c>
      <c r="Z45" s="48">
        <v>290.38</v>
      </c>
      <c r="AA45" s="22">
        <v>904426968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904426968</v>
      </c>
      <c r="F48" s="53">
        <f t="shared" si="7"/>
        <v>904426968</v>
      </c>
      <c r="G48" s="53">
        <f t="shared" si="7"/>
        <v>971943351</v>
      </c>
      <c r="H48" s="53">
        <f t="shared" si="7"/>
        <v>904426968</v>
      </c>
      <c r="I48" s="53">
        <f t="shared" si="7"/>
        <v>882675835</v>
      </c>
      <c r="J48" s="53">
        <f t="shared" si="7"/>
        <v>882675835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882675835</v>
      </c>
      <c r="X48" s="53">
        <f t="shared" si="7"/>
        <v>226106742</v>
      </c>
      <c r="Y48" s="53">
        <f t="shared" si="7"/>
        <v>656569093</v>
      </c>
      <c r="Z48" s="54">
        <f>+IF(X48&lt;&gt;0,+(Y48/X48)*100,0)</f>
        <v>290.38014841680393</v>
      </c>
      <c r="AA48" s="55">
        <f>SUM(AA45:AA47)</f>
        <v>904426968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41448296</v>
      </c>
      <c r="F6" s="20">
        <v>41448296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10362074</v>
      </c>
      <c r="Y6" s="20">
        <v>-10362074</v>
      </c>
      <c r="Z6" s="21">
        <v>-100</v>
      </c>
      <c r="AA6" s="22">
        <v>41448296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62128</v>
      </c>
      <c r="F8" s="20">
        <v>62128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15532</v>
      </c>
      <c r="Y8" s="20">
        <v>-15532</v>
      </c>
      <c r="Z8" s="21">
        <v>-100</v>
      </c>
      <c r="AA8" s="22">
        <v>62128</v>
      </c>
    </row>
    <row r="9" spans="1:27" ht="13.5">
      <c r="A9" s="23" t="s">
        <v>36</v>
      </c>
      <c r="B9" s="17"/>
      <c r="C9" s="18"/>
      <c r="D9" s="18"/>
      <c r="E9" s="19">
        <v>8647642</v>
      </c>
      <c r="F9" s="20">
        <v>8647642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2161911</v>
      </c>
      <c r="Y9" s="20">
        <v>-2161911</v>
      </c>
      <c r="Z9" s="21">
        <v>-100</v>
      </c>
      <c r="AA9" s="22">
        <v>8647642</v>
      </c>
    </row>
    <row r="10" spans="1:27" ht="13.5">
      <c r="A10" s="23" t="s">
        <v>37</v>
      </c>
      <c r="B10" s="17"/>
      <c r="C10" s="18"/>
      <c r="D10" s="18"/>
      <c r="E10" s="19">
        <v>6967975</v>
      </c>
      <c r="F10" s="20">
        <v>6967975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1741994</v>
      </c>
      <c r="Y10" s="24">
        <v>-1741994</v>
      </c>
      <c r="Z10" s="25">
        <v>-100</v>
      </c>
      <c r="AA10" s="26">
        <v>6967975</v>
      </c>
    </row>
    <row r="11" spans="1:27" ht="13.5">
      <c r="A11" s="23" t="s">
        <v>38</v>
      </c>
      <c r="B11" s="17"/>
      <c r="C11" s="18"/>
      <c r="D11" s="18"/>
      <c r="E11" s="19">
        <v>391992</v>
      </c>
      <c r="F11" s="20">
        <v>391992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97998</v>
      </c>
      <c r="Y11" s="20">
        <v>-97998</v>
      </c>
      <c r="Z11" s="21">
        <v>-100</v>
      </c>
      <c r="AA11" s="22">
        <v>391992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57518033</v>
      </c>
      <c r="F12" s="31">
        <f t="shared" si="0"/>
        <v>57518033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14379509</v>
      </c>
      <c r="Y12" s="31">
        <f t="shared" si="0"/>
        <v>-14379509</v>
      </c>
      <c r="Z12" s="32">
        <f>+IF(X12&lt;&gt;0,+(Y12/X12)*100,0)</f>
        <v>-100</v>
      </c>
      <c r="AA12" s="33">
        <f>SUM(AA6:AA11)</f>
        <v>57518033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14512125</v>
      </c>
      <c r="F17" s="20">
        <v>14512125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3628031</v>
      </c>
      <c r="Y17" s="20">
        <v>-3628031</v>
      </c>
      <c r="Z17" s="21">
        <v>-100</v>
      </c>
      <c r="AA17" s="22">
        <v>14512125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392232847</v>
      </c>
      <c r="F19" s="20">
        <v>392232847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98058212</v>
      </c>
      <c r="Y19" s="20">
        <v>-98058212</v>
      </c>
      <c r="Z19" s="21">
        <v>-100</v>
      </c>
      <c r="AA19" s="22">
        <v>392232847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406744972</v>
      </c>
      <c r="F24" s="37">
        <f t="shared" si="1"/>
        <v>406744972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101686243</v>
      </c>
      <c r="Y24" s="37">
        <f t="shared" si="1"/>
        <v>-101686243</v>
      </c>
      <c r="Z24" s="38">
        <f>+IF(X24&lt;&gt;0,+(Y24/X24)*100,0)</f>
        <v>-100</v>
      </c>
      <c r="AA24" s="39">
        <f>SUM(AA15:AA23)</f>
        <v>406744972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464263005</v>
      </c>
      <c r="F25" s="31">
        <f t="shared" si="2"/>
        <v>464263005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116065752</v>
      </c>
      <c r="Y25" s="31">
        <f t="shared" si="2"/>
        <v>-116065752</v>
      </c>
      <c r="Z25" s="32">
        <f>+IF(X25&lt;&gt;0,+(Y25/X25)*100,0)</f>
        <v>-100</v>
      </c>
      <c r="AA25" s="33">
        <f>+AA12+AA24</f>
        <v>464263005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26820986</v>
      </c>
      <c r="F32" s="20">
        <v>26820986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6705247</v>
      </c>
      <c r="Y32" s="20">
        <v>-6705247</v>
      </c>
      <c r="Z32" s="21">
        <v>-100</v>
      </c>
      <c r="AA32" s="22">
        <v>26820986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26820986</v>
      </c>
      <c r="F34" s="31">
        <f t="shared" si="3"/>
        <v>26820986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6705247</v>
      </c>
      <c r="Y34" s="31">
        <f t="shared" si="3"/>
        <v>-6705247</v>
      </c>
      <c r="Z34" s="32">
        <f>+IF(X34&lt;&gt;0,+(Y34/X34)*100,0)</f>
        <v>-100</v>
      </c>
      <c r="AA34" s="33">
        <f>SUM(AA29:AA33)</f>
        <v>26820986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816775</v>
      </c>
      <c r="F38" s="20">
        <v>816775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204194</v>
      </c>
      <c r="Y38" s="20">
        <v>-204194</v>
      </c>
      <c r="Z38" s="21">
        <v>-100</v>
      </c>
      <c r="AA38" s="22">
        <v>816775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816775</v>
      </c>
      <c r="F39" s="37">
        <f t="shared" si="4"/>
        <v>816775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204194</v>
      </c>
      <c r="Y39" s="37">
        <f t="shared" si="4"/>
        <v>-204194</v>
      </c>
      <c r="Z39" s="38">
        <f>+IF(X39&lt;&gt;0,+(Y39/X39)*100,0)</f>
        <v>-100</v>
      </c>
      <c r="AA39" s="39">
        <f>SUM(AA37:AA38)</f>
        <v>816775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27637761</v>
      </c>
      <c r="F40" s="31">
        <f t="shared" si="5"/>
        <v>27637761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6909441</v>
      </c>
      <c r="Y40" s="31">
        <f t="shared" si="5"/>
        <v>-6909441</v>
      </c>
      <c r="Z40" s="32">
        <f>+IF(X40&lt;&gt;0,+(Y40/X40)*100,0)</f>
        <v>-100</v>
      </c>
      <c r="AA40" s="33">
        <f>+AA34+AA39</f>
        <v>27637761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436625244</v>
      </c>
      <c r="F42" s="45">
        <f t="shared" si="6"/>
        <v>436625244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109156311</v>
      </c>
      <c r="Y42" s="45">
        <f t="shared" si="6"/>
        <v>-109156311</v>
      </c>
      <c r="Z42" s="46">
        <f>+IF(X42&lt;&gt;0,+(Y42/X42)*100,0)</f>
        <v>-100</v>
      </c>
      <c r="AA42" s="47">
        <f>+AA25-AA40</f>
        <v>436625244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436625244</v>
      </c>
      <c r="F45" s="20">
        <v>436625244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109156311</v>
      </c>
      <c r="Y45" s="20">
        <v>-109156311</v>
      </c>
      <c r="Z45" s="48">
        <v>-100</v>
      </c>
      <c r="AA45" s="22">
        <v>436625244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436625244</v>
      </c>
      <c r="F48" s="53">
        <f t="shared" si="7"/>
        <v>436625244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109156311</v>
      </c>
      <c r="Y48" s="53">
        <f t="shared" si="7"/>
        <v>-109156311</v>
      </c>
      <c r="Z48" s="54">
        <f>+IF(X48&lt;&gt;0,+(Y48/X48)*100,0)</f>
        <v>-100</v>
      </c>
      <c r="AA48" s="55">
        <f>SUM(AA45:AA47)</f>
        <v>436625244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25991383</v>
      </c>
      <c r="D6" s="18">
        <v>25991383</v>
      </c>
      <c r="E6" s="19">
        <v>13681274</v>
      </c>
      <c r="F6" s="20">
        <v>13681274</v>
      </c>
      <c r="G6" s="20">
        <v>94918842</v>
      </c>
      <c r="H6" s="20">
        <v>55669836</v>
      </c>
      <c r="I6" s="20">
        <v>24653069</v>
      </c>
      <c r="J6" s="20">
        <v>24653069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24653069</v>
      </c>
      <c r="X6" s="20">
        <v>3420319</v>
      </c>
      <c r="Y6" s="20">
        <v>21232750</v>
      </c>
      <c r="Z6" s="21">
        <v>620.78</v>
      </c>
      <c r="AA6" s="22">
        <v>13681274</v>
      </c>
    </row>
    <row r="7" spans="1:27" ht="13.5">
      <c r="A7" s="23" t="s">
        <v>34</v>
      </c>
      <c r="B7" s="17"/>
      <c r="C7" s="18">
        <v>49448474</v>
      </c>
      <c r="D7" s="18">
        <v>49448474</v>
      </c>
      <c r="E7" s="19">
        <v>59145000</v>
      </c>
      <c r="F7" s="20">
        <v>59145000</v>
      </c>
      <c r="G7" s="20">
        <v>51472690</v>
      </c>
      <c r="H7" s="20">
        <v>69201209</v>
      </c>
      <c r="I7" s="20">
        <v>69251688</v>
      </c>
      <c r="J7" s="20">
        <v>69251688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69251688</v>
      </c>
      <c r="X7" s="20">
        <v>14786250</v>
      </c>
      <c r="Y7" s="20">
        <v>54465438</v>
      </c>
      <c r="Z7" s="21">
        <v>368.35</v>
      </c>
      <c r="AA7" s="22">
        <v>59145000</v>
      </c>
    </row>
    <row r="8" spans="1:27" ht="13.5">
      <c r="A8" s="23" t="s">
        <v>35</v>
      </c>
      <c r="B8" s="17"/>
      <c r="C8" s="18">
        <v>3399175</v>
      </c>
      <c r="D8" s="18">
        <v>3399175</v>
      </c>
      <c r="E8" s="19">
        <v>6480959</v>
      </c>
      <c r="F8" s="20">
        <v>6480959</v>
      </c>
      <c r="G8" s="20">
        <v>13018651</v>
      </c>
      <c r="H8" s="20">
        <v>13262198</v>
      </c>
      <c r="I8" s="20">
        <v>12661090</v>
      </c>
      <c r="J8" s="20">
        <v>12661090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12661090</v>
      </c>
      <c r="X8" s="20">
        <v>1620240</v>
      </c>
      <c r="Y8" s="20">
        <v>11040850</v>
      </c>
      <c r="Z8" s="21">
        <v>681.43</v>
      </c>
      <c r="AA8" s="22">
        <v>6480959</v>
      </c>
    </row>
    <row r="9" spans="1:27" ht="13.5">
      <c r="A9" s="23" t="s">
        <v>36</v>
      </c>
      <c r="B9" s="17"/>
      <c r="C9" s="18">
        <v>4145200</v>
      </c>
      <c r="D9" s="18">
        <v>4145200</v>
      </c>
      <c r="E9" s="19"/>
      <c r="F9" s="20"/>
      <c r="G9" s="20">
        <v>16577425</v>
      </c>
      <c r="H9" s="20">
        <v>166520</v>
      </c>
      <c r="I9" s="20">
        <v>161838</v>
      </c>
      <c r="J9" s="20">
        <v>161838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161838</v>
      </c>
      <c r="X9" s="20"/>
      <c r="Y9" s="20">
        <v>161838</v>
      </c>
      <c r="Z9" s="21"/>
      <c r="AA9" s="22"/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159489</v>
      </c>
      <c r="D11" s="18">
        <v>159489</v>
      </c>
      <c r="E11" s="19"/>
      <c r="F11" s="20"/>
      <c r="G11" s="20">
        <v>119715</v>
      </c>
      <c r="H11" s="20">
        <v>159489</v>
      </c>
      <c r="I11" s="20">
        <v>159489</v>
      </c>
      <c r="J11" s="20">
        <v>159489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159489</v>
      </c>
      <c r="X11" s="20"/>
      <c r="Y11" s="20">
        <v>159489</v>
      </c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83143721</v>
      </c>
      <c r="D12" s="29">
        <f>SUM(D6:D11)</f>
        <v>83143721</v>
      </c>
      <c r="E12" s="30">
        <f t="shared" si="0"/>
        <v>79307233</v>
      </c>
      <c r="F12" s="31">
        <f t="shared" si="0"/>
        <v>79307233</v>
      </c>
      <c r="G12" s="31">
        <f t="shared" si="0"/>
        <v>176107323</v>
      </c>
      <c r="H12" s="31">
        <f t="shared" si="0"/>
        <v>138459252</v>
      </c>
      <c r="I12" s="31">
        <f t="shared" si="0"/>
        <v>106887174</v>
      </c>
      <c r="J12" s="31">
        <f t="shared" si="0"/>
        <v>106887174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106887174</v>
      </c>
      <c r="X12" s="31">
        <f t="shared" si="0"/>
        <v>19826809</v>
      </c>
      <c r="Y12" s="31">
        <f t="shared" si="0"/>
        <v>87060365</v>
      </c>
      <c r="Z12" s="32">
        <f>+IF(X12&lt;&gt;0,+(Y12/X12)*100,0)</f>
        <v>439.10427038460904</v>
      </c>
      <c r="AA12" s="33">
        <f>SUM(AA6:AA11)</f>
        <v>79307233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60473350</v>
      </c>
      <c r="D17" s="18">
        <v>60473350</v>
      </c>
      <c r="E17" s="19">
        <v>60473350</v>
      </c>
      <c r="F17" s="20">
        <v>60473350</v>
      </c>
      <c r="G17" s="20">
        <v>60473350</v>
      </c>
      <c r="H17" s="20">
        <v>60473350</v>
      </c>
      <c r="I17" s="20">
        <v>60473350</v>
      </c>
      <c r="J17" s="20">
        <v>60473350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60473350</v>
      </c>
      <c r="X17" s="20">
        <v>15118338</v>
      </c>
      <c r="Y17" s="20">
        <v>45355012</v>
      </c>
      <c r="Z17" s="21">
        <v>300</v>
      </c>
      <c r="AA17" s="22">
        <v>60473350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259901822</v>
      </c>
      <c r="D19" s="18">
        <v>259901822</v>
      </c>
      <c r="E19" s="19">
        <v>255536432</v>
      </c>
      <c r="F19" s="20">
        <v>255536432</v>
      </c>
      <c r="G19" s="20">
        <v>240497590</v>
      </c>
      <c r="H19" s="20">
        <v>258654077</v>
      </c>
      <c r="I19" s="20">
        <v>266497586</v>
      </c>
      <c r="J19" s="20">
        <v>266497586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266497586</v>
      </c>
      <c r="X19" s="20">
        <v>63884108</v>
      </c>
      <c r="Y19" s="20">
        <v>202613478</v>
      </c>
      <c r="Z19" s="21">
        <v>317.16</v>
      </c>
      <c r="AA19" s="22">
        <v>255536432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424465</v>
      </c>
      <c r="D22" s="18">
        <v>424465</v>
      </c>
      <c r="E22" s="19">
        <v>809296</v>
      </c>
      <c r="F22" s="20">
        <v>809296</v>
      </c>
      <c r="G22" s="20">
        <v>1161767</v>
      </c>
      <c r="H22" s="20">
        <v>1414557</v>
      </c>
      <c r="I22" s="20">
        <v>1414557</v>
      </c>
      <c r="J22" s="20">
        <v>1414557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1414557</v>
      </c>
      <c r="X22" s="20">
        <v>202324</v>
      </c>
      <c r="Y22" s="20">
        <v>1212233</v>
      </c>
      <c r="Z22" s="21">
        <v>599.15</v>
      </c>
      <c r="AA22" s="22">
        <v>809296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2257004</v>
      </c>
      <c r="H23" s="24">
        <v>2414861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320799637</v>
      </c>
      <c r="D24" s="29">
        <f>SUM(D15:D23)</f>
        <v>320799637</v>
      </c>
      <c r="E24" s="36">
        <f t="shared" si="1"/>
        <v>316819078</v>
      </c>
      <c r="F24" s="37">
        <f t="shared" si="1"/>
        <v>316819078</v>
      </c>
      <c r="G24" s="37">
        <f t="shared" si="1"/>
        <v>304389711</v>
      </c>
      <c r="H24" s="37">
        <f t="shared" si="1"/>
        <v>322956845</v>
      </c>
      <c r="I24" s="37">
        <f t="shared" si="1"/>
        <v>328385493</v>
      </c>
      <c r="J24" s="37">
        <f t="shared" si="1"/>
        <v>328385493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328385493</v>
      </c>
      <c r="X24" s="37">
        <f t="shared" si="1"/>
        <v>79204770</v>
      </c>
      <c r="Y24" s="37">
        <f t="shared" si="1"/>
        <v>249180723</v>
      </c>
      <c r="Z24" s="38">
        <f>+IF(X24&lt;&gt;0,+(Y24/X24)*100,0)</f>
        <v>314.6031773086394</v>
      </c>
      <c r="AA24" s="39">
        <f>SUM(AA15:AA23)</f>
        <v>316819078</v>
      </c>
    </row>
    <row r="25" spans="1:27" ht="13.5">
      <c r="A25" s="27" t="s">
        <v>51</v>
      </c>
      <c r="B25" s="28"/>
      <c r="C25" s="29">
        <f aca="true" t="shared" si="2" ref="C25:Y25">+C12+C24</f>
        <v>403943358</v>
      </c>
      <c r="D25" s="29">
        <f>+D12+D24</f>
        <v>403943358</v>
      </c>
      <c r="E25" s="30">
        <f t="shared" si="2"/>
        <v>396126311</v>
      </c>
      <c r="F25" s="31">
        <f t="shared" si="2"/>
        <v>396126311</v>
      </c>
      <c r="G25" s="31">
        <f t="shared" si="2"/>
        <v>480497034</v>
      </c>
      <c r="H25" s="31">
        <f t="shared" si="2"/>
        <v>461416097</v>
      </c>
      <c r="I25" s="31">
        <f t="shared" si="2"/>
        <v>435272667</v>
      </c>
      <c r="J25" s="31">
        <f t="shared" si="2"/>
        <v>435272667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435272667</v>
      </c>
      <c r="X25" s="31">
        <f t="shared" si="2"/>
        <v>99031579</v>
      </c>
      <c r="Y25" s="31">
        <f t="shared" si="2"/>
        <v>336241088</v>
      </c>
      <c r="Z25" s="32">
        <f>+IF(X25&lt;&gt;0,+(Y25/X25)*100,0)</f>
        <v>339.5291596834985</v>
      </c>
      <c r="AA25" s="33">
        <f>+AA12+AA24</f>
        <v>396126311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9672025</v>
      </c>
      <c r="D31" s="18">
        <v>9672025</v>
      </c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10446204</v>
      </c>
      <c r="D32" s="18">
        <v>10446204</v>
      </c>
      <c r="E32" s="19">
        <v>8000000</v>
      </c>
      <c r="F32" s="20">
        <v>8000000</v>
      </c>
      <c r="G32" s="20">
        <v>66541327</v>
      </c>
      <c r="H32" s="20">
        <v>13490586</v>
      </c>
      <c r="I32" s="20">
        <v>22141594</v>
      </c>
      <c r="J32" s="20">
        <v>22141594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22141594</v>
      </c>
      <c r="X32" s="20">
        <v>2000000</v>
      </c>
      <c r="Y32" s="20">
        <v>20141594</v>
      </c>
      <c r="Z32" s="21">
        <v>1007.08</v>
      </c>
      <c r="AA32" s="22">
        <v>8000000</v>
      </c>
    </row>
    <row r="33" spans="1:27" ht="13.5">
      <c r="A33" s="23" t="s">
        <v>58</v>
      </c>
      <c r="B33" s="17"/>
      <c r="C33" s="18">
        <v>366390</v>
      </c>
      <c r="D33" s="18">
        <v>366390</v>
      </c>
      <c r="E33" s="19"/>
      <c r="F33" s="20"/>
      <c r="G33" s="20">
        <v>8021249</v>
      </c>
      <c r="H33" s="20">
        <v>10047931</v>
      </c>
      <c r="I33" s="20">
        <v>10021518</v>
      </c>
      <c r="J33" s="20">
        <v>10021518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10021518</v>
      </c>
      <c r="X33" s="20"/>
      <c r="Y33" s="20">
        <v>10021518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20484619</v>
      </c>
      <c r="D34" s="29">
        <f>SUM(D29:D33)</f>
        <v>20484619</v>
      </c>
      <c r="E34" s="30">
        <f t="shared" si="3"/>
        <v>8000000</v>
      </c>
      <c r="F34" s="31">
        <f t="shared" si="3"/>
        <v>8000000</v>
      </c>
      <c r="G34" s="31">
        <f t="shared" si="3"/>
        <v>74562576</v>
      </c>
      <c r="H34" s="31">
        <f t="shared" si="3"/>
        <v>23538517</v>
      </c>
      <c r="I34" s="31">
        <f t="shared" si="3"/>
        <v>32163112</v>
      </c>
      <c r="J34" s="31">
        <f t="shared" si="3"/>
        <v>32163112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32163112</v>
      </c>
      <c r="X34" s="31">
        <f t="shared" si="3"/>
        <v>2000000</v>
      </c>
      <c r="Y34" s="31">
        <f t="shared" si="3"/>
        <v>30163112</v>
      </c>
      <c r="Z34" s="32">
        <f>+IF(X34&lt;&gt;0,+(Y34/X34)*100,0)</f>
        <v>1508.1556</v>
      </c>
      <c r="AA34" s="33">
        <f>SUM(AA29:AA33)</f>
        <v>8000000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1141954</v>
      </c>
      <c r="F37" s="20">
        <v>1141954</v>
      </c>
      <c r="G37" s="20"/>
      <c r="H37" s="20">
        <v>3127686</v>
      </c>
      <c r="I37" s="20">
        <v>3127686</v>
      </c>
      <c r="J37" s="20">
        <v>3127686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3127686</v>
      </c>
      <c r="X37" s="20">
        <v>285489</v>
      </c>
      <c r="Y37" s="20">
        <v>2842197</v>
      </c>
      <c r="Z37" s="21">
        <v>995.55</v>
      </c>
      <c r="AA37" s="22">
        <v>1141954</v>
      </c>
    </row>
    <row r="38" spans="1:27" ht="13.5">
      <c r="A38" s="23" t="s">
        <v>58</v>
      </c>
      <c r="B38" s="17"/>
      <c r="C38" s="18">
        <v>4047352</v>
      </c>
      <c r="D38" s="18">
        <v>4047352</v>
      </c>
      <c r="E38" s="19">
        <v>224500</v>
      </c>
      <c r="F38" s="20">
        <v>224500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56125</v>
      </c>
      <c r="Y38" s="20">
        <v>-56125</v>
      </c>
      <c r="Z38" s="21">
        <v>-100</v>
      </c>
      <c r="AA38" s="22">
        <v>224500</v>
      </c>
    </row>
    <row r="39" spans="1:27" ht="13.5">
      <c r="A39" s="27" t="s">
        <v>61</v>
      </c>
      <c r="B39" s="35"/>
      <c r="C39" s="29">
        <f aca="true" t="shared" si="4" ref="C39:Y39">SUM(C37:C38)</f>
        <v>4047352</v>
      </c>
      <c r="D39" s="29">
        <f>SUM(D37:D38)</f>
        <v>4047352</v>
      </c>
      <c r="E39" s="36">
        <f t="shared" si="4"/>
        <v>1366454</v>
      </c>
      <c r="F39" s="37">
        <f t="shared" si="4"/>
        <v>1366454</v>
      </c>
      <c r="G39" s="37">
        <f t="shared" si="4"/>
        <v>0</v>
      </c>
      <c r="H39" s="37">
        <f t="shared" si="4"/>
        <v>3127686</v>
      </c>
      <c r="I39" s="37">
        <f t="shared" si="4"/>
        <v>3127686</v>
      </c>
      <c r="J39" s="37">
        <f t="shared" si="4"/>
        <v>3127686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3127686</v>
      </c>
      <c r="X39" s="37">
        <f t="shared" si="4"/>
        <v>341614</v>
      </c>
      <c r="Y39" s="37">
        <f t="shared" si="4"/>
        <v>2786072</v>
      </c>
      <c r="Z39" s="38">
        <f>+IF(X39&lt;&gt;0,+(Y39/X39)*100,0)</f>
        <v>815.5614231266869</v>
      </c>
      <c r="AA39" s="39">
        <f>SUM(AA37:AA38)</f>
        <v>1366454</v>
      </c>
    </row>
    <row r="40" spans="1:27" ht="13.5">
      <c r="A40" s="27" t="s">
        <v>62</v>
      </c>
      <c r="B40" s="28"/>
      <c r="C40" s="29">
        <f aca="true" t="shared" si="5" ref="C40:Y40">+C34+C39</f>
        <v>24531971</v>
      </c>
      <c r="D40" s="29">
        <f>+D34+D39</f>
        <v>24531971</v>
      </c>
      <c r="E40" s="30">
        <f t="shared" si="5"/>
        <v>9366454</v>
      </c>
      <c r="F40" s="31">
        <f t="shared" si="5"/>
        <v>9366454</v>
      </c>
      <c r="G40" s="31">
        <f t="shared" si="5"/>
        <v>74562576</v>
      </c>
      <c r="H40" s="31">
        <f t="shared" si="5"/>
        <v>26666203</v>
      </c>
      <c r="I40" s="31">
        <f t="shared" si="5"/>
        <v>35290798</v>
      </c>
      <c r="J40" s="31">
        <f t="shared" si="5"/>
        <v>35290798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35290798</v>
      </c>
      <c r="X40" s="31">
        <f t="shared" si="5"/>
        <v>2341614</v>
      </c>
      <c r="Y40" s="31">
        <f t="shared" si="5"/>
        <v>32949184</v>
      </c>
      <c r="Z40" s="32">
        <f>+IF(X40&lt;&gt;0,+(Y40/X40)*100,0)</f>
        <v>1407.1142382988828</v>
      </c>
      <c r="AA40" s="33">
        <f>+AA34+AA39</f>
        <v>9366454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379411387</v>
      </c>
      <c r="D42" s="43">
        <f>+D25-D40</f>
        <v>379411387</v>
      </c>
      <c r="E42" s="44">
        <f t="shared" si="6"/>
        <v>386759857</v>
      </c>
      <c r="F42" s="45">
        <f t="shared" si="6"/>
        <v>386759857</v>
      </c>
      <c r="G42" s="45">
        <f t="shared" si="6"/>
        <v>405934458</v>
      </c>
      <c r="H42" s="45">
        <f t="shared" si="6"/>
        <v>434749894</v>
      </c>
      <c r="I42" s="45">
        <f t="shared" si="6"/>
        <v>399981869</v>
      </c>
      <c r="J42" s="45">
        <f t="shared" si="6"/>
        <v>399981869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399981869</v>
      </c>
      <c r="X42" s="45">
        <f t="shared" si="6"/>
        <v>96689965</v>
      </c>
      <c r="Y42" s="45">
        <f t="shared" si="6"/>
        <v>303291904</v>
      </c>
      <c r="Z42" s="46">
        <f>+IF(X42&lt;&gt;0,+(Y42/X42)*100,0)</f>
        <v>313.67464451972864</v>
      </c>
      <c r="AA42" s="47">
        <f>+AA25-AA40</f>
        <v>386759857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379411387</v>
      </c>
      <c r="D45" s="18">
        <v>379411387</v>
      </c>
      <c r="E45" s="19">
        <v>371759857</v>
      </c>
      <c r="F45" s="20">
        <v>371759857</v>
      </c>
      <c r="G45" s="20">
        <v>321032410</v>
      </c>
      <c r="H45" s="20">
        <v>367465207</v>
      </c>
      <c r="I45" s="20">
        <v>398895019</v>
      </c>
      <c r="J45" s="20">
        <v>398895019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398895019</v>
      </c>
      <c r="X45" s="20">
        <v>92939964</v>
      </c>
      <c r="Y45" s="20">
        <v>305955055</v>
      </c>
      <c r="Z45" s="48">
        <v>329.2</v>
      </c>
      <c r="AA45" s="22">
        <v>371759857</v>
      </c>
    </row>
    <row r="46" spans="1:27" ht="13.5">
      <c r="A46" s="23" t="s">
        <v>67</v>
      </c>
      <c r="B46" s="17"/>
      <c r="C46" s="18"/>
      <c r="D46" s="18"/>
      <c r="E46" s="19">
        <v>15000000</v>
      </c>
      <c r="F46" s="20">
        <v>15000000</v>
      </c>
      <c r="G46" s="20">
        <v>84902048</v>
      </c>
      <c r="H46" s="20">
        <v>67284687</v>
      </c>
      <c r="I46" s="20">
        <v>1086850</v>
      </c>
      <c r="J46" s="20">
        <v>1086850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1086850</v>
      </c>
      <c r="X46" s="20">
        <v>3750000</v>
      </c>
      <c r="Y46" s="20">
        <v>-2663150</v>
      </c>
      <c r="Z46" s="48">
        <v>-71.02</v>
      </c>
      <c r="AA46" s="22">
        <v>15000000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379411387</v>
      </c>
      <c r="D48" s="51">
        <f>SUM(D45:D47)</f>
        <v>379411387</v>
      </c>
      <c r="E48" s="52">
        <f t="shared" si="7"/>
        <v>386759857</v>
      </c>
      <c r="F48" s="53">
        <f t="shared" si="7"/>
        <v>386759857</v>
      </c>
      <c r="G48" s="53">
        <f t="shared" si="7"/>
        <v>405934458</v>
      </c>
      <c r="H48" s="53">
        <f t="shared" si="7"/>
        <v>434749894</v>
      </c>
      <c r="I48" s="53">
        <f t="shared" si="7"/>
        <v>399981869</v>
      </c>
      <c r="J48" s="53">
        <f t="shared" si="7"/>
        <v>399981869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399981869</v>
      </c>
      <c r="X48" s="53">
        <f t="shared" si="7"/>
        <v>96689964</v>
      </c>
      <c r="Y48" s="53">
        <f t="shared" si="7"/>
        <v>303291905</v>
      </c>
      <c r="Z48" s="54">
        <f>+IF(X48&lt;&gt;0,+(Y48/X48)*100,0)</f>
        <v>313.67464879809035</v>
      </c>
      <c r="AA48" s="55">
        <f>SUM(AA45:AA47)</f>
        <v>386759857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3847736</v>
      </c>
      <c r="F6" s="20">
        <v>3847736</v>
      </c>
      <c r="G6" s="20">
        <v>43797921</v>
      </c>
      <c r="H6" s="20">
        <v>26814539</v>
      </c>
      <c r="I6" s="20">
        <v>13849015</v>
      </c>
      <c r="J6" s="20">
        <v>13849015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13849015</v>
      </c>
      <c r="X6" s="20">
        <v>961934</v>
      </c>
      <c r="Y6" s="20">
        <v>12887081</v>
      </c>
      <c r="Z6" s="21">
        <v>1339.71</v>
      </c>
      <c r="AA6" s="22">
        <v>3847736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/>
      <c r="D8" s="18"/>
      <c r="E8" s="19">
        <v>7368265</v>
      </c>
      <c r="F8" s="20">
        <v>7368265</v>
      </c>
      <c r="G8" s="20">
        <v>11139259</v>
      </c>
      <c r="H8" s="20">
        <v>10716211</v>
      </c>
      <c r="I8" s="20">
        <v>9742067</v>
      </c>
      <c r="J8" s="20">
        <v>9742067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9742067</v>
      </c>
      <c r="X8" s="20">
        <v>1842066</v>
      </c>
      <c r="Y8" s="20">
        <v>7900001</v>
      </c>
      <c r="Z8" s="21">
        <v>428.87</v>
      </c>
      <c r="AA8" s="22">
        <v>7368265</v>
      </c>
    </row>
    <row r="9" spans="1:27" ht="13.5">
      <c r="A9" s="23" t="s">
        <v>36</v>
      </c>
      <c r="B9" s="17"/>
      <c r="C9" s="18"/>
      <c r="D9" s="18"/>
      <c r="E9" s="19">
        <v>17651794</v>
      </c>
      <c r="F9" s="20">
        <v>17651794</v>
      </c>
      <c r="G9" s="20">
        <v>3742960</v>
      </c>
      <c r="H9" s="20">
        <v>4259902</v>
      </c>
      <c r="I9" s="20">
        <v>3590748</v>
      </c>
      <c r="J9" s="20">
        <v>3590748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3590748</v>
      </c>
      <c r="X9" s="20">
        <v>4412949</v>
      </c>
      <c r="Y9" s="20">
        <v>-822201</v>
      </c>
      <c r="Z9" s="21">
        <v>-18.63</v>
      </c>
      <c r="AA9" s="22">
        <v>17651794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468930</v>
      </c>
      <c r="F11" s="20">
        <v>468930</v>
      </c>
      <c r="G11" s="20">
        <v>524451</v>
      </c>
      <c r="H11" s="20">
        <v>494144</v>
      </c>
      <c r="I11" s="20">
        <v>-112990</v>
      </c>
      <c r="J11" s="20">
        <v>-112990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-112990</v>
      </c>
      <c r="X11" s="20">
        <v>117233</v>
      </c>
      <c r="Y11" s="20">
        <v>-230223</v>
      </c>
      <c r="Z11" s="21">
        <v>-196.38</v>
      </c>
      <c r="AA11" s="22">
        <v>468930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29336725</v>
      </c>
      <c r="F12" s="31">
        <f t="shared" si="0"/>
        <v>29336725</v>
      </c>
      <c r="G12" s="31">
        <f t="shared" si="0"/>
        <v>59204591</v>
      </c>
      <c r="H12" s="31">
        <f t="shared" si="0"/>
        <v>42284796</v>
      </c>
      <c r="I12" s="31">
        <f t="shared" si="0"/>
        <v>27068840</v>
      </c>
      <c r="J12" s="31">
        <f t="shared" si="0"/>
        <v>27068840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27068840</v>
      </c>
      <c r="X12" s="31">
        <f t="shared" si="0"/>
        <v>7334182</v>
      </c>
      <c r="Y12" s="31">
        <f t="shared" si="0"/>
        <v>19734658</v>
      </c>
      <c r="Z12" s="32">
        <f>+IF(X12&lt;&gt;0,+(Y12/X12)*100,0)</f>
        <v>269.0778330834986</v>
      </c>
      <c r="AA12" s="33">
        <f>SUM(AA6:AA11)</f>
        <v>29336725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21401100</v>
      </c>
      <c r="F17" s="20">
        <v>21401100</v>
      </c>
      <c r="G17" s="20">
        <v>21401100</v>
      </c>
      <c r="H17" s="20">
        <v>21401100</v>
      </c>
      <c r="I17" s="20">
        <v>27442135</v>
      </c>
      <c r="J17" s="20">
        <v>27442135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27442135</v>
      </c>
      <c r="X17" s="20">
        <v>5350275</v>
      </c>
      <c r="Y17" s="20">
        <v>22091860</v>
      </c>
      <c r="Z17" s="21">
        <v>412.91</v>
      </c>
      <c r="AA17" s="22">
        <v>21401100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183565194</v>
      </c>
      <c r="F19" s="20">
        <v>183565194</v>
      </c>
      <c r="G19" s="20">
        <v>141638646</v>
      </c>
      <c r="H19" s="20">
        <v>149309164</v>
      </c>
      <c r="I19" s="20">
        <v>135915339</v>
      </c>
      <c r="J19" s="20">
        <v>135915339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135915339</v>
      </c>
      <c r="X19" s="20">
        <v>45891299</v>
      </c>
      <c r="Y19" s="20">
        <v>90024040</v>
      </c>
      <c r="Z19" s="21">
        <v>196.17</v>
      </c>
      <c r="AA19" s="22">
        <v>183565194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1739925</v>
      </c>
      <c r="F22" s="20">
        <v>1739925</v>
      </c>
      <c r="G22" s="20">
        <v>1424685</v>
      </c>
      <c r="H22" s="20">
        <v>1424685</v>
      </c>
      <c r="I22" s="20">
        <v>1333602</v>
      </c>
      <c r="J22" s="20">
        <v>1333602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1333602</v>
      </c>
      <c r="X22" s="20">
        <v>434981</v>
      </c>
      <c r="Y22" s="20">
        <v>898621</v>
      </c>
      <c r="Z22" s="21">
        <v>206.59</v>
      </c>
      <c r="AA22" s="22">
        <v>1739925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206706219</v>
      </c>
      <c r="F24" s="37">
        <f t="shared" si="1"/>
        <v>206706219</v>
      </c>
      <c r="G24" s="37">
        <f t="shared" si="1"/>
        <v>164464431</v>
      </c>
      <c r="H24" s="37">
        <f t="shared" si="1"/>
        <v>172134949</v>
      </c>
      <c r="I24" s="37">
        <f t="shared" si="1"/>
        <v>164691076</v>
      </c>
      <c r="J24" s="37">
        <f t="shared" si="1"/>
        <v>164691076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164691076</v>
      </c>
      <c r="X24" s="37">
        <f t="shared" si="1"/>
        <v>51676555</v>
      </c>
      <c r="Y24" s="37">
        <f t="shared" si="1"/>
        <v>113014521</v>
      </c>
      <c r="Z24" s="38">
        <f>+IF(X24&lt;&gt;0,+(Y24/X24)*100,0)</f>
        <v>218.69592700209986</v>
      </c>
      <c r="AA24" s="39">
        <f>SUM(AA15:AA23)</f>
        <v>206706219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236042944</v>
      </c>
      <c r="F25" s="31">
        <f t="shared" si="2"/>
        <v>236042944</v>
      </c>
      <c r="G25" s="31">
        <f t="shared" si="2"/>
        <v>223669022</v>
      </c>
      <c r="H25" s="31">
        <f t="shared" si="2"/>
        <v>214419745</v>
      </c>
      <c r="I25" s="31">
        <f t="shared" si="2"/>
        <v>191759916</v>
      </c>
      <c r="J25" s="31">
        <f t="shared" si="2"/>
        <v>191759916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191759916</v>
      </c>
      <c r="X25" s="31">
        <f t="shared" si="2"/>
        <v>59010737</v>
      </c>
      <c r="Y25" s="31">
        <f t="shared" si="2"/>
        <v>132749179</v>
      </c>
      <c r="Z25" s="32">
        <f>+IF(X25&lt;&gt;0,+(Y25/X25)*100,0)</f>
        <v>224.9576699914797</v>
      </c>
      <c r="AA25" s="33">
        <f>+AA12+AA24</f>
        <v>236042944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12917548</v>
      </c>
      <c r="F32" s="20">
        <v>12917548</v>
      </c>
      <c r="G32" s="20">
        <v>32506664</v>
      </c>
      <c r="H32" s="20">
        <v>34130615</v>
      </c>
      <c r="I32" s="20">
        <v>14627137</v>
      </c>
      <c r="J32" s="20">
        <v>14627137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14627137</v>
      </c>
      <c r="X32" s="20">
        <v>3229387</v>
      </c>
      <c r="Y32" s="20">
        <v>11397750</v>
      </c>
      <c r="Z32" s="21">
        <v>352.94</v>
      </c>
      <c r="AA32" s="22">
        <v>12917548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7785957</v>
      </c>
      <c r="H33" s="20">
        <v>7785957</v>
      </c>
      <c r="I33" s="20">
        <v>13459398</v>
      </c>
      <c r="J33" s="20">
        <v>13459398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13459398</v>
      </c>
      <c r="X33" s="20"/>
      <c r="Y33" s="20">
        <v>13459398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12917548</v>
      </c>
      <c r="F34" s="31">
        <f t="shared" si="3"/>
        <v>12917548</v>
      </c>
      <c r="G34" s="31">
        <f t="shared" si="3"/>
        <v>40292621</v>
      </c>
      <c r="H34" s="31">
        <f t="shared" si="3"/>
        <v>41916572</v>
      </c>
      <c r="I34" s="31">
        <f t="shared" si="3"/>
        <v>28086535</v>
      </c>
      <c r="J34" s="31">
        <f t="shared" si="3"/>
        <v>28086535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28086535</v>
      </c>
      <c r="X34" s="31">
        <f t="shared" si="3"/>
        <v>3229387</v>
      </c>
      <c r="Y34" s="31">
        <f t="shared" si="3"/>
        <v>24857148</v>
      </c>
      <c r="Z34" s="32">
        <f>+IF(X34&lt;&gt;0,+(Y34/X34)*100,0)</f>
        <v>769.717224971798</v>
      </c>
      <c r="AA34" s="33">
        <f>SUM(AA29:AA33)</f>
        <v>12917548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12917548</v>
      </c>
      <c r="F40" s="31">
        <f t="shared" si="5"/>
        <v>12917548</v>
      </c>
      <c r="G40" s="31">
        <f t="shared" si="5"/>
        <v>40292621</v>
      </c>
      <c r="H40" s="31">
        <f t="shared" si="5"/>
        <v>41916572</v>
      </c>
      <c r="I40" s="31">
        <f t="shared" si="5"/>
        <v>28086535</v>
      </c>
      <c r="J40" s="31">
        <f t="shared" si="5"/>
        <v>28086535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28086535</v>
      </c>
      <c r="X40" s="31">
        <f t="shared" si="5"/>
        <v>3229387</v>
      </c>
      <c r="Y40" s="31">
        <f t="shared" si="5"/>
        <v>24857148</v>
      </c>
      <c r="Z40" s="32">
        <f>+IF(X40&lt;&gt;0,+(Y40/X40)*100,0)</f>
        <v>769.717224971798</v>
      </c>
      <c r="AA40" s="33">
        <f>+AA34+AA39</f>
        <v>12917548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223125396</v>
      </c>
      <c r="F42" s="45">
        <f t="shared" si="6"/>
        <v>223125396</v>
      </c>
      <c r="G42" s="45">
        <f t="shared" si="6"/>
        <v>183376401</v>
      </c>
      <c r="H42" s="45">
        <f t="shared" si="6"/>
        <v>172503173</v>
      </c>
      <c r="I42" s="45">
        <f t="shared" si="6"/>
        <v>163673381</v>
      </c>
      <c r="J42" s="45">
        <f t="shared" si="6"/>
        <v>163673381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163673381</v>
      </c>
      <c r="X42" s="45">
        <f t="shared" si="6"/>
        <v>55781350</v>
      </c>
      <c r="Y42" s="45">
        <f t="shared" si="6"/>
        <v>107892031</v>
      </c>
      <c r="Z42" s="46">
        <f>+IF(X42&lt;&gt;0,+(Y42/X42)*100,0)</f>
        <v>193.41954076048717</v>
      </c>
      <c r="AA42" s="47">
        <f>+AA25-AA40</f>
        <v>223125396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223125395</v>
      </c>
      <c r="F45" s="20">
        <v>223125395</v>
      </c>
      <c r="G45" s="20">
        <v>40512349</v>
      </c>
      <c r="H45" s="20">
        <v>29777463</v>
      </c>
      <c r="I45" s="20">
        <v>31530470</v>
      </c>
      <c r="J45" s="20">
        <v>31530470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31530470</v>
      </c>
      <c r="X45" s="20">
        <v>55781349</v>
      </c>
      <c r="Y45" s="20">
        <v>-24250879</v>
      </c>
      <c r="Z45" s="48">
        <v>-43.47</v>
      </c>
      <c r="AA45" s="22">
        <v>223125395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142864051</v>
      </c>
      <c r="H46" s="20">
        <v>142725709</v>
      </c>
      <c r="I46" s="20">
        <v>132142912</v>
      </c>
      <c r="J46" s="20">
        <v>132142912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132142912</v>
      </c>
      <c r="X46" s="20"/>
      <c r="Y46" s="20">
        <v>132142912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223125395</v>
      </c>
      <c r="F48" s="53">
        <f t="shared" si="7"/>
        <v>223125395</v>
      </c>
      <c r="G48" s="53">
        <f t="shared" si="7"/>
        <v>183376400</v>
      </c>
      <c r="H48" s="53">
        <f t="shared" si="7"/>
        <v>172503172</v>
      </c>
      <c r="I48" s="53">
        <f t="shared" si="7"/>
        <v>163673382</v>
      </c>
      <c r="J48" s="53">
        <f t="shared" si="7"/>
        <v>163673382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163673382</v>
      </c>
      <c r="X48" s="53">
        <f t="shared" si="7"/>
        <v>55781349</v>
      </c>
      <c r="Y48" s="53">
        <f t="shared" si="7"/>
        <v>107892033</v>
      </c>
      <c r="Z48" s="54">
        <f>+IF(X48&lt;&gt;0,+(Y48/X48)*100,0)</f>
        <v>193.41954781337395</v>
      </c>
      <c r="AA48" s="55">
        <f>SUM(AA45:AA47)</f>
        <v>223125395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47979811</v>
      </c>
      <c r="F6" s="20">
        <v>47979811</v>
      </c>
      <c r="G6" s="20">
        <v>4192913</v>
      </c>
      <c r="H6" s="20">
        <v>10720810</v>
      </c>
      <c r="I6" s="20">
        <v>-23275096</v>
      </c>
      <c r="J6" s="20">
        <v>-23275096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-23275096</v>
      </c>
      <c r="X6" s="20">
        <v>11994953</v>
      </c>
      <c r="Y6" s="20">
        <v>-35270049</v>
      </c>
      <c r="Z6" s="21">
        <v>-294.04</v>
      </c>
      <c r="AA6" s="22">
        <v>47979811</v>
      </c>
    </row>
    <row r="7" spans="1:27" ht="13.5">
      <c r="A7" s="23" t="s">
        <v>34</v>
      </c>
      <c r="B7" s="17"/>
      <c r="C7" s="18"/>
      <c r="D7" s="18"/>
      <c r="E7" s="19">
        <v>195459396</v>
      </c>
      <c r="F7" s="20">
        <v>195459396</v>
      </c>
      <c r="G7" s="20">
        <v>172841455</v>
      </c>
      <c r="H7" s="20">
        <v>111074882</v>
      </c>
      <c r="I7" s="20">
        <v>110393534</v>
      </c>
      <c r="J7" s="20">
        <v>110393534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110393534</v>
      </c>
      <c r="X7" s="20">
        <v>48864849</v>
      </c>
      <c r="Y7" s="20">
        <v>61528685</v>
      </c>
      <c r="Z7" s="21">
        <v>125.92</v>
      </c>
      <c r="AA7" s="22">
        <v>195459396</v>
      </c>
    </row>
    <row r="8" spans="1:27" ht="13.5">
      <c r="A8" s="23" t="s">
        <v>35</v>
      </c>
      <c r="B8" s="17"/>
      <c r="C8" s="18"/>
      <c r="D8" s="18"/>
      <c r="E8" s="19">
        <v>64636179</v>
      </c>
      <c r="F8" s="20">
        <v>64636179</v>
      </c>
      <c r="G8" s="20">
        <v>337508792</v>
      </c>
      <c r="H8" s="20">
        <v>467089836</v>
      </c>
      <c r="I8" s="20">
        <v>432867538</v>
      </c>
      <c r="J8" s="20">
        <v>432867538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432867538</v>
      </c>
      <c r="X8" s="20">
        <v>16159045</v>
      </c>
      <c r="Y8" s="20">
        <v>416708493</v>
      </c>
      <c r="Z8" s="21">
        <v>2578.79</v>
      </c>
      <c r="AA8" s="22">
        <v>64636179</v>
      </c>
    </row>
    <row r="9" spans="1:27" ht="13.5">
      <c r="A9" s="23" t="s">
        <v>36</v>
      </c>
      <c r="B9" s="17"/>
      <c r="C9" s="18"/>
      <c r="D9" s="18"/>
      <c r="E9" s="19">
        <v>30798636</v>
      </c>
      <c r="F9" s="20">
        <v>30798636</v>
      </c>
      <c r="G9" s="20">
        <v>262968795</v>
      </c>
      <c r="H9" s="20">
        <v>248465002</v>
      </c>
      <c r="I9" s="20">
        <v>253577770</v>
      </c>
      <c r="J9" s="20">
        <v>253577770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253577770</v>
      </c>
      <c r="X9" s="20">
        <v>7699659</v>
      </c>
      <c r="Y9" s="20">
        <v>245878111</v>
      </c>
      <c r="Z9" s="21">
        <v>3193.36</v>
      </c>
      <c r="AA9" s="22">
        <v>30798636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2880410</v>
      </c>
      <c r="F11" s="20">
        <v>2880410</v>
      </c>
      <c r="G11" s="20">
        <v>3512647</v>
      </c>
      <c r="H11" s="20">
        <v>5555254</v>
      </c>
      <c r="I11" s="20">
        <v>5012088</v>
      </c>
      <c r="J11" s="20">
        <v>5012088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5012088</v>
      </c>
      <c r="X11" s="20">
        <v>720103</v>
      </c>
      <c r="Y11" s="20">
        <v>4291985</v>
      </c>
      <c r="Z11" s="21">
        <v>596.02</v>
      </c>
      <c r="AA11" s="22">
        <v>2880410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341754432</v>
      </c>
      <c r="F12" s="31">
        <f t="shared" si="0"/>
        <v>341754432</v>
      </c>
      <c r="G12" s="31">
        <f t="shared" si="0"/>
        <v>781024602</v>
      </c>
      <c r="H12" s="31">
        <f t="shared" si="0"/>
        <v>842905784</v>
      </c>
      <c r="I12" s="31">
        <f t="shared" si="0"/>
        <v>778575834</v>
      </c>
      <c r="J12" s="31">
        <f t="shared" si="0"/>
        <v>778575834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778575834</v>
      </c>
      <c r="X12" s="31">
        <f t="shared" si="0"/>
        <v>85438609</v>
      </c>
      <c r="Y12" s="31">
        <f t="shared" si="0"/>
        <v>693137225</v>
      </c>
      <c r="Z12" s="32">
        <f>+IF(X12&lt;&gt;0,+(Y12/X12)*100,0)</f>
        <v>811.2693232166268</v>
      </c>
      <c r="AA12" s="33">
        <f>SUM(AA6:AA11)</f>
        <v>341754432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156541</v>
      </c>
      <c r="F15" s="20">
        <v>156541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39135</v>
      </c>
      <c r="Y15" s="20">
        <v>-39135</v>
      </c>
      <c r="Z15" s="21">
        <v>-100</v>
      </c>
      <c r="AA15" s="22">
        <v>156541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103189053</v>
      </c>
      <c r="F17" s="20">
        <v>103189053</v>
      </c>
      <c r="G17" s="20">
        <v>124511350</v>
      </c>
      <c r="H17" s="20">
        <v>276087900</v>
      </c>
      <c r="I17" s="20">
        <v>276087900</v>
      </c>
      <c r="J17" s="20">
        <v>276087900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276087900</v>
      </c>
      <c r="X17" s="20">
        <v>25797263</v>
      </c>
      <c r="Y17" s="20">
        <v>250290637</v>
      </c>
      <c r="Z17" s="21">
        <v>970.22</v>
      </c>
      <c r="AA17" s="22">
        <v>103189053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1570349269</v>
      </c>
      <c r="F19" s="20">
        <v>1570349269</v>
      </c>
      <c r="G19" s="20">
        <v>1105994332</v>
      </c>
      <c r="H19" s="20">
        <v>1724168677</v>
      </c>
      <c r="I19" s="20">
        <v>1724168677</v>
      </c>
      <c r="J19" s="20">
        <v>1724168677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1724168677</v>
      </c>
      <c r="X19" s="20">
        <v>392587317</v>
      </c>
      <c r="Y19" s="20">
        <v>1331581360</v>
      </c>
      <c r="Z19" s="21">
        <v>339.18</v>
      </c>
      <c r="AA19" s="22">
        <v>1570349269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640151</v>
      </c>
      <c r="F22" s="20">
        <v>640151</v>
      </c>
      <c r="G22" s="20">
        <v>76337</v>
      </c>
      <c r="H22" s="20">
        <v>801088</v>
      </c>
      <c r="I22" s="20">
        <v>801088</v>
      </c>
      <c r="J22" s="20">
        <v>801088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801088</v>
      </c>
      <c r="X22" s="20">
        <v>160038</v>
      </c>
      <c r="Y22" s="20">
        <v>641050</v>
      </c>
      <c r="Z22" s="21">
        <v>400.56</v>
      </c>
      <c r="AA22" s="22">
        <v>640151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>
        <v>542991569</v>
      </c>
      <c r="H23" s="24">
        <v>421968384</v>
      </c>
      <c r="I23" s="24">
        <v>430223734</v>
      </c>
      <c r="J23" s="20">
        <v>430223734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430223734</v>
      </c>
      <c r="X23" s="20"/>
      <c r="Y23" s="24">
        <v>430223734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1674335014</v>
      </c>
      <c r="F24" s="37">
        <f t="shared" si="1"/>
        <v>1674335014</v>
      </c>
      <c r="G24" s="37">
        <f t="shared" si="1"/>
        <v>1773573588</v>
      </c>
      <c r="H24" s="37">
        <f t="shared" si="1"/>
        <v>2423026049</v>
      </c>
      <c r="I24" s="37">
        <f t="shared" si="1"/>
        <v>2431281399</v>
      </c>
      <c r="J24" s="37">
        <f t="shared" si="1"/>
        <v>2431281399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2431281399</v>
      </c>
      <c r="X24" s="37">
        <f t="shared" si="1"/>
        <v>418583753</v>
      </c>
      <c r="Y24" s="37">
        <f t="shared" si="1"/>
        <v>2012697646</v>
      </c>
      <c r="Z24" s="38">
        <f>+IF(X24&lt;&gt;0,+(Y24/X24)*100,0)</f>
        <v>480.8351092403723</v>
      </c>
      <c r="AA24" s="39">
        <f>SUM(AA15:AA23)</f>
        <v>1674335014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2016089446</v>
      </c>
      <c r="F25" s="31">
        <f t="shared" si="2"/>
        <v>2016089446</v>
      </c>
      <c r="G25" s="31">
        <f t="shared" si="2"/>
        <v>2554598190</v>
      </c>
      <c r="H25" s="31">
        <f t="shared" si="2"/>
        <v>3265931833</v>
      </c>
      <c r="I25" s="31">
        <f t="shared" si="2"/>
        <v>3209857233</v>
      </c>
      <c r="J25" s="31">
        <f t="shared" si="2"/>
        <v>3209857233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3209857233</v>
      </c>
      <c r="X25" s="31">
        <f t="shared" si="2"/>
        <v>504022362</v>
      </c>
      <c r="Y25" s="31">
        <f t="shared" si="2"/>
        <v>2705834871</v>
      </c>
      <c r="Z25" s="32">
        <f>+IF(X25&lt;&gt;0,+(Y25/X25)*100,0)</f>
        <v>536.8481787718775</v>
      </c>
      <c r="AA25" s="33">
        <f>+AA12+AA24</f>
        <v>2016089446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15650058</v>
      </c>
      <c r="F30" s="20">
        <v>15650058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3912515</v>
      </c>
      <c r="Y30" s="20">
        <v>-3912515</v>
      </c>
      <c r="Z30" s="21">
        <v>-100</v>
      </c>
      <c r="AA30" s="22">
        <v>15650058</v>
      </c>
    </row>
    <row r="31" spans="1:27" ht="13.5">
      <c r="A31" s="23" t="s">
        <v>56</v>
      </c>
      <c r="B31" s="17"/>
      <c r="C31" s="18"/>
      <c r="D31" s="18"/>
      <c r="E31" s="19">
        <v>1599746</v>
      </c>
      <c r="F31" s="20">
        <v>1599746</v>
      </c>
      <c r="G31" s="20">
        <v>11412501</v>
      </c>
      <c r="H31" s="20">
        <v>11396230</v>
      </c>
      <c r="I31" s="20">
        <v>11427064</v>
      </c>
      <c r="J31" s="20">
        <v>11427064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11427064</v>
      </c>
      <c r="X31" s="20">
        <v>399937</v>
      </c>
      <c r="Y31" s="20">
        <v>11027127</v>
      </c>
      <c r="Z31" s="21">
        <v>2757.22</v>
      </c>
      <c r="AA31" s="22">
        <v>1599746</v>
      </c>
    </row>
    <row r="32" spans="1:27" ht="13.5">
      <c r="A32" s="23" t="s">
        <v>57</v>
      </c>
      <c r="B32" s="17"/>
      <c r="C32" s="18"/>
      <c r="D32" s="18"/>
      <c r="E32" s="19">
        <v>155405069</v>
      </c>
      <c r="F32" s="20">
        <v>155405069</v>
      </c>
      <c r="G32" s="20">
        <v>486386041</v>
      </c>
      <c r="H32" s="20">
        <v>460541992</v>
      </c>
      <c r="I32" s="20">
        <v>446534601</v>
      </c>
      <c r="J32" s="20">
        <v>446534601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446534601</v>
      </c>
      <c r="X32" s="20">
        <v>38851267</v>
      </c>
      <c r="Y32" s="20">
        <v>407683334</v>
      </c>
      <c r="Z32" s="21">
        <v>1049.34</v>
      </c>
      <c r="AA32" s="22">
        <v>155405069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>
        <v>217970858</v>
      </c>
      <c r="H33" s="20">
        <v>256176910</v>
      </c>
      <c r="I33" s="20">
        <v>256176910</v>
      </c>
      <c r="J33" s="20">
        <v>256176910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256176910</v>
      </c>
      <c r="X33" s="20"/>
      <c r="Y33" s="20">
        <v>256176910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172654873</v>
      </c>
      <c r="F34" s="31">
        <f t="shared" si="3"/>
        <v>172654873</v>
      </c>
      <c r="G34" s="31">
        <f t="shared" si="3"/>
        <v>715769400</v>
      </c>
      <c r="H34" s="31">
        <f t="shared" si="3"/>
        <v>728115132</v>
      </c>
      <c r="I34" s="31">
        <f t="shared" si="3"/>
        <v>714138575</v>
      </c>
      <c r="J34" s="31">
        <f t="shared" si="3"/>
        <v>714138575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714138575</v>
      </c>
      <c r="X34" s="31">
        <f t="shared" si="3"/>
        <v>43163719</v>
      </c>
      <c r="Y34" s="31">
        <f t="shared" si="3"/>
        <v>670974856</v>
      </c>
      <c r="Z34" s="32">
        <f>+IF(X34&lt;&gt;0,+(Y34/X34)*100,0)</f>
        <v>1554.4880551186982</v>
      </c>
      <c r="AA34" s="33">
        <f>SUM(AA29:AA33)</f>
        <v>172654873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44477526</v>
      </c>
      <c r="F37" s="20">
        <v>44477526</v>
      </c>
      <c r="G37" s="20">
        <v>223716743</v>
      </c>
      <c r="H37" s="20">
        <v>219866806</v>
      </c>
      <c r="I37" s="20">
        <v>219542085</v>
      </c>
      <c r="J37" s="20">
        <v>219542085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219542085</v>
      </c>
      <c r="X37" s="20">
        <v>11119382</v>
      </c>
      <c r="Y37" s="20">
        <v>208422703</v>
      </c>
      <c r="Z37" s="21">
        <v>1874.41</v>
      </c>
      <c r="AA37" s="22">
        <v>44477526</v>
      </c>
    </row>
    <row r="38" spans="1:27" ht="13.5">
      <c r="A38" s="23" t="s">
        <v>58</v>
      </c>
      <c r="B38" s="17"/>
      <c r="C38" s="18"/>
      <c r="D38" s="18"/>
      <c r="E38" s="19">
        <v>48027868</v>
      </c>
      <c r="F38" s="20">
        <v>48027868</v>
      </c>
      <c r="G38" s="20">
        <v>23292803</v>
      </c>
      <c r="H38" s="20">
        <v>27387505</v>
      </c>
      <c r="I38" s="20">
        <v>27387505</v>
      </c>
      <c r="J38" s="20">
        <v>27387505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27387505</v>
      </c>
      <c r="X38" s="20">
        <v>12006967</v>
      </c>
      <c r="Y38" s="20">
        <v>15380538</v>
      </c>
      <c r="Z38" s="21">
        <v>128.1</v>
      </c>
      <c r="AA38" s="22">
        <v>48027868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92505394</v>
      </c>
      <c r="F39" s="37">
        <f t="shared" si="4"/>
        <v>92505394</v>
      </c>
      <c r="G39" s="37">
        <f t="shared" si="4"/>
        <v>247009546</v>
      </c>
      <c r="H39" s="37">
        <f t="shared" si="4"/>
        <v>247254311</v>
      </c>
      <c r="I39" s="37">
        <f t="shared" si="4"/>
        <v>246929590</v>
      </c>
      <c r="J39" s="37">
        <f t="shared" si="4"/>
        <v>246929590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246929590</v>
      </c>
      <c r="X39" s="37">
        <f t="shared" si="4"/>
        <v>23126349</v>
      </c>
      <c r="Y39" s="37">
        <f t="shared" si="4"/>
        <v>223803241</v>
      </c>
      <c r="Z39" s="38">
        <f>+IF(X39&lt;&gt;0,+(Y39/X39)*100,0)</f>
        <v>967.7413455967477</v>
      </c>
      <c r="AA39" s="39">
        <f>SUM(AA37:AA38)</f>
        <v>92505394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265160267</v>
      </c>
      <c r="F40" s="31">
        <f t="shared" si="5"/>
        <v>265160267</v>
      </c>
      <c r="G40" s="31">
        <f t="shared" si="5"/>
        <v>962778946</v>
      </c>
      <c r="H40" s="31">
        <f t="shared" si="5"/>
        <v>975369443</v>
      </c>
      <c r="I40" s="31">
        <f t="shared" si="5"/>
        <v>961068165</v>
      </c>
      <c r="J40" s="31">
        <f t="shared" si="5"/>
        <v>961068165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961068165</v>
      </c>
      <c r="X40" s="31">
        <f t="shared" si="5"/>
        <v>66290068</v>
      </c>
      <c r="Y40" s="31">
        <f t="shared" si="5"/>
        <v>894778097</v>
      </c>
      <c r="Z40" s="32">
        <f>+IF(X40&lt;&gt;0,+(Y40/X40)*100,0)</f>
        <v>1349.7920940434094</v>
      </c>
      <c r="AA40" s="33">
        <f>+AA34+AA39</f>
        <v>265160267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1750929179</v>
      </c>
      <c r="F42" s="45">
        <f t="shared" si="6"/>
        <v>1750929179</v>
      </c>
      <c r="G42" s="45">
        <f t="shared" si="6"/>
        <v>1591819244</v>
      </c>
      <c r="H42" s="45">
        <f t="shared" si="6"/>
        <v>2290562390</v>
      </c>
      <c r="I42" s="45">
        <f t="shared" si="6"/>
        <v>2248789068</v>
      </c>
      <c r="J42" s="45">
        <f t="shared" si="6"/>
        <v>2248789068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2248789068</v>
      </c>
      <c r="X42" s="45">
        <f t="shared" si="6"/>
        <v>437732294</v>
      </c>
      <c r="Y42" s="45">
        <f t="shared" si="6"/>
        <v>1811056774</v>
      </c>
      <c r="Z42" s="46">
        <f>+IF(X42&lt;&gt;0,+(Y42/X42)*100,0)</f>
        <v>413.7361576525583</v>
      </c>
      <c r="AA42" s="47">
        <f>+AA25-AA40</f>
        <v>1750929179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1618957905</v>
      </c>
      <c r="F45" s="20">
        <v>1618957905</v>
      </c>
      <c r="G45" s="20">
        <v>1379291146</v>
      </c>
      <c r="H45" s="20">
        <v>1902484360</v>
      </c>
      <c r="I45" s="20">
        <v>1860711038</v>
      </c>
      <c r="J45" s="20">
        <v>1860711038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1860711038</v>
      </c>
      <c r="X45" s="20">
        <v>404739476</v>
      </c>
      <c r="Y45" s="20">
        <v>1455971562</v>
      </c>
      <c r="Z45" s="48">
        <v>359.73</v>
      </c>
      <c r="AA45" s="22">
        <v>1618957905</v>
      </c>
    </row>
    <row r="46" spans="1:27" ht="13.5">
      <c r="A46" s="23" t="s">
        <v>67</v>
      </c>
      <c r="B46" s="17"/>
      <c r="C46" s="18"/>
      <c r="D46" s="18"/>
      <c r="E46" s="19">
        <v>131971274</v>
      </c>
      <c r="F46" s="20">
        <v>131971274</v>
      </c>
      <c r="G46" s="20">
        <v>212528098</v>
      </c>
      <c r="H46" s="20">
        <v>388078030</v>
      </c>
      <c r="I46" s="20">
        <v>388078030</v>
      </c>
      <c r="J46" s="20">
        <v>388078030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388078030</v>
      </c>
      <c r="X46" s="20">
        <v>32992819</v>
      </c>
      <c r="Y46" s="20">
        <v>355085211</v>
      </c>
      <c r="Z46" s="48">
        <v>1076.25</v>
      </c>
      <c r="AA46" s="22">
        <v>131971274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1750929179</v>
      </c>
      <c r="F48" s="53">
        <f t="shared" si="7"/>
        <v>1750929179</v>
      </c>
      <c r="G48" s="53">
        <f t="shared" si="7"/>
        <v>1591819244</v>
      </c>
      <c r="H48" s="53">
        <f t="shared" si="7"/>
        <v>2290562390</v>
      </c>
      <c r="I48" s="53">
        <f t="shared" si="7"/>
        <v>2248789068</v>
      </c>
      <c r="J48" s="53">
        <f t="shared" si="7"/>
        <v>2248789068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2248789068</v>
      </c>
      <c r="X48" s="53">
        <f t="shared" si="7"/>
        <v>437732295</v>
      </c>
      <c r="Y48" s="53">
        <f t="shared" si="7"/>
        <v>1811056773</v>
      </c>
      <c r="Z48" s="54">
        <f>+IF(X48&lt;&gt;0,+(Y48/X48)*100,0)</f>
        <v>413.73615647892734</v>
      </c>
      <c r="AA48" s="55">
        <f>SUM(AA45:AA47)</f>
        <v>1750929179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3693572</v>
      </c>
      <c r="D6" s="18">
        <v>3693572</v>
      </c>
      <c r="E6" s="19">
        <v>6000000</v>
      </c>
      <c r="F6" s="20">
        <v>6000000</v>
      </c>
      <c r="G6" s="20">
        <v>10060542</v>
      </c>
      <c r="H6" s="20">
        <v>792846</v>
      </c>
      <c r="I6" s="20">
        <v>417427</v>
      </c>
      <c r="J6" s="20">
        <v>417427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417427</v>
      </c>
      <c r="X6" s="20">
        <v>1500000</v>
      </c>
      <c r="Y6" s="20">
        <v>-1082573</v>
      </c>
      <c r="Z6" s="21">
        <v>-72.17</v>
      </c>
      <c r="AA6" s="22">
        <v>6000000</v>
      </c>
    </row>
    <row r="7" spans="1:27" ht="13.5">
      <c r="A7" s="23" t="s">
        <v>34</v>
      </c>
      <c r="B7" s="17"/>
      <c r="C7" s="18">
        <v>14812306</v>
      </c>
      <c r="D7" s="18">
        <v>14812306</v>
      </c>
      <c r="E7" s="19">
        <v>5000000</v>
      </c>
      <c r="F7" s="20">
        <v>5000000</v>
      </c>
      <c r="G7" s="20">
        <v>22812307</v>
      </c>
      <c r="H7" s="20">
        <v>22612307</v>
      </c>
      <c r="I7" s="20">
        <v>16176683</v>
      </c>
      <c r="J7" s="20">
        <v>16176683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16176683</v>
      </c>
      <c r="X7" s="20">
        <v>1250000</v>
      </c>
      <c r="Y7" s="20">
        <v>14926683</v>
      </c>
      <c r="Z7" s="21">
        <v>1194.13</v>
      </c>
      <c r="AA7" s="22">
        <v>5000000</v>
      </c>
    </row>
    <row r="8" spans="1:27" ht="13.5">
      <c r="A8" s="23" t="s">
        <v>35</v>
      </c>
      <c r="B8" s="17"/>
      <c r="C8" s="18">
        <v>14523751</v>
      </c>
      <c r="D8" s="18">
        <v>14523751</v>
      </c>
      <c r="E8" s="19">
        <v>15000180</v>
      </c>
      <c r="F8" s="20">
        <v>15000180</v>
      </c>
      <c r="G8" s="20">
        <v>24902015</v>
      </c>
      <c r="H8" s="20">
        <v>25747269</v>
      </c>
      <c r="I8" s="20">
        <v>23790830</v>
      </c>
      <c r="J8" s="20">
        <v>23790830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23790830</v>
      </c>
      <c r="X8" s="20">
        <v>3750045</v>
      </c>
      <c r="Y8" s="20">
        <v>20040785</v>
      </c>
      <c r="Z8" s="21">
        <v>534.41</v>
      </c>
      <c r="AA8" s="22">
        <v>15000180</v>
      </c>
    </row>
    <row r="9" spans="1:27" ht="13.5">
      <c r="A9" s="23" t="s">
        <v>36</v>
      </c>
      <c r="B9" s="17"/>
      <c r="C9" s="18">
        <v>15649685</v>
      </c>
      <c r="D9" s="18">
        <v>15649685</v>
      </c>
      <c r="E9" s="19">
        <v>2000000</v>
      </c>
      <c r="F9" s="20">
        <v>2000000</v>
      </c>
      <c r="G9" s="20">
        <v>4093063</v>
      </c>
      <c r="H9" s="20">
        <v>3559255</v>
      </c>
      <c r="I9" s="20">
        <v>5196405</v>
      </c>
      <c r="J9" s="20">
        <v>5196405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5196405</v>
      </c>
      <c r="X9" s="20">
        <v>500000</v>
      </c>
      <c r="Y9" s="20">
        <v>4696405</v>
      </c>
      <c r="Z9" s="21">
        <v>939.28</v>
      </c>
      <c r="AA9" s="22">
        <v>2000000</v>
      </c>
    </row>
    <row r="10" spans="1:27" ht="13.5">
      <c r="A10" s="23" t="s">
        <v>37</v>
      </c>
      <c r="B10" s="17"/>
      <c r="C10" s="18">
        <v>2800</v>
      </c>
      <c r="D10" s="18">
        <v>2800</v>
      </c>
      <c r="E10" s="19">
        <v>2500</v>
      </c>
      <c r="F10" s="20">
        <v>2500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625</v>
      </c>
      <c r="Y10" s="24">
        <v>-625</v>
      </c>
      <c r="Z10" s="25">
        <v>-100</v>
      </c>
      <c r="AA10" s="26">
        <v>2500</v>
      </c>
    </row>
    <row r="11" spans="1:27" ht="13.5">
      <c r="A11" s="23" t="s">
        <v>38</v>
      </c>
      <c r="B11" s="17"/>
      <c r="C11" s="18">
        <v>901385</v>
      </c>
      <c r="D11" s="18">
        <v>901385</v>
      </c>
      <c r="E11" s="19">
        <v>1600000</v>
      </c>
      <c r="F11" s="20">
        <v>1600000</v>
      </c>
      <c r="G11" s="20">
        <v>1020925</v>
      </c>
      <c r="H11" s="20">
        <v>1070101</v>
      </c>
      <c r="I11" s="20">
        <v>1066656</v>
      </c>
      <c r="J11" s="20">
        <v>1066656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1066656</v>
      </c>
      <c r="X11" s="20">
        <v>400000</v>
      </c>
      <c r="Y11" s="20">
        <v>666656</v>
      </c>
      <c r="Z11" s="21">
        <v>166.66</v>
      </c>
      <c r="AA11" s="22">
        <v>1600000</v>
      </c>
    </row>
    <row r="12" spans="1:27" ht="13.5">
      <c r="A12" s="27" t="s">
        <v>39</v>
      </c>
      <c r="B12" s="28"/>
      <c r="C12" s="29">
        <f aca="true" t="shared" si="0" ref="C12:Y12">SUM(C6:C11)</f>
        <v>49583499</v>
      </c>
      <c r="D12" s="29">
        <f>SUM(D6:D11)</f>
        <v>49583499</v>
      </c>
      <c r="E12" s="30">
        <f t="shared" si="0"/>
        <v>29602680</v>
      </c>
      <c r="F12" s="31">
        <f t="shared" si="0"/>
        <v>29602680</v>
      </c>
      <c r="G12" s="31">
        <f t="shared" si="0"/>
        <v>62888852</v>
      </c>
      <c r="H12" s="31">
        <f t="shared" si="0"/>
        <v>53781778</v>
      </c>
      <c r="I12" s="31">
        <f t="shared" si="0"/>
        <v>46648001</v>
      </c>
      <c r="J12" s="31">
        <f t="shared" si="0"/>
        <v>46648001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46648001</v>
      </c>
      <c r="X12" s="31">
        <f t="shared" si="0"/>
        <v>7400670</v>
      </c>
      <c r="Y12" s="31">
        <f t="shared" si="0"/>
        <v>39247331</v>
      </c>
      <c r="Z12" s="32">
        <f>+IF(X12&lt;&gt;0,+(Y12/X12)*100,0)</f>
        <v>530.3213222586604</v>
      </c>
      <c r="AA12" s="33">
        <f>SUM(AA6:AA11)</f>
        <v>29602680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15000</v>
      </c>
      <c r="F15" s="20">
        <v>15000</v>
      </c>
      <c r="G15" s="20">
        <v>22216</v>
      </c>
      <c r="H15" s="20">
        <v>21865</v>
      </c>
      <c r="I15" s="20">
        <v>21635</v>
      </c>
      <c r="J15" s="20">
        <v>21635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21635</v>
      </c>
      <c r="X15" s="20">
        <v>3750</v>
      </c>
      <c r="Y15" s="20">
        <v>17885</v>
      </c>
      <c r="Z15" s="21">
        <v>476.93</v>
      </c>
      <c r="AA15" s="22">
        <v>15000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31205200</v>
      </c>
      <c r="D17" s="18">
        <v>31205200</v>
      </c>
      <c r="E17" s="19">
        <v>25000000</v>
      </c>
      <c r="F17" s="20">
        <v>25000000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6250000</v>
      </c>
      <c r="Y17" s="20">
        <v>-6250000</v>
      </c>
      <c r="Z17" s="21">
        <v>-100</v>
      </c>
      <c r="AA17" s="22">
        <v>25000000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633727132</v>
      </c>
      <c r="D19" s="18">
        <v>633727132</v>
      </c>
      <c r="E19" s="19">
        <v>391139492</v>
      </c>
      <c r="F19" s="20">
        <v>391139492</v>
      </c>
      <c r="G19" s="20">
        <v>409091007</v>
      </c>
      <c r="H19" s="20">
        <v>616478488</v>
      </c>
      <c r="I19" s="20">
        <v>668026876</v>
      </c>
      <c r="J19" s="20">
        <v>668026876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668026876</v>
      </c>
      <c r="X19" s="20">
        <v>97784873</v>
      </c>
      <c r="Y19" s="20">
        <v>570242003</v>
      </c>
      <c r="Z19" s="21">
        <v>583.16</v>
      </c>
      <c r="AA19" s="22">
        <v>391139492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16612</v>
      </c>
      <c r="D22" s="18">
        <v>16612</v>
      </c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>
        <v>15693</v>
      </c>
      <c r="D23" s="18">
        <v>15693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664964637</v>
      </c>
      <c r="D24" s="29">
        <f>SUM(D15:D23)</f>
        <v>664964637</v>
      </c>
      <c r="E24" s="36">
        <f t="shared" si="1"/>
        <v>416154492</v>
      </c>
      <c r="F24" s="37">
        <f t="shared" si="1"/>
        <v>416154492</v>
      </c>
      <c r="G24" s="37">
        <f t="shared" si="1"/>
        <v>409113223</v>
      </c>
      <c r="H24" s="37">
        <f t="shared" si="1"/>
        <v>616500353</v>
      </c>
      <c r="I24" s="37">
        <f t="shared" si="1"/>
        <v>668048511</v>
      </c>
      <c r="J24" s="37">
        <f t="shared" si="1"/>
        <v>668048511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668048511</v>
      </c>
      <c r="X24" s="37">
        <f t="shared" si="1"/>
        <v>104038623</v>
      </c>
      <c r="Y24" s="37">
        <f t="shared" si="1"/>
        <v>564009888</v>
      </c>
      <c r="Z24" s="38">
        <f>+IF(X24&lt;&gt;0,+(Y24/X24)*100,0)</f>
        <v>542.1158717181407</v>
      </c>
      <c r="AA24" s="39">
        <f>SUM(AA15:AA23)</f>
        <v>416154492</v>
      </c>
    </row>
    <row r="25" spans="1:27" ht="13.5">
      <c r="A25" s="27" t="s">
        <v>51</v>
      </c>
      <c r="B25" s="28"/>
      <c r="C25" s="29">
        <f aca="true" t="shared" si="2" ref="C25:Y25">+C12+C24</f>
        <v>714548136</v>
      </c>
      <c r="D25" s="29">
        <f>+D12+D24</f>
        <v>714548136</v>
      </c>
      <c r="E25" s="30">
        <f t="shared" si="2"/>
        <v>445757172</v>
      </c>
      <c r="F25" s="31">
        <f t="shared" si="2"/>
        <v>445757172</v>
      </c>
      <c r="G25" s="31">
        <f t="shared" si="2"/>
        <v>472002075</v>
      </c>
      <c r="H25" s="31">
        <f t="shared" si="2"/>
        <v>670282131</v>
      </c>
      <c r="I25" s="31">
        <f t="shared" si="2"/>
        <v>714696512</v>
      </c>
      <c r="J25" s="31">
        <f t="shared" si="2"/>
        <v>714696512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714696512</v>
      </c>
      <c r="X25" s="31">
        <f t="shared" si="2"/>
        <v>111439293</v>
      </c>
      <c r="Y25" s="31">
        <f t="shared" si="2"/>
        <v>603257219</v>
      </c>
      <c r="Z25" s="32">
        <f>+IF(X25&lt;&gt;0,+(Y25/X25)*100,0)</f>
        <v>541.3325971118643</v>
      </c>
      <c r="AA25" s="33">
        <f>+AA12+AA24</f>
        <v>445757172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1506027</v>
      </c>
      <c r="D30" s="18">
        <v>1506027</v>
      </c>
      <c r="E30" s="19">
        <v>13350000</v>
      </c>
      <c r="F30" s="20">
        <v>13350000</v>
      </c>
      <c r="G30" s="20">
        <v>763728</v>
      </c>
      <c r="H30" s="20">
        <v>735734</v>
      </c>
      <c r="I30" s="20">
        <v>711017</v>
      </c>
      <c r="J30" s="20">
        <v>711017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711017</v>
      </c>
      <c r="X30" s="20">
        <v>3337500</v>
      </c>
      <c r="Y30" s="20">
        <v>-2626483</v>
      </c>
      <c r="Z30" s="21">
        <v>-78.7</v>
      </c>
      <c r="AA30" s="22">
        <v>13350000</v>
      </c>
    </row>
    <row r="31" spans="1:27" ht="13.5">
      <c r="A31" s="23" t="s">
        <v>56</v>
      </c>
      <c r="B31" s="17"/>
      <c r="C31" s="18">
        <v>1996881</v>
      </c>
      <c r="D31" s="18">
        <v>1996881</v>
      </c>
      <c r="E31" s="19">
        <v>1950000</v>
      </c>
      <c r="F31" s="20">
        <v>1950000</v>
      </c>
      <c r="G31" s="20">
        <v>2017992</v>
      </c>
      <c r="H31" s="20">
        <v>2032958</v>
      </c>
      <c r="I31" s="20">
        <v>2047576</v>
      </c>
      <c r="J31" s="20">
        <v>2047576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2047576</v>
      </c>
      <c r="X31" s="20">
        <v>487500</v>
      </c>
      <c r="Y31" s="20">
        <v>1560076</v>
      </c>
      <c r="Z31" s="21">
        <v>320.02</v>
      </c>
      <c r="AA31" s="22">
        <v>1950000</v>
      </c>
    </row>
    <row r="32" spans="1:27" ht="13.5">
      <c r="A32" s="23" t="s">
        <v>57</v>
      </c>
      <c r="B32" s="17"/>
      <c r="C32" s="18">
        <v>26516684</v>
      </c>
      <c r="D32" s="18">
        <v>26516684</v>
      </c>
      <c r="E32" s="19">
        <v>14000000</v>
      </c>
      <c r="F32" s="20">
        <v>14000000</v>
      </c>
      <c r="G32" s="20">
        <v>30310099</v>
      </c>
      <c r="H32" s="20">
        <v>20958739</v>
      </c>
      <c r="I32" s="20">
        <v>19755445</v>
      </c>
      <c r="J32" s="20">
        <v>19755445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19755445</v>
      </c>
      <c r="X32" s="20">
        <v>3500000</v>
      </c>
      <c r="Y32" s="20">
        <v>16255445</v>
      </c>
      <c r="Z32" s="21">
        <v>464.44</v>
      </c>
      <c r="AA32" s="22">
        <v>14000000</v>
      </c>
    </row>
    <row r="33" spans="1:27" ht="13.5">
      <c r="A33" s="23" t="s">
        <v>58</v>
      </c>
      <c r="B33" s="17"/>
      <c r="C33" s="18">
        <v>27862286</v>
      </c>
      <c r="D33" s="18">
        <v>27862286</v>
      </c>
      <c r="E33" s="19">
        <v>2500000</v>
      </c>
      <c r="F33" s="20">
        <v>2500000</v>
      </c>
      <c r="G33" s="20">
        <v>12573428</v>
      </c>
      <c r="H33" s="20">
        <v>22073048</v>
      </c>
      <c r="I33" s="20">
        <v>28806619</v>
      </c>
      <c r="J33" s="20">
        <v>28806619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28806619</v>
      </c>
      <c r="X33" s="20">
        <v>625000</v>
      </c>
      <c r="Y33" s="20">
        <v>28181619</v>
      </c>
      <c r="Z33" s="21">
        <v>4509.06</v>
      </c>
      <c r="AA33" s="22">
        <v>2500000</v>
      </c>
    </row>
    <row r="34" spans="1:27" ht="13.5">
      <c r="A34" s="27" t="s">
        <v>59</v>
      </c>
      <c r="B34" s="28"/>
      <c r="C34" s="29">
        <f aca="true" t="shared" si="3" ref="C34:Y34">SUM(C29:C33)</f>
        <v>57881878</v>
      </c>
      <c r="D34" s="29">
        <f>SUM(D29:D33)</f>
        <v>57881878</v>
      </c>
      <c r="E34" s="30">
        <f t="shared" si="3"/>
        <v>31800000</v>
      </c>
      <c r="F34" s="31">
        <f t="shared" si="3"/>
        <v>31800000</v>
      </c>
      <c r="G34" s="31">
        <f t="shared" si="3"/>
        <v>45665247</v>
      </c>
      <c r="H34" s="31">
        <f t="shared" si="3"/>
        <v>45800479</v>
      </c>
      <c r="I34" s="31">
        <f t="shared" si="3"/>
        <v>51320657</v>
      </c>
      <c r="J34" s="31">
        <f t="shared" si="3"/>
        <v>51320657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51320657</v>
      </c>
      <c r="X34" s="31">
        <f t="shared" si="3"/>
        <v>7950000</v>
      </c>
      <c r="Y34" s="31">
        <f t="shared" si="3"/>
        <v>43370657</v>
      </c>
      <c r="Z34" s="32">
        <f>+IF(X34&lt;&gt;0,+(Y34/X34)*100,0)</f>
        <v>545.542855345912</v>
      </c>
      <c r="AA34" s="33">
        <f>SUM(AA29:AA33)</f>
        <v>31800000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1747417</v>
      </c>
      <c r="D37" s="18">
        <v>1747417</v>
      </c>
      <c r="E37" s="19">
        <v>8873489</v>
      </c>
      <c r="F37" s="20">
        <v>8873489</v>
      </c>
      <c r="G37" s="20">
        <v>1887249</v>
      </c>
      <c r="H37" s="20">
        <v>1887249</v>
      </c>
      <c r="I37" s="20">
        <v>1887249</v>
      </c>
      <c r="J37" s="20">
        <v>1887249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1887249</v>
      </c>
      <c r="X37" s="20">
        <v>2218372</v>
      </c>
      <c r="Y37" s="20">
        <v>-331123</v>
      </c>
      <c r="Z37" s="21">
        <v>-14.93</v>
      </c>
      <c r="AA37" s="22">
        <v>8873489</v>
      </c>
    </row>
    <row r="38" spans="1:27" ht="13.5">
      <c r="A38" s="23" t="s">
        <v>58</v>
      </c>
      <c r="B38" s="17"/>
      <c r="C38" s="18">
        <v>15756297</v>
      </c>
      <c r="D38" s="18">
        <v>15756297</v>
      </c>
      <c r="E38" s="19">
        <v>31500000</v>
      </c>
      <c r="F38" s="20">
        <v>31500000</v>
      </c>
      <c r="G38" s="20">
        <v>16234545</v>
      </c>
      <c r="H38" s="20">
        <v>16234545</v>
      </c>
      <c r="I38" s="20">
        <v>16234545</v>
      </c>
      <c r="J38" s="20">
        <v>16234545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16234545</v>
      </c>
      <c r="X38" s="20">
        <v>7875000</v>
      </c>
      <c r="Y38" s="20">
        <v>8359545</v>
      </c>
      <c r="Z38" s="21">
        <v>106.15</v>
      </c>
      <c r="AA38" s="22">
        <v>31500000</v>
      </c>
    </row>
    <row r="39" spans="1:27" ht="13.5">
      <c r="A39" s="27" t="s">
        <v>61</v>
      </c>
      <c r="B39" s="35"/>
      <c r="C39" s="29">
        <f aca="true" t="shared" si="4" ref="C39:Y39">SUM(C37:C38)</f>
        <v>17503714</v>
      </c>
      <c r="D39" s="29">
        <f>SUM(D37:D38)</f>
        <v>17503714</v>
      </c>
      <c r="E39" s="36">
        <f t="shared" si="4"/>
        <v>40373489</v>
      </c>
      <c r="F39" s="37">
        <f t="shared" si="4"/>
        <v>40373489</v>
      </c>
      <c r="G39" s="37">
        <f t="shared" si="4"/>
        <v>18121794</v>
      </c>
      <c r="H39" s="37">
        <f t="shared" si="4"/>
        <v>18121794</v>
      </c>
      <c r="I39" s="37">
        <f t="shared" si="4"/>
        <v>18121794</v>
      </c>
      <c r="J39" s="37">
        <f t="shared" si="4"/>
        <v>18121794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18121794</v>
      </c>
      <c r="X39" s="37">
        <f t="shared" si="4"/>
        <v>10093372</v>
      </c>
      <c r="Y39" s="37">
        <f t="shared" si="4"/>
        <v>8028422</v>
      </c>
      <c r="Z39" s="38">
        <f>+IF(X39&lt;&gt;0,+(Y39/X39)*100,0)</f>
        <v>79.54152487394698</v>
      </c>
      <c r="AA39" s="39">
        <f>SUM(AA37:AA38)</f>
        <v>40373489</v>
      </c>
    </row>
    <row r="40" spans="1:27" ht="13.5">
      <c r="A40" s="27" t="s">
        <v>62</v>
      </c>
      <c r="B40" s="28"/>
      <c r="C40" s="29">
        <f aca="true" t="shared" si="5" ref="C40:Y40">+C34+C39</f>
        <v>75385592</v>
      </c>
      <c r="D40" s="29">
        <f>+D34+D39</f>
        <v>75385592</v>
      </c>
      <c r="E40" s="30">
        <f t="shared" si="5"/>
        <v>72173489</v>
      </c>
      <c r="F40" s="31">
        <f t="shared" si="5"/>
        <v>72173489</v>
      </c>
      <c r="G40" s="31">
        <f t="shared" si="5"/>
        <v>63787041</v>
      </c>
      <c r="H40" s="31">
        <f t="shared" si="5"/>
        <v>63922273</v>
      </c>
      <c r="I40" s="31">
        <f t="shared" si="5"/>
        <v>69442451</v>
      </c>
      <c r="J40" s="31">
        <f t="shared" si="5"/>
        <v>69442451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69442451</v>
      </c>
      <c r="X40" s="31">
        <f t="shared" si="5"/>
        <v>18043372</v>
      </c>
      <c r="Y40" s="31">
        <f t="shared" si="5"/>
        <v>51399079</v>
      </c>
      <c r="Z40" s="32">
        <f>+IF(X40&lt;&gt;0,+(Y40/X40)*100,0)</f>
        <v>284.86404315113606</v>
      </c>
      <c r="AA40" s="33">
        <f>+AA34+AA39</f>
        <v>72173489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639162544</v>
      </c>
      <c r="D42" s="43">
        <f>+D25-D40</f>
        <v>639162544</v>
      </c>
      <c r="E42" s="44">
        <f t="shared" si="6"/>
        <v>373583683</v>
      </c>
      <c r="F42" s="45">
        <f t="shared" si="6"/>
        <v>373583683</v>
      </c>
      <c r="G42" s="45">
        <f t="shared" si="6"/>
        <v>408215034</v>
      </c>
      <c r="H42" s="45">
        <f t="shared" si="6"/>
        <v>606359858</v>
      </c>
      <c r="I42" s="45">
        <f t="shared" si="6"/>
        <v>645254061</v>
      </c>
      <c r="J42" s="45">
        <f t="shared" si="6"/>
        <v>645254061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645254061</v>
      </c>
      <c r="X42" s="45">
        <f t="shared" si="6"/>
        <v>93395921</v>
      </c>
      <c r="Y42" s="45">
        <f t="shared" si="6"/>
        <v>551858140</v>
      </c>
      <c r="Z42" s="46">
        <f>+IF(X42&lt;&gt;0,+(Y42/X42)*100,0)</f>
        <v>590.8803447636648</v>
      </c>
      <c r="AA42" s="47">
        <f>+AA25-AA40</f>
        <v>373583683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639162544</v>
      </c>
      <c r="D45" s="18">
        <v>639162544</v>
      </c>
      <c r="E45" s="19">
        <v>373583683</v>
      </c>
      <c r="F45" s="20">
        <v>373583683</v>
      </c>
      <c r="G45" s="20">
        <v>408215034</v>
      </c>
      <c r="H45" s="20">
        <v>606359858</v>
      </c>
      <c r="I45" s="20">
        <v>645254061</v>
      </c>
      <c r="J45" s="20">
        <v>645254061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645254061</v>
      </c>
      <c r="X45" s="20">
        <v>93395921</v>
      </c>
      <c r="Y45" s="20">
        <v>551858140</v>
      </c>
      <c r="Z45" s="48">
        <v>590.88</v>
      </c>
      <c r="AA45" s="22">
        <v>373583683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639162544</v>
      </c>
      <c r="D48" s="51">
        <f>SUM(D45:D47)</f>
        <v>639162544</v>
      </c>
      <c r="E48" s="52">
        <f t="shared" si="7"/>
        <v>373583683</v>
      </c>
      <c r="F48" s="53">
        <f t="shared" si="7"/>
        <v>373583683</v>
      </c>
      <c r="G48" s="53">
        <f t="shared" si="7"/>
        <v>408215034</v>
      </c>
      <c r="H48" s="53">
        <f t="shared" si="7"/>
        <v>606359858</v>
      </c>
      <c r="I48" s="53">
        <f t="shared" si="7"/>
        <v>645254061</v>
      </c>
      <c r="J48" s="53">
        <f t="shared" si="7"/>
        <v>645254061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645254061</v>
      </c>
      <c r="X48" s="53">
        <f t="shared" si="7"/>
        <v>93395921</v>
      </c>
      <c r="Y48" s="53">
        <f t="shared" si="7"/>
        <v>551858140</v>
      </c>
      <c r="Z48" s="54">
        <f>+IF(X48&lt;&gt;0,+(Y48/X48)*100,0)</f>
        <v>590.8803447636648</v>
      </c>
      <c r="AA48" s="55">
        <f>SUM(AA45:AA47)</f>
        <v>373583683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352398080</v>
      </c>
      <c r="F6" s="20">
        <v>352398080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88099520</v>
      </c>
      <c r="Y6" s="20">
        <v>-88099520</v>
      </c>
      <c r="Z6" s="21">
        <v>-100</v>
      </c>
      <c r="AA6" s="22">
        <v>352398080</v>
      </c>
    </row>
    <row r="7" spans="1:27" ht="13.5">
      <c r="A7" s="23" t="s">
        <v>34</v>
      </c>
      <c r="B7" s="17"/>
      <c r="C7" s="18"/>
      <c r="D7" s="18"/>
      <c r="E7" s="19">
        <v>490411110</v>
      </c>
      <c r="F7" s="20">
        <v>490411110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122602778</v>
      </c>
      <c r="Y7" s="20">
        <v>-122602778</v>
      </c>
      <c r="Z7" s="21">
        <v>-100</v>
      </c>
      <c r="AA7" s="22">
        <v>490411110</v>
      </c>
    </row>
    <row r="8" spans="1:27" ht="13.5">
      <c r="A8" s="23" t="s">
        <v>35</v>
      </c>
      <c r="B8" s="17"/>
      <c r="C8" s="18"/>
      <c r="D8" s="18"/>
      <c r="E8" s="19">
        <v>22476851</v>
      </c>
      <c r="F8" s="20">
        <v>22476851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5619213</v>
      </c>
      <c r="Y8" s="20">
        <v>-5619213</v>
      </c>
      <c r="Z8" s="21">
        <v>-100</v>
      </c>
      <c r="AA8" s="22">
        <v>22476851</v>
      </c>
    </row>
    <row r="9" spans="1:27" ht="13.5">
      <c r="A9" s="23" t="s">
        <v>36</v>
      </c>
      <c r="B9" s="17"/>
      <c r="C9" s="18"/>
      <c r="D9" s="18"/>
      <c r="E9" s="19">
        <v>4087850</v>
      </c>
      <c r="F9" s="20">
        <v>4087850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1021963</v>
      </c>
      <c r="Y9" s="20">
        <v>-1021963</v>
      </c>
      <c r="Z9" s="21">
        <v>-100</v>
      </c>
      <c r="AA9" s="22">
        <v>4087850</v>
      </c>
    </row>
    <row r="10" spans="1:27" ht="13.5">
      <c r="A10" s="23" t="s">
        <v>37</v>
      </c>
      <c r="B10" s="17"/>
      <c r="C10" s="18"/>
      <c r="D10" s="18"/>
      <c r="E10" s="19">
        <v>2085377</v>
      </c>
      <c r="F10" s="20">
        <v>2085377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521344</v>
      </c>
      <c r="Y10" s="24">
        <v>-521344</v>
      </c>
      <c r="Z10" s="25">
        <v>-100</v>
      </c>
      <c r="AA10" s="26">
        <v>2085377</v>
      </c>
    </row>
    <row r="11" spans="1:27" ht="13.5">
      <c r="A11" s="23" t="s">
        <v>38</v>
      </c>
      <c r="B11" s="17"/>
      <c r="C11" s="18"/>
      <c r="D11" s="18"/>
      <c r="E11" s="19">
        <v>16696580</v>
      </c>
      <c r="F11" s="20">
        <v>16696580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4174145</v>
      </c>
      <c r="Y11" s="20">
        <v>-4174145</v>
      </c>
      <c r="Z11" s="21">
        <v>-100</v>
      </c>
      <c r="AA11" s="22">
        <v>16696580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888155848</v>
      </c>
      <c r="F12" s="31">
        <f t="shared" si="0"/>
        <v>888155848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222038963</v>
      </c>
      <c r="Y12" s="31">
        <f t="shared" si="0"/>
        <v>-222038963</v>
      </c>
      <c r="Z12" s="32">
        <f>+IF(X12&lt;&gt;0,+(Y12/X12)*100,0)</f>
        <v>-100</v>
      </c>
      <c r="AA12" s="33">
        <f>SUM(AA6:AA11)</f>
        <v>888155848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2200000</v>
      </c>
      <c r="F17" s="20">
        <v>2200000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550000</v>
      </c>
      <c r="Y17" s="20">
        <v>-550000</v>
      </c>
      <c r="Z17" s="21">
        <v>-100</v>
      </c>
      <c r="AA17" s="22">
        <v>2200000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6483846576</v>
      </c>
      <c r="F19" s="20">
        <v>6483846576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1620961644</v>
      </c>
      <c r="Y19" s="20">
        <v>-1620961644</v>
      </c>
      <c r="Z19" s="21">
        <v>-100</v>
      </c>
      <c r="AA19" s="22">
        <v>6483846576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>
        <v>12985613</v>
      </c>
      <c r="F21" s="20">
        <v>12985613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>
        <v>3246403</v>
      </c>
      <c r="Y21" s="20">
        <v>-3246403</v>
      </c>
      <c r="Z21" s="21">
        <v>-100</v>
      </c>
      <c r="AA21" s="22">
        <v>12985613</v>
      </c>
    </row>
    <row r="22" spans="1:27" ht="13.5">
      <c r="A22" s="23" t="s">
        <v>48</v>
      </c>
      <c r="B22" s="17"/>
      <c r="C22" s="18"/>
      <c r="D22" s="18"/>
      <c r="E22" s="19">
        <v>3652116</v>
      </c>
      <c r="F22" s="20">
        <v>3652116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913029</v>
      </c>
      <c r="Y22" s="20">
        <v>-913029</v>
      </c>
      <c r="Z22" s="21">
        <v>-100</v>
      </c>
      <c r="AA22" s="22">
        <v>3652116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6502684305</v>
      </c>
      <c r="F24" s="37">
        <f t="shared" si="1"/>
        <v>6502684305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1625671076</v>
      </c>
      <c r="Y24" s="37">
        <f t="shared" si="1"/>
        <v>-1625671076</v>
      </c>
      <c r="Z24" s="38">
        <f>+IF(X24&lt;&gt;0,+(Y24/X24)*100,0)</f>
        <v>-100</v>
      </c>
      <c r="AA24" s="39">
        <f>SUM(AA15:AA23)</f>
        <v>6502684305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7390840153</v>
      </c>
      <c r="F25" s="31">
        <f t="shared" si="2"/>
        <v>7390840153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1847710039</v>
      </c>
      <c r="Y25" s="31">
        <f t="shared" si="2"/>
        <v>-1847710039</v>
      </c>
      <c r="Z25" s="32">
        <f>+IF(X25&lt;&gt;0,+(Y25/X25)*100,0)</f>
        <v>-100</v>
      </c>
      <c r="AA25" s="33">
        <f>+AA12+AA24</f>
        <v>7390840153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245000</v>
      </c>
      <c r="F30" s="20">
        <v>245000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61250</v>
      </c>
      <c r="Y30" s="20">
        <v>-61250</v>
      </c>
      <c r="Z30" s="21">
        <v>-100</v>
      </c>
      <c r="AA30" s="22">
        <v>245000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497379953</v>
      </c>
      <c r="F32" s="20">
        <v>497379953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124344988</v>
      </c>
      <c r="Y32" s="20">
        <v>-124344988</v>
      </c>
      <c r="Z32" s="21">
        <v>-100</v>
      </c>
      <c r="AA32" s="22">
        <v>497379953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497624953</v>
      </c>
      <c r="F34" s="31">
        <f t="shared" si="3"/>
        <v>497624953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124406238</v>
      </c>
      <c r="Y34" s="31">
        <f t="shared" si="3"/>
        <v>-124406238</v>
      </c>
      <c r="Z34" s="32">
        <f>+IF(X34&lt;&gt;0,+(Y34/X34)*100,0)</f>
        <v>-100</v>
      </c>
      <c r="AA34" s="33">
        <f>SUM(AA29:AA33)</f>
        <v>497624953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70000</v>
      </c>
      <c r="F37" s="20">
        <v>70000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17500</v>
      </c>
      <c r="Y37" s="20">
        <v>-17500</v>
      </c>
      <c r="Z37" s="21">
        <v>-100</v>
      </c>
      <c r="AA37" s="22">
        <v>70000</v>
      </c>
    </row>
    <row r="38" spans="1:27" ht="13.5">
      <c r="A38" s="23" t="s">
        <v>58</v>
      </c>
      <c r="B38" s="17"/>
      <c r="C38" s="18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70000</v>
      </c>
      <c r="F39" s="37">
        <f t="shared" si="4"/>
        <v>70000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17500</v>
      </c>
      <c r="Y39" s="37">
        <f t="shared" si="4"/>
        <v>-17500</v>
      </c>
      <c r="Z39" s="38">
        <f>+IF(X39&lt;&gt;0,+(Y39/X39)*100,0)</f>
        <v>-100</v>
      </c>
      <c r="AA39" s="39">
        <f>SUM(AA37:AA38)</f>
        <v>70000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497694953</v>
      </c>
      <c r="F40" s="31">
        <f t="shared" si="5"/>
        <v>497694953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124423738</v>
      </c>
      <c r="Y40" s="31">
        <f t="shared" si="5"/>
        <v>-124423738</v>
      </c>
      <c r="Z40" s="32">
        <f>+IF(X40&lt;&gt;0,+(Y40/X40)*100,0)</f>
        <v>-100</v>
      </c>
      <c r="AA40" s="33">
        <f>+AA34+AA39</f>
        <v>497694953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6893145200</v>
      </c>
      <c r="F42" s="45">
        <f t="shared" si="6"/>
        <v>6893145200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1723286301</v>
      </c>
      <c r="Y42" s="45">
        <f t="shared" si="6"/>
        <v>-1723286301</v>
      </c>
      <c r="Z42" s="46">
        <f>+IF(X42&lt;&gt;0,+(Y42/X42)*100,0)</f>
        <v>-100</v>
      </c>
      <c r="AA42" s="47">
        <f>+AA25-AA40</f>
        <v>6893145200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6893145200</v>
      </c>
      <c r="F45" s="20">
        <v>6893145200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1723286300</v>
      </c>
      <c r="Y45" s="20">
        <v>-1723286300</v>
      </c>
      <c r="Z45" s="48">
        <v>-100</v>
      </c>
      <c r="AA45" s="22">
        <v>6893145200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6893145200</v>
      </c>
      <c r="F48" s="53">
        <f t="shared" si="7"/>
        <v>6893145200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1723286300</v>
      </c>
      <c r="Y48" s="53">
        <f t="shared" si="7"/>
        <v>-1723286300</v>
      </c>
      <c r="Z48" s="54">
        <f>+IF(X48&lt;&gt;0,+(Y48/X48)*100,0)</f>
        <v>-100</v>
      </c>
      <c r="AA48" s="55">
        <f>SUM(AA45:AA47)</f>
        <v>6893145200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109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57566399</v>
      </c>
      <c r="D6" s="18">
        <v>57566399</v>
      </c>
      <c r="E6" s="19"/>
      <c r="F6" s="20"/>
      <c r="G6" s="20">
        <v>98912621</v>
      </c>
      <c r="H6" s="20">
        <v>92940738</v>
      </c>
      <c r="I6" s="20">
        <v>70022760</v>
      </c>
      <c r="J6" s="20">
        <v>70022760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70022760</v>
      </c>
      <c r="X6" s="20"/>
      <c r="Y6" s="20">
        <v>70022760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93719204</v>
      </c>
      <c r="F7" s="20">
        <v>93719204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23429801</v>
      </c>
      <c r="Y7" s="20">
        <v>-23429801</v>
      </c>
      <c r="Z7" s="21">
        <v>-100</v>
      </c>
      <c r="AA7" s="22">
        <v>93719204</v>
      </c>
    </row>
    <row r="8" spans="1:27" ht="13.5">
      <c r="A8" s="23" t="s">
        <v>35</v>
      </c>
      <c r="B8" s="17"/>
      <c r="C8" s="18">
        <v>11036011</v>
      </c>
      <c r="D8" s="18">
        <v>11036011</v>
      </c>
      <c r="E8" s="19">
        <v>10971130</v>
      </c>
      <c r="F8" s="20">
        <v>10971130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2742783</v>
      </c>
      <c r="Y8" s="20">
        <v>-2742783</v>
      </c>
      <c r="Z8" s="21">
        <v>-100</v>
      </c>
      <c r="AA8" s="22">
        <v>10971130</v>
      </c>
    </row>
    <row r="9" spans="1:27" ht="13.5">
      <c r="A9" s="23" t="s">
        <v>36</v>
      </c>
      <c r="B9" s="17"/>
      <c r="C9" s="18">
        <v>11108060</v>
      </c>
      <c r="D9" s="18">
        <v>11108060</v>
      </c>
      <c r="E9" s="19">
        <v>10144645</v>
      </c>
      <c r="F9" s="20">
        <v>10144645</v>
      </c>
      <c r="G9" s="20">
        <v>30424020</v>
      </c>
      <c r="H9" s="20">
        <v>32671260</v>
      </c>
      <c r="I9" s="20">
        <v>31676463</v>
      </c>
      <c r="J9" s="20">
        <v>31676463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31676463</v>
      </c>
      <c r="X9" s="20">
        <v>2536161</v>
      </c>
      <c r="Y9" s="20">
        <v>29140302</v>
      </c>
      <c r="Z9" s="21">
        <v>1148.99</v>
      </c>
      <c r="AA9" s="22">
        <v>10144645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552419</v>
      </c>
      <c r="D11" s="18">
        <v>552419</v>
      </c>
      <c r="E11" s="19">
        <v>545351</v>
      </c>
      <c r="F11" s="20">
        <v>545351</v>
      </c>
      <c r="G11" s="20">
        <v>536891</v>
      </c>
      <c r="H11" s="20">
        <v>510191</v>
      </c>
      <c r="I11" s="20">
        <v>518833</v>
      </c>
      <c r="J11" s="20">
        <v>518833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518833</v>
      </c>
      <c r="X11" s="20">
        <v>136338</v>
      </c>
      <c r="Y11" s="20">
        <v>382495</v>
      </c>
      <c r="Z11" s="21">
        <v>280.55</v>
      </c>
      <c r="AA11" s="22">
        <v>545351</v>
      </c>
    </row>
    <row r="12" spans="1:27" ht="13.5">
      <c r="A12" s="27" t="s">
        <v>39</v>
      </c>
      <c r="B12" s="28"/>
      <c r="C12" s="29">
        <f aca="true" t="shared" si="0" ref="C12:Y12">SUM(C6:C11)</f>
        <v>80262889</v>
      </c>
      <c r="D12" s="29">
        <f>SUM(D6:D11)</f>
        <v>80262889</v>
      </c>
      <c r="E12" s="30">
        <f t="shared" si="0"/>
        <v>115380330</v>
      </c>
      <c r="F12" s="31">
        <f t="shared" si="0"/>
        <v>115380330</v>
      </c>
      <c r="G12" s="31">
        <f t="shared" si="0"/>
        <v>129873532</v>
      </c>
      <c r="H12" s="31">
        <f t="shared" si="0"/>
        <v>126122189</v>
      </c>
      <c r="I12" s="31">
        <f t="shared" si="0"/>
        <v>102218056</v>
      </c>
      <c r="J12" s="31">
        <f t="shared" si="0"/>
        <v>102218056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102218056</v>
      </c>
      <c r="X12" s="31">
        <f t="shared" si="0"/>
        <v>28845083</v>
      </c>
      <c r="Y12" s="31">
        <f t="shared" si="0"/>
        <v>73372973</v>
      </c>
      <c r="Z12" s="32">
        <f>+IF(X12&lt;&gt;0,+(Y12/X12)*100,0)</f>
        <v>254.3690825919967</v>
      </c>
      <c r="AA12" s="33">
        <f>SUM(AA6:AA11)</f>
        <v>115380330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21889400</v>
      </c>
      <c r="D17" s="18">
        <v>21889400</v>
      </c>
      <c r="E17" s="19">
        <v>9898255</v>
      </c>
      <c r="F17" s="20">
        <v>9898255</v>
      </c>
      <c r="G17" s="20">
        <v>9898255</v>
      </c>
      <c r="H17" s="20">
        <v>21889400</v>
      </c>
      <c r="I17" s="20">
        <v>21889400</v>
      </c>
      <c r="J17" s="20">
        <v>21889400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21889400</v>
      </c>
      <c r="X17" s="20">
        <v>2474564</v>
      </c>
      <c r="Y17" s="20">
        <v>19414836</v>
      </c>
      <c r="Z17" s="21">
        <v>784.58</v>
      </c>
      <c r="AA17" s="22">
        <v>9898255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520325237</v>
      </c>
      <c r="D19" s="18">
        <v>520325237</v>
      </c>
      <c r="E19" s="19">
        <v>559452835</v>
      </c>
      <c r="F19" s="20">
        <v>559452835</v>
      </c>
      <c r="G19" s="20">
        <v>509637973</v>
      </c>
      <c r="H19" s="20">
        <v>520325237</v>
      </c>
      <c r="I19" s="20">
        <v>520325237</v>
      </c>
      <c r="J19" s="20">
        <v>520325237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520325237</v>
      </c>
      <c r="X19" s="20">
        <v>139863209</v>
      </c>
      <c r="Y19" s="20">
        <v>380462028</v>
      </c>
      <c r="Z19" s="21">
        <v>272.02</v>
      </c>
      <c r="AA19" s="22">
        <v>559452835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1232807</v>
      </c>
      <c r="D22" s="18">
        <v>1232807</v>
      </c>
      <c r="E22" s="19">
        <v>522867</v>
      </c>
      <c r="F22" s="20">
        <v>522867</v>
      </c>
      <c r="G22" s="20">
        <v>611416</v>
      </c>
      <c r="H22" s="20">
        <v>1232807</v>
      </c>
      <c r="I22" s="20">
        <v>1232807</v>
      </c>
      <c r="J22" s="20">
        <v>1232807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1232807</v>
      </c>
      <c r="X22" s="20">
        <v>130717</v>
      </c>
      <c r="Y22" s="20">
        <v>1102090</v>
      </c>
      <c r="Z22" s="21">
        <v>843.11</v>
      </c>
      <c r="AA22" s="22">
        <v>522867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543447444</v>
      </c>
      <c r="D24" s="29">
        <f>SUM(D15:D23)</f>
        <v>543447444</v>
      </c>
      <c r="E24" s="36">
        <f t="shared" si="1"/>
        <v>569873957</v>
      </c>
      <c r="F24" s="37">
        <f t="shared" si="1"/>
        <v>569873957</v>
      </c>
      <c r="G24" s="37">
        <f t="shared" si="1"/>
        <v>520147644</v>
      </c>
      <c r="H24" s="37">
        <f t="shared" si="1"/>
        <v>543447444</v>
      </c>
      <c r="I24" s="37">
        <f t="shared" si="1"/>
        <v>543447444</v>
      </c>
      <c r="J24" s="37">
        <f t="shared" si="1"/>
        <v>543447444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543447444</v>
      </c>
      <c r="X24" s="37">
        <f t="shared" si="1"/>
        <v>142468490</v>
      </c>
      <c r="Y24" s="37">
        <f t="shared" si="1"/>
        <v>400978954</v>
      </c>
      <c r="Z24" s="38">
        <f>+IF(X24&lt;&gt;0,+(Y24/X24)*100,0)</f>
        <v>281.4509748787258</v>
      </c>
      <c r="AA24" s="39">
        <f>SUM(AA15:AA23)</f>
        <v>569873957</v>
      </c>
    </row>
    <row r="25" spans="1:27" ht="13.5">
      <c r="A25" s="27" t="s">
        <v>51</v>
      </c>
      <c r="B25" s="28"/>
      <c r="C25" s="29">
        <f aca="true" t="shared" si="2" ref="C25:Y25">+C12+C24</f>
        <v>623710333</v>
      </c>
      <c r="D25" s="29">
        <f>+D12+D24</f>
        <v>623710333</v>
      </c>
      <c r="E25" s="30">
        <f t="shared" si="2"/>
        <v>685254287</v>
      </c>
      <c r="F25" s="31">
        <f t="shared" si="2"/>
        <v>685254287</v>
      </c>
      <c r="G25" s="31">
        <f t="shared" si="2"/>
        <v>650021176</v>
      </c>
      <c r="H25" s="31">
        <f t="shared" si="2"/>
        <v>669569633</v>
      </c>
      <c r="I25" s="31">
        <f t="shared" si="2"/>
        <v>645665500</v>
      </c>
      <c r="J25" s="31">
        <f t="shared" si="2"/>
        <v>645665500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645665500</v>
      </c>
      <c r="X25" s="31">
        <f t="shared" si="2"/>
        <v>171313573</v>
      </c>
      <c r="Y25" s="31">
        <f t="shared" si="2"/>
        <v>474351927</v>
      </c>
      <c r="Z25" s="32">
        <f>+IF(X25&lt;&gt;0,+(Y25/X25)*100,0)</f>
        <v>276.8910359484476</v>
      </c>
      <c r="AA25" s="33">
        <f>+AA12+AA24</f>
        <v>685254287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4370889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238242</v>
      </c>
      <c r="D31" s="18">
        <v>238242</v>
      </c>
      <c r="E31" s="19">
        <v>240000</v>
      </c>
      <c r="F31" s="20">
        <v>240000</v>
      </c>
      <c r="G31" s="20">
        <v>238242</v>
      </c>
      <c r="H31" s="20">
        <v>253242</v>
      </c>
      <c r="I31" s="20">
        <v>268011</v>
      </c>
      <c r="J31" s="20">
        <v>268011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268011</v>
      </c>
      <c r="X31" s="20">
        <v>60000</v>
      </c>
      <c r="Y31" s="20">
        <v>208011</v>
      </c>
      <c r="Z31" s="21">
        <v>346.69</v>
      </c>
      <c r="AA31" s="22">
        <v>240000</v>
      </c>
    </row>
    <row r="32" spans="1:27" ht="13.5">
      <c r="A32" s="23" t="s">
        <v>57</v>
      </c>
      <c r="B32" s="17"/>
      <c r="C32" s="18">
        <v>26258558</v>
      </c>
      <c r="D32" s="18">
        <v>26258558</v>
      </c>
      <c r="E32" s="19">
        <v>21082000</v>
      </c>
      <c r="F32" s="20">
        <v>21082000</v>
      </c>
      <c r="G32" s="20">
        <v>18101458</v>
      </c>
      <c r="H32" s="20">
        <v>21114063</v>
      </c>
      <c r="I32" s="20">
        <v>20821015</v>
      </c>
      <c r="J32" s="20">
        <v>20821015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20821015</v>
      </c>
      <c r="X32" s="20">
        <v>5270500</v>
      </c>
      <c r="Y32" s="20">
        <v>15550515</v>
      </c>
      <c r="Z32" s="21">
        <v>295.05</v>
      </c>
      <c r="AA32" s="22">
        <v>21082000</v>
      </c>
    </row>
    <row r="33" spans="1:27" ht="13.5">
      <c r="A33" s="23" t="s">
        <v>58</v>
      </c>
      <c r="B33" s="17"/>
      <c r="C33" s="18">
        <v>1669162</v>
      </c>
      <c r="D33" s="18">
        <v>1669162</v>
      </c>
      <c r="E33" s="19">
        <v>1430000</v>
      </c>
      <c r="F33" s="20">
        <v>1430000</v>
      </c>
      <c r="G33" s="20">
        <v>836815</v>
      </c>
      <c r="H33" s="20">
        <v>836815</v>
      </c>
      <c r="I33" s="20">
        <v>836815</v>
      </c>
      <c r="J33" s="20">
        <v>836815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836815</v>
      </c>
      <c r="X33" s="20">
        <v>357500</v>
      </c>
      <c r="Y33" s="20">
        <v>479315</v>
      </c>
      <c r="Z33" s="21">
        <v>134.07</v>
      </c>
      <c r="AA33" s="22">
        <v>1430000</v>
      </c>
    </row>
    <row r="34" spans="1:27" ht="13.5">
      <c r="A34" s="27" t="s">
        <v>59</v>
      </c>
      <c r="B34" s="28"/>
      <c r="C34" s="29">
        <f aca="true" t="shared" si="3" ref="C34:Y34">SUM(C29:C33)</f>
        <v>28165962</v>
      </c>
      <c r="D34" s="29">
        <f>SUM(D29:D33)</f>
        <v>28165962</v>
      </c>
      <c r="E34" s="30">
        <f t="shared" si="3"/>
        <v>22752000</v>
      </c>
      <c r="F34" s="31">
        <f t="shared" si="3"/>
        <v>22752000</v>
      </c>
      <c r="G34" s="31">
        <f t="shared" si="3"/>
        <v>23547404</v>
      </c>
      <c r="H34" s="31">
        <f t="shared" si="3"/>
        <v>22204120</v>
      </c>
      <c r="I34" s="31">
        <f t="shared" si="3"/>
        <v>21925841</v>
      </c>
      <c r="J34" s="31">
        <f t="shared" si="3"/>
        <v>21925841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21925841</v>
      </c>
      <c r="X34" s="31">
        <f t="shared" si="3"/>
        <v>5688000</v>
      </c>
      <c r="Y34" s="31">
        <f t="shared" si="3"/>
        <v>16237841</v>
      </c>
      <c r="Z34" s="32">
        <f>+IF(X34&lt;&gt;0,+(Y34/X34)*100,0)</f>
        <v>285.47540436005625</v>
      </c>
      <c r="AA34" s="33">
        <f>SUM(AA29:AA33)</f>
        <v>22752000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30000000</v>
      </c>
      <c r="F37" s="20">
        <v>30000000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7500000</v>
      </c>
      <c r="Y37" s="20">
        <v>-7500000</v>
      </c>
      <c r="Z37" s="21">
        <v>-100</v>
      </c>
      <c r="AA37" s="22">
        <v>30000000</v>
      </c>
    </row>
    <row r="38" spans="1:27" ht="13.5">
      <c r="A38" s="23" t="s">
        <v>58</v>
      </c>
      <c r="B38" s="17"/>
      <c r="C38" s="18">
        <v>18930085</v>
      </c>
      <c r="D38" s="18">
        <v>18930085</v>
      </c>
      <c r="E38" s="19">
        <v>19520000</v>
      </c>
      <c r="F38" s="20">
        <v>19520000</v>
      </c>
      <c r="G38" s="20">
        <v>19762432</v>
      </c>
      <c r="H38" s="20">
        <v>19762432</v>
      </c>
      <c r="I38" s="20">
        <v>19762432</v>
      </c>
      <c r="J38" s="20">
        <v>19762432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19762432</v>
      </c>
      <c r="X38" s="20">
        <v>4880000</v>
      </c>
      <c r="Y38" s="20">
        <v>14882432</v>
      </c>
      <c r="Z38" s="21">
        <v>304.97</v>
      </c>
      <c r="AA38" s="22">
        <v>19520000</v>
      </c>
    </row>
    <row r="39" spans="1:27" ht="13.5">
      <c r="A39" s="27" t="s">
        <v>61</v>
      </c>
      <c r="B39" s="35"/>
      <c r="C39" s="29">
        <f aca="true" t="shared" si="4" ref="C39:Y39">SUM(C37:C38)</f>
        <v>18930085</v>
      </c>
      <c r="D39" s="29">
        <f>SUM(D37:D38)</f>
        <v>18930085</v>
      </c>
      <c r="E39" s="36">
        <f t="shared" si="4"/>
        <v>49520000</v>
      </c>
      <c r="F39" s="37">
        <f t="shared" si="4"/>
        <v>49520000</v>
      </c>
      <c r="G39" s="37">
        <f t="shared" si="4"/>
        <v>19762432</v>
      </c>
      <c r="H39" s="37">
        <f t="shared" si="4"/>
        <v>19762432</v>
      </c>
      <c r="I39" s="37">
        <f t="shared" si="4"/>
        <v>19762432</v>
      </c>
      <c r="J39" s="37">
        <f t="shared" si="4"/>
        <v>19762432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19762432</v>
      </c>
      <c r="X39" s="37">
        <f t="shared" si="4"/>
        <v>12380000</v>
      </c>
      <c r="Y39" s="37">
        <f t="shared" si="4"/>
        <v>7382432</v>
      </c>
      <c r="Z39" s="38">
        <f>+IF(X39&lt;&gt;0,+(Y39/X39)*100,0)</f>
        <v>59.6319224555735</v>
      </c>
      <c r="AA39" s="39">
        <f>SUM(AA37:AA38)</f>
        <v>49520000</v>
      </c>
    </row>
    <row r="40" spans="1:27" ht="13.5">
      <c r="A40" s="27" t="s">
        <v>62</v>
      </c>
      <c r="B40" s="28"/>
      <c r="C40" s="29">
        <f aca="true" t="shared" si="5" ref="C40:Y40">+C34+C39</f>
        <v>47096047</v>
      </c>
      <c r="D40" s="29">
        <f>+D34+D39</f>
        <v>47096047</v>
      </c>
      <c r="E40" s="30">
        <f t="shared" si="5"/>
        <v>72272000</v>
      </c>
      <c r="F40" s="31">
        <f t="shared" si="5"/>
        <v>72272000</v>
      </c>
      <c r="G40" s="31">
        <f t="shared" si="5"/>
        <v>43309836</v>
      </c>
      <c r="H40" s="31">
        <f t="shared" si="5"/>
        <v>41966552</v>
      </c>
      <c r="I40" s="31">
        <f t="shared" si="5"/>
        <v>41688273</v>
      </c>
      <c r="J40" s="31">
        <f t="shared" si="5"/>
        <v>41688273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41688273</v>
      </c>
      <c r="X40" s="31">
        <f t="shared" si="5"/>
        <v>18068000</v>
      </c>
      <c r="Y40" s="31">
        <f t="shared" si="5"/>
        <v>23620273</v>
      </c>
      <c r="Z40" s="32">
        <f>+IF(X40&lt;&gt;0,+(Y40/X40)*100,0)</f>
        <v>130.7298704892628</v>
      </c>
      <c r="AA40" s="33">
        <f>+AA34+AA39</f>
        <v>72272000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576614286</v>
      </c>
      <c r="D42" s="43">
        <f>+D25-D40</f>
        <v>576614286</v>
      </c>
      <c r="E42" s="44">
        <f t="shared" si="6"/>
        <v>612982287</v>
      </c>
      <c r="F42" s="45">
        <f t="shared" si="6"/>
        <v>612982287</v>
      </c>
      <c r="G42" s="45">
        <f t="shared" si="6"/>
        <v>606711340</v>
      </c>
      <c r="H42" s="45">
        <f t="shared" si="6"/>
        <v>627603081</v>
      </c>
      <c r="I42" s="45">
        <f t="shared" si="6"/>
        <v>603977227</v>
      </c>
      <c r="J42" s="45">
        <f t="shared" si="6"/>
        <v>603977227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603977227</v>
      </c>
      <c r="X42" s="45">
        <f t="shared" si="6"/>
        <v>153245573</v>
      </c>
      <c r="Y42" s="45">
        <f t="shared" si="6"/>
        <v>450731654</v>
      </c>
      <c r="Z42" s="46">
        <f>+IF(X42&lt;&gt;0,+(Y42/X42)*100,0)</f>
        <v>294.123768260503</v>
      </c>
      <c r="AA42" s="47">
        <f>+AA25-AA40</f>
        <v>612982287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480865840</v>
      </c>
      <c r="D45" s="18">
        <v>480865840</v>
      </c>
      <c r="E45" s="19">
        <v>550381277</v>
      </c>
      <c r="F45" s="20">
        <v>550381277</v>
      </c>
      <c r="G45" s="20">
        <v>544110330</v>
      </c>
      <c r="H45" s="20">
        <v>531854635</v>
      </c>
      <c r="I45" s="20">
        <v>508228781</v>
      </c>
      <c r="J45" s="20">
        <v>508228781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508228781</v>
      </c>
      <c r="X45" s="20">
        <v>137595319</v>
      </c>
      <c r="Y45" s="20">
        <v>370633462</v>
      </c>
      <c r="Z45" s="48">
        <v>269.36</v>
      </c>
      <c r="AA45" s="22">
        <v>550381277</v>
      </c>
    </row>
    <row r="46" spans="1:27" ht="13.5">
      <c r="A46" s="23" t="s">
        <v>67</v>
      </c>
      <c r="B46" s="17"/>
      <c r="C46" s="18">
        <v>95748446</v>
      </c>
      <c r="D46" s="18">
        <v>95748446</v>
      </c>
      <c r="E46" s="19">
        <v>62601010</v>
      </c>
      <c r="F46" s="20">
        <v>62601010</v>
      </c>
      <c r="G46" s="20">
        <v>62601010</v>
      </c>
      <c r="H46" s="20">
        <v>95748446</v>
      </c>
      <c r="I46" s="20">
        <v>95748446</v>
      </c>
      <c r="J46" s="20">
        <v>95748446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95748446</v>
      </c>
      <c r="X46" s="20">
        <v>15650253</v>
      </c>
      <c r="Y46" s="20">
        <v>80098193</v>
      </c>
      <c r="Z46" s="48">
        <v>511.8</v>
      </c>
      <c r="AA46" s="22">
        <v>62601010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576614286</v>
      </c>
      <c r="D48" s="51">
        <f>SUM(D45:D47)</f>
        <v>576614286</v>
      </c>
      <c r="E48" s="52">
        <f t="shared" si="7"/>
        <v>612982287</v>
      </c>
      <c r="F48" s="53">
        <f t="shared" si="7"/>
        <v>612982287</v>
      </c>
      <c r="G48" s="53">
        <f t="shared" si="7"/>
        <v>606711340</v>
      </c>
      <c r="H48" s="53">
        <f t="shared" si="7"/>
        <v>627603081</v>
      </c>
      <c r="I48" s="53">
        <f t="shared" si="7"/>
        <v>603977227</v>
      </c>
      <c r="J48" s="53">
        <f t="shared" si="7"/>
        <v>603977227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603977227</v>
      </c>
      <c r="X48" s="53">
        <f t="shared" si="7"/>
        <v>153245572</v>
      </c>
      <c r="Y48" s="53">
        <f t="shared" si="7"/>
        <v>450731655</v>
      </c>
      <c r="Z48" s="54">
        <f>+IF(X48&lt;&gt;0,+(Y48/X48)*100,0)</f>
        <v>294.1237708323475</v>
      </c>
      <c r="AA48" s="55">
        <f>SUM(AA45:AA47)</f>
        <v>612982287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22661241</v>
      </c>
      <c r="D6" s="18">
        <v>22661241</v>
      </c>
      <c r="E6" s="19">
        <v>66314000</v>
      </c>
      <c r="F6" s="20">
        <v>66314000</v>
      </c>
      <c r="G6" s="20">
        <v>12538001</v>
      </c>
      <c r="H6" s="20">
        <v>4997074</v>
      </c>
      <c r="I6" s="20">
        <v>2612712</v>
      </c>
      <c r="J6" s="20">
        <v>2612712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2612712</v>
      </c>
      <c r="X6" s="20">
        <v>16578500</v>
      </c>
      <c r="Y6" s="20">
        <v>-13965788</v>
      </c>
      <c r="Z6" s="21">
        <v>-84.24</v>
      </c>
      <c r="AA6" s="22">
        <v>66314000</v>
      </c>
    </row>
    <row r="7" spans="1:27" ht="13.5">
      <c r="A7" s="23" t="s">
        <v>34</v>
      </c>
      <c r="B7" s="17"/>
      <c r="C7" s="18">
        <v>20388680</v>
      </c>
      <c r="D7" s="18">
        <v>20388680</v>
      </c>
      <c r="E7" s="19"/>
      <c r="F7" s="20"/>
      <c r="G7" s="20">
        <v>107650840</v>
      </c>
      <c r="H7" s="20">
        <v>113252938</v>
      </c>
      <c r="I7" s="20">
        <v>93623208</v>
      </c>
      <c r="J7" s="20">
        <v>93623208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93623208</v>
      </c>
      <c r="X7" s="20"/>
      <c r="Y7" s="20">
        <v>93623208</v>
      </c>
      <c r="Z7" s="21"/>
      <c r="AA7" s="22"/>
    </row>
    <row r="8" spans="1:27" ht="13.5">
      <c r="A8" s="23" t="s">
        <v>35</v>
      </c>
      <c r="B8" s="17"/>
      <c r="C8" s="18"/>
      <c r="D8" s="18"/>
      <c r="E8" s="19">
        <v>87000</v>
      </c>
      <c r="F8" s="20">
        <v>87000</v>
      </c>
      <c r="G8" s="20">
        <v>-1030408</v>
      </c>
      <c r="H8" s="20">
        <v>4617554</v>
      </c>
      <c r="I8" s="20">
        <v>7838857</v>
      </c>
      <c r="J8" s="20">
        <v>7838857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7838857</v>
      </c>
      <c r="X8" s="20">
        <v>21750</v>
      </c>
      <c r="Y8" s="20">
        <v>7817107</v>
      </c>
      <c r="Z8" s="21">
        <v>35940.72</v>
      </c>
      <c r="AA8" s="22">
        <v>87000</v>
      </c>
    </row>
    <row r="9" spans="1:27" ht="13.5">
      <c r="A9" s="23" t="s">
        <v>36</v>
      </c>
      <c r="B9" s="17"/>
      <c r="C9" s="18">
        <v>23121637</v>
      </c>
      <c r="D9" s="18">
        <v>23121637</v>
      </c>
      <c r="E9" s="19">
        <v>1437000</v>
      </c>
      <c r="F9" s="20">
        <v>1437000</v>
      </c>
      <c r="G9" s="20">
        <v>2233074</v>
      </c>
      <c r="H9" s="20">
        <v>1392394</v>
      </c>
      <c r="I9" s="20">
        <v>8191119</v>
      </c>
      <c r="J9" s="20">
        <v>8191119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8191119</v>
      </c>
      <c r="X9" s="20">
        <v>359250</v>
      </c>
      <c r="Y9" s="20">
        <v>7831869</v>
      </c>
      <c r="Z9" s="21">
        <v>2180.06</v>
      </c>
      <c r="AA9" s="22">
        <v>1437000</v>
      </c>
    </row>
    <row r="10" spans="1:27" ht="13.5">
      <c r="A10" s="23" t="s">
        <v>37</v>
      </c>
      <c r="B10" s="17"/>
      <c r="C10" s="18"/>
      <c r="D10" s="18"/>
      <c r="E10" s="19">
        <v>113000</v>
      </c>
      <c r="F10" s="20">
        <v>113000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28250</v>
      </c>
      <c r="Y10" s="24">
        <v>-28250</v>
      </c>
      <c r="Z10" s="25">
        <v>-100</v>
      </c>
      <c r="AA10" s="26">
        <v>113000</v>
      </c>
    </row>
    <row r="11" spans="1:27" ht="13.5">
      <c r="A11" s="23" t="s">
        <v>38</v>
      </c>
      <c r="B11" s="17"/>
      <c r="C11" s="18">
        <v>369260</v>
      </c>
      <c r="D11" s="18">
        <v>369260</v>
      </c>
      <c r="E11" s="19">
        <v>452000</v>
      </c>
      <c r="F11" s="20">
        <v>452000</v>
      </c>
      <c r="G11" s="20">
        <v>658413</v>
      </c>
      <c r="H11" s="20">
        <v>521760</v>
      </c>
      <c r="I11" s="20">
        <v>712148</v>
      </c>
      <c r="J11" s="20">
        <v>712148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712148</v>
      </c>
      <c r="X11" s="20">
        <v>113000</v>
      </c>
      <c r="Y11" s="20">
        <v>599148</v>
      </c>
      <c r="Z11" s="21">
        <v>530.22</v>
      </c>
      <c r="AA11" s="22">
        <v>452000</v>
      </c>
    </row>
    <row r="12" spans="1:27" ht="13.5">
      <c r="A12" s="27" t="s">
        <v>39</v>
      </c>
      <c r="B12" s="28"/>
      <c r="C12" s="29">
        <f aca="true" t="shared" si="0" ref="C12:Y12">SUM(C6:C11)</f>
        <v>66540818</v>
      </c>
      <c r="D12" s="29">
        <f>SUM(D6:D11)</f>
        <v>66540818</v>
      </c>
      <c r="E12" s="30">
        <f t="shared" si="0"/>
        <v>68403000</v>
      </c>
      <c r="F12" s="31">
        <f t="shared" si="0"/>
        <v>68403000</v>
      </c>
      <c r="G12" s="31">
        <f t="shared" si="0"/>
        <v>122049920</v>
      </c>
      <c r="H12" s="31">
        <f t="shared" si="0"/>
        <v>124781720</v>
      </c>
      <c r="I12" s="31">
        <f t="shared" si="0"/>
        <v>112978044</v>
      </c>
      <c r="J12" s="31">
        <f t="shared" si="0"/>
        <v>112978044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112978044</v>
      </c>
      <c r="X12" s="31">
        <f t="shared" si="0"/>
        <v>17100750</v>
      </c>
      <c r="Y12" s="31">
        <f t="shared" si="0"/>
        <v>95877294</v>
      </c>
      <c r="Z12" s="32">
        <f>+IF(X12&lt;&gt;0,+(Y12/X12)*100,0)</f>
        <v>560.661339414938</v>
      </c>
      <c r="AA12" s="33">
        <f>SUM(AA6:AA11)</f>
        <v>68403000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20411575</v>
      </c>
      <c r="D17" s="18">
        <v>20411575</v>
      </c>
      <c r="E17" s="19">
        <v>29922300</v>
      </c>
      <c r="F17" s="20">
        <v>29922300</v>
      </c>
      <c r="G17" s="20">
        <v>29848575</v>
      </c>
      <c r="H17" s="20">
        <v>26654075</v>
      </c>
      <c r="I17" s="20">
        <v>20411575</v>
      </c>
      <c r="J17" s="20">
        <v>20411575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20411575</v>
      </c>
      <c r="X17" s="20">
        <v>7480575</v>
      </c>
      <c r="Y17" s="20">
        <v>12931000</v>
      </c>
      <c r="Z17" s="21">
        <v>172.86</v>
      </c>
      <c r="AA17" s="22">
        <v>29922300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377717954</v>
      </c>
      <c r="D19" s="18">
        <v>377717954</v>
      </c>
      <c r="E19" s="19">
        <v>319430000</v>
      </c>
      <c r="F19" s="20">
        <v>319430000</v>
      </c>
      <c r="G19" s="20">
        <v>191768735</v>
      </c>
      <c r="H19" s="20">
        <v>318340267</v>
      </c>
      <c r="I19" s="20">
        <v>397285968</v>
      </c>
      <c r="J19" s="20">
        <v>397285968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397285968</v>
      </c>
      <c r="X19" s="20">
        <v>79857500</v>
      </c>
      <c r="Y19" s="20">
        <v>317428468</v>
      </c>
      <c r="Z19" s="21">
        <v>397.49</v>
      </c>
      <c r="AA19" s="22">
        <v>319430000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871426</v>
      </c>
      <c r="D22" s="18">
        <v>871426</v>
      </c>
      <c r="E22" s="19">
        <v>2697000</v>
      </c>
      <c r="F22" s="20">
        <v>2697000</v>
      </c>
      <c r="G22" s="20">
        <v>675509</v>
      </c>
      <c r="H22" s="20">
        <v>711509</v>
      </c>
      <c r="I22" s="20">
        <v>846295</v>
      </c>
      <c r="J22" s="20">
        <v>846295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846295</v>
      </c>
      <c r="X22" s="20">
        <v>674250</v>
      </c>
      <c r="Y22" s="20">
        <v>172045</v>
      </c>
      <c r="Z22" s="21">
        <v>25.52</v>
      </c>
      <c r="AA22" s="22">
        <v>2697000</v>
      </c>
    </row>
    <row r="23" spans="1:27" ht="13.5">
      <c r="A23" s="23" t="s">
        <v>49</v>
      </c>
      <c r="B23" s="17"/>
      <c r="C23" s="18">
        <v>17719</v>
      </c>
      <c r="D23" s="18">
        <v>17719</v>
      </c>
      <c r="E23" s="19">
        <v>18000</v>
      </c>
      <c r="F23" s="20">
        <v>18000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4500</v>
      </c>
      <c r="Y23" s="24">
        <v>-4500</v>
      </c>
      <c r="Z23" s="25">
        <v>-100</v>
      </c>
      <c r="AA23" s="26">
        <v>18000</v>
      </c>
    </row>
    <row r="24" spans="1:27" ht="13.5">
      <c r="A24" s="27" t="s">
        <v>50</v>
      </c>
      <c r="B24" s="35"/>
      <c r="C24" s="29">
        <f aca="true" t="shared" si="1" ref="C24:Y24">SUM(C15:C23)</f>
        <v>399018674</v>
      </c>
      <c r="D24" s="29">
        <f>SUM(D15:D23)</f>
        <v>399018674</v>
      </c>
      <c r="E24" s="36">
        <f t="shared" si="1"/>
        <v>352067300</v>
      </c>
      <c r="F24" s="37">
        <f t="shared" si="1"/>
        <v>352067300</v>
      </c>
      <c r="G24" s="37">
        <f t="shared" si="1"/>
        <v>222292819</v>
      </c>
      <c r="H24" s="37">
        <f t="shared" si="1"/>
        <v>345705851</v>
      </c>
      <c r="I24" s="37">
        <f t="shared" si="1"/>
        <v>418543838</v>
      </c>
      <c r="J24" s="37">
        <f t="shared" si="1"/>
        <v>418543838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418543838</v>
      </c>
      <c r="X24" s="37">
        <f t="shared" si="1"/>
        <v>88016825</v>
      </c>
      <c r="Y24" s="37">
        <f t="shared" si="1"/>
        <v>330527013</v>
      </c>
      <c r="Z24" s="38">
        <f>+IF(X24&lt;&gt;0,+(Y24/X24)*100,0)</f>
        <v>375.52708019177015</v>
      </c>
      <c r="AA24" s="39">
        <f>SUM(AA15:AA23)</f>
        <v>352067300</v>
      </c>
    </row>
    <row r="25" spans="1:27" ht="13.5">
      <c r="A25" s="27" t="s">
        <v>51</v>
      </c>
      <c r="B25" s="28"/>
      <c r="C25" s="29">
        <f aca="true" t="shared" si="2" ref="C25:Y25">+C12+C24</f>
        <v>465559492</v>
      </c>
      <c r="D25" s="29">
        <f>+D12+D24</f>
        <v>465559492</v>
      </c>
      <c r="E25" s="30">
        <f t="shared" si="2"/>
        <v>420470300</v>
      </c>
      <c r="F25" s="31">
        <f t="shared" si="2"/>
        <v>420470300</v>
      </c>
      <c r="G25" s="31">
        <f t="shared" si="2"/>
        <v>344342739</v>
      </c>
      <c r="H25" s="31">
        <f t="shared" si="2"/>
        <v>470487571</v>
      </c>
      <c r="I25" s="31">
        <f t="shared" si="2"/>
        <v>531521882</v>
      </c>
      <c r="J25" s="31">
        <f t="shared" si="2"/>
        <v>531521882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531521882</v>
      </c>
      <c r="X25" s="31">
        <f t="shared" si="2"/>
        <v>105117575</v>
      </c>
      <c r="Y25" s="31">
        <f t="shared" si="2"/>
        <v>426404307</v>
      </c>
      <c r="Z25" s="32">
        <f>+IF(X25&lt;&gt;0,+(Y25/X25)*100,0)</f>
        <v>405.6451140544291</v>
      </c>
      <c r="AA25" s="33">
        <f>+AA12+AA24</f>
        <v>420470300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17592917</v>
      </c>
      <c r="D30" s="18">
        <v>17592917</v>
      </c>
      <c r="E30" s="19">
        <v>370000</v>
      </c>
      <c r="F30" s="20">
        <v>370000</v>
      </c>
      <c r="G30" s="20">
        <v>381356</v>
      </c>
      <c r="H30" s="20">
        <v>17592917</v>
      </c>
      <c r="I30" s="20">
        <v>17592917</v>
      </c>
      <c r="J30" s="20">
        <v>17592917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17592917</v>
      </c>
      <c r="X30" s="20">
        <v>92500</v>
      </c>
      <c r="Y30" s="20">
        <v>17500417</v>
      </c>
      <c r="Z30" s="21">
        <v>18919.37</v>
      </c>
      <c r="AA30" s="22">
        <v>370000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18187201</v>
      </c>
      <c r="D32" s="18">
        <v>18187201</v>
      </c>
      <c r="E32" s="19">
        <v>45529000</v>
      </c>
      <c r="F32" s="20">
        <v>45529000</v>
      </c>
      <c r="G32" s="20">
        <v>10235936</v>
      </c>
      <c r="H32" s="20">
        <v>41459124</v>
      </c>
      <c r="I32" s="20">
        <v>47744934</v>
      </c>
      <c r="J32" s="20">
        <v>47744934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47744934</v>
      </c>
      <c r="X32" s="20">
        <v>11382250</v>
      </c>
      <c r="Y32" s="20">
        <v>36362684</v>
      </c>
      <c r="Z32" s="21">
        <v>319.47</v>
      </c>
      <c r="AA32" s="22">
        <v>45529000</v>
      </c>
    </row>
    <row r="33" spans="1:27" ht="13.5">
      <c r="A33" s="23" t="s">
        <v>58</v>
      </c>
      <c r="B33" s="17"/>
      <c r="C33" s="18">
        <v>134814</v>
      </c>
      <c r="D33" s="18">
        <v>134814</v>
      </c>
      <c r="E33" s="19"/>
      <c r="F33" s="20"/>
      <c r="G33" s="20">
        <v>134814</v>
      </c>
      <c r="H33" s="20">
        <v>134814</v>
      </c>
      <c r="I33" s="20">
        <v>134814</v>
      </c>
      <c r="J33" s="20">
        <v>134814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134814</v>
      </c>
      <c r="X33" s="20"/>
      <c r="Y33" s="20">
        <v>134814</v>
      </c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35914932</v>
      </c>
      <c r="D34" s="29">
        <f>SUM(D29:D33)</f>
        <v>35914932</v>
      </c>
      <c r="E34" s="30">
        <f t="shared" si="3"/>
        <v>45899000</v>
      </c>
      <c r="F34" s="31">
        <f t="shared" si="3"/>
        <v>45899000</v>
      </c>
      <c r="G34" s="31">
        <f t="shared" si="3"/>
        <v>10752106</v>
      </c>
      <c r="H34" s="31">
        <f t="shared" si="3"/>
        <v>59186855</v>
      </c>
      <c r="I34" s="31">
        <f t="shared" si="3"/>
        <v>65472665</v>
      </c>
      <c r="J34" s="31">
        <f t="shared" si="3"/>
        <v>65472665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65472665</v>
      </c>
      <c r="X34" s="31">
        <f t="shared" si="3"/>
        <v>11474750</v>
      </c>
      <c r="Y34" s="31">
        <f t="shared" si="3"/>
        <v>53997915</v>
      </c>
      <c r="Z34" s="32">
        <f>+IF(X34&lt;&gt;0,+(Y34/X34)*100,0)</f>
        <v>470.58031765397936</v>
      </c>
      <c r="AA34" s="33">
        <f>SUM(AA29:AA33)</f>
        <v>45899000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32995163</v>
      </c>
      <c r="D37" s="18">
        <v>32995163</v>
      </c>
      <c r="E37" s="19">
        <v>625000</v>
      </c>
      <c r="F37" s="20">
        <v>625000</v>
      </c>
      <c r="G37" s="20">
        <v>206723</v>
      </c>
      <c r="H37" s="20">
        <v>32995163</v>
      </c>
      <c r="I37" s="20">
        <v>32995163</v>
      </c>
      <c r="J37" s="20">
        <v>32995163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32995163</v>
      </c>
      <c r="X37" s="20">
        <v>156250</v>
      </c>
      <c r="Y37" s="20">
        <v>32838913</v>
      </c>
      <c r="Z37" s="21">
        <v>21016.9</v>
      </c>
      <c r="AA37" s="22">
        <v>625000</v>
      </c>
    </row>
    <row r="38" spans="1:27" ht="13.5">
      <c r="A38" s="23" t="s">
        <v>58</v>
      </c>
      <c r="B38" s="17"/>
      <c r="C38" s="18">
        <v>10362525</v>
      </c>
      <c r="D38" s="18">
        <v>10362525</v>
      </c>
      <c r="E38" s="19"/>
      <c r="F38" s="20"/>
      <c r="G38" s="20">
        <v>10362525</v>
      </c>
      <c r="H38" s="20">
        <v>10362525</v>
      </c>
      <c r="I38" s="20">
        <v>10362525</v>
      </c>
      <c r="J38" s="20">
        <v>10362525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10362525</v>
      </c>
      <c r="X38" s="20"/>
      <c r="Y38" s="20">
        <v>10362525</v>
      </c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43357688</v>
      </c>
      <c r="D39" s="29">
        <f>SUM(D37:D38)</f>
        <v>43357688</v>
      </c>
      <c r="E39" s="36">
        <f t="shared" si="4"/>
        <v>625000</v>
      </c>
      <c r="F39" s="37">
        <f t="shared" si="4"/>
        <v>625000</v>
      </c>
      <c r="G39" s="37">
        <f t="shared" si="4"/>
        <v>10569248</v>
      </c>
      <c r="H39" s="37">
        <f t="shared" si="4"/>
        <v>43357688</v>
      </c>
      <c r="I39" s="37">
        <f t="shared" si="4"/>
        <v>43357688</v>
      </c>
      <c r="J39" s="37">
        <f t="shared" si="4"/>
        <v>43357688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43357688</v>
      </c>
      <c r="X39" s="37">
        <f t="shared" si="4"/>
        <v>156250</v>
      </c>
      <c r="Y39" s="37">
        <f t="shared" si="4"/>
        <v>43201438</v>
      </c>
      <c r="Z39" s="38">
        <f>+IF(X39&lt;&gt;0,+(Y39/X39)*100,0)</f>
        <v>27648.92032</v>
      </c>
      <c r="AA39" s="39">
        <f>SUM(AA37:AA38)</f>
        <v>625000</v>
      </c>
    </row>
    <row r="40" spans="1:27" ht="13.5">
      <c r="A40" s="27" t="s">
        <v>62</v>
      </c>
      <c r="B40" s="28"/>
      <c r="C40" s="29">
        <f aca="true" t="shared" si="5" ref="C40:Y40">+C34+C39</f>
        <v>79272620</v>
      </c>
      <c r="D40" s="29">
        <f>+D34+D39</f>
        <v>79272620</v>
      </c>
      <c r="E40" s="30">
        <f t="shared" si="5"/>
        <v>46524000</v>
      </c>
      <c r="F40" s="31">
        <f t="shared" si="5"/>
        <v>46524000</v>
      </c>
      <c r="G40" s="31">
        <f t="shared" si="5"/>
        <v>21321354</v>
      </c>
      <c r="H40" s="31">
        <f t="shared" si="5"/>
        <v>102544543</v>
      </c>
      <c r="I40" s="31">
        <f t="shared" si="5"/>
        <v>108830353</v>
      </c>
      <c r="J40" s="31">
        <f t="shared" si="5"/>
        <v>108830353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108830353</v>
      </c>
      <c r="X40" s="31">
        <f t="shared" si="5"/>
        <v>11631000</v>
      </c>
      <c r="Y40" s="31">
        <f t="shared" si="5"/>
        <v>97199353</v>
      </c>
      <c r="Z40" s="32">
        <f>+IF(X40&lt;&gt;0,+(Y40/X40)*100,0)</f>
        <v>835.6921416903103</v>
      </c>
      <c r="AA40" s="33">
        <f>+AA34+AA39</f>
        <v>46524000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386286872</v>
      </c>
      <c r="D42" s="43">
        <f>+D25-D40</f>
        <v>386286872</v>
      </c>
      <c r="E42" s="44">
        <f t="shared" si="6"/>
        <v>373946300</v>
      </c>
      <c r="F42" s="45">
        <f t="shared" si="6"/>
        <v>373946300</v>
      </c>
      <c r="G42" s="45">
        <f t="shared" si="6"/>
        <v>323021385</v>
      </c>
      <c r="H42" s="45">
        <f t="shared" si="6"/>
        <v>367943028</v>
      </c>
      <c r="I42" s="45">
        <f t="shared" si="6"/>
        <v>422691529</v>
      </c>
      <c r="J42" s="45">
        <f t="shared" si="6"/>
        <v>422691529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422691529</v>
      </c>
      <c r="X42" s="45">
        <f t="shared" si="6"/>
        <v>93486575</v>
      </c>
      <c r="Y42" s="45">
        <f t="shared" si="6"/>
        <v>329204954</v>
      </c>
      <c r="Z42" s="46">
        <f>+IF(X42&lt;&gt;0,+(Y42/X42)*100,0)</f>
        <v>352.14142137520815</v>
      </c>
      <c r="AA42" s="47">
        <f>+AA25-AA40</f>
        <v>373946300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386286872</v>
      </c>
      <c r="D45" s="18">
        <v>386286872</v>
      </c>
      <c r="E45" s="19">
        <v>373946300</v>
      </c>
      <c r="F45" s="20">
        <v>373946300</v>
      </c>
      <c r="G45" s="20">
        <v>323021385</v>
      </c>
      <c r="H45" s="20">
        <v>367943028</v>
      </c>
      <c r="I45" s="20">
        <v>422691529</v>
      </c>
      <c r="J45" s="20">
        <v>422691529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422691529</v>
      </c>
      <c r="X45" s="20">
        <v>93486575</v>
      </c>
      <c r="Y45" s="20">
        <v>329204954</v>
      </c>
      <c r="Z45" s="48">
        <v>352.14</v>
      </c>
      <c r="AA45" s="22">
        <v>373946300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386286872</v>
      </c>
      <c r="D48" s="51">
        <f>SUM(D45:D47)</f>
        <v>386286872</v>
      </c>
      <c r="E48" s="52">
        <f t="shared" si="7"/>
        <v>373946300</v>
      </c>
      <c r="F48" s="53">
        <f t="shared" si="7"/>
        <v>373946300</v>
      </c>
      <c r="G48" s="53">
        <f t="shared" si="7"/>
        <v>323021385</v>
      </c>
      <c r="H48" s="53">
        <f t="shared" si="7"/>
        <v>367943028</v>
      </c>
      <c r="I48" s="53">
        <f t="shared" si="7"/>
        <v>422691529</v>
      </c>
      <c r="J48" s="53">
        <f t="shared" si="7"/>
        <v>422691529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422691529</v>
      </c>
      <c r="X48" s="53">
        <f t="shared" si="7"/>
        <v>93486575</v>
      </c>
      <c r="Y48" s="53">
        <f t="shared" si="7"/>
        <v>329204954</v>
      </c>
      <c r="Z48" s="54">
        <f>+IF(X48&lt;&gt;0,+(Y48/X48)*100,0)</f>
        <v>352.14142137520815</v>
      </c>
      <c r="AA48" s="55">
        <f>SUM(AA45:AA47)</f>
        <v>373946300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1922610</v>
      </c>
      <c r="D6" s="18">
        <v>1922610</v>
      </c>
      <c r="E6" s="19">
        <v>1750798</v>
      </c>
      <c r="F6" s="20">
        <v>1750798</v>
      </c>
      <c r="G6" s="20">
        <v>2168030</v>
      </c>
      <c r="H6" s="20">
        <v>5300153</v>
      </c>
      <c r="I6" s="20">
        <v>4903180</v>
      </c>
      <c r="J6" s="20">
        <v>4903180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4903180</v>
      </c>
      <c r="X6" s="20">
        <v>437700</v>
      </c>
      <c r="Y6" s="20">
        <v>4465480</v>
      </c>
      <c r="Z6" s="21">
        <v>1020.21</v>
      </c>
      <c r="AA6" s="22">
        <v>1750798</v>
      </c>
    </row>
    <row r="7" spans="1:27" ht="13.5">
      <c r="A7" s="23" t="s">
        <v>34</v>
      </c>
      <c r="B7" s="17"/>
      <c r="C7" s="18">
        <v>123164181</v>
      </c>
      <c r="D7" s="18">
        <v>123164181</v>
      </c>
      <c r="E7" s="19">
        <v>55433585</v>
      </c>
      <c r="F7" s="20">
        <v>55433585</v>
      </c>
      <c r="G7" s="20">
        <v>181991583</v>
      </c>
      <c r="H7" s="20">
        <v>162001066</v>
      </c>
      <c r="I7" s="20">
        <v>152008296</v>
      </c>
      <c r="J7" s="20">
        <v>152008296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152008296</v>
      </c>
      <c r="X7" s="20">
        <v>13858396</v>
      </c>
      <c r="Y7" s="20">
        <v>138149900</v>
      </c>
      <c r="Z7" s="21">
        <v>996.87</v>
      </c>
      <c r="AA7" s="22">
        <v>55433585</v>
      </c>
    </row>
    <row r="8" spans="1:27" ht="13.5">
      <c r="A8" s="23" t="s">
        <v>35</v>
      </c>
      <c r="B8" s="17"/>
      <c r="C8" s="18">
        <v>6589546</v>
      </c>
      <c r="D8" s="18">
        <v>6589546</v>
      </c>
      <c r="E8" s="19">
        <v>9598618</v>
      </c>
      <c r="F8" s="20">
        <v>9598618</v>
      </c>
      <c r="G8" s="20">
        <v>9598618</v>
      </c>
      <c r="H8" s="20">
        <v>14978001</v>
      </c>
      <c r="I8" s="20">
        <v>18116955</v>
      </c>
      <c r="J8" s="20">
        <v>18116955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18116955</v>
      </c>
      <c r="X8" s="20">
        <v>2399655</v>
      </c>
      <c r="Y8" s="20">
        <v>15717300</v>
      </c>
      <c r="Z8" s="21">
        <v>654.98</v>
      </c>
      <c r="AA8" s="22">
        <v>9598618</v>
      </c>
    </row>
    <row r="9" spans="1:27" ht="13.5">
      <c r="A9" s="23" t="s">
        <v>36</v>
      </c>
      <c r="B9" s="17"/>
      <c r="C9" s="18">
        <v>9197228</v>
      </c>
      <c r="D9" s="18">
        <v>9197228</v>
      </c>
      <c r="E9" s="19">
        <v>2881846</v>
      </c>
      <c r="F9" s="20">
        <v>2881846</v>
      </c>
      <c r="G9" s="20">
        <v>2881846</v>
      </c>
      <c r="H9" s="20">
        <v>2881846</v>
      </c>
      <c r="I9" s="20">
        <v>2881846</v>
      </c>
      <c r="J9" s="20">
        <v>2881846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2881846</v>
      </c>
      <c r="X9" s="20">
        <v>720462</v>
      </c>
      <c r="Y9" s="20">
        <v>2161384</v>
      </c>
      <c r="Z9" s="21">
        <v>300</v>
      </c>
      <c r="AA9" s="22">
        <v>2881846</v>
      </c>
    </row>
    <row r="10" spans="1:27" ht="13.5">
      <c r="A10" s="23" t="s">
        <v>37</v>
      </c>
      <c r="B10" s="17"/>
      <c r="C10" s="18">
        <v>1719697</v>
      </c>
      <c r="D10" s="18">
        <v>1719697</v>
      </c>
      <c r="E10" s="19">
        <v>1495209</v>
      </c>
      <c r="F10" s="20">
        <v>1495209</v>
      </c>
      <c r="G10" s="24">
        <v>1495209</v>
      </c>
      <c r="H10" s="24">
        <v>1495209</v>
      </c>
      <c r="I10" s="24">
        <v>1495209</v>
      </c>
      <c r="J10" s="20">
        <v>1495209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1495209</v>
      </c>
      <c r="X10" s="20">
        <v>373802</v>
      </c>
      <c r="Y10" s="24">
        <v>1121407</v>
      </c>
      <c r="Z10" s="25">
        <v>300</v>
      </c>
      <c r="AA10" s="26">
        <v>1495209</v>
      </c>
    </row>
    <row r="11" spans="1:27" ht="13.5">
      <c r="A11" s="23" t="s">
        <v>38</v>
      </c>
      <c r="B11" s="17"/>
      <c r="C11" s="18">
        <v>888960</v>
      </c>
      <c r="D11" s="18">
        <v>888960</v>
      </c>
      <c r="E11" s="19">
        <v>346745</v>
      </c>
      <c r="F11" s="20">
        <v>346745</v>
      </c>
      <c r="G11" s="20">
        <v>888961</v>
      </c>
      <c r="H11" s="20">
        <v>888961</v>
      </c>
      <c r="I11" s="20">
        <v>888961</v>
      </c>
      <c r="J11" s="20">
        <v>888961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888961</v>
      </c>
      <c r="X11" s="20">
        <v>86686</v>
      </c>
      <c r="Y11" s="20">
        <v>802275</v>
      </c>
      <c r="Z11" s="21">
        <v>925.5</v>
      </c>
      <c r="AA11" s="22">
        <v>346745</v>
      </c>
    </row>
    <row r="12" spans="1:27" ht="13.5">
      <c r="A12" s="27" t="s">
        <v>39</v>
      </c>
      <c r="B12" s="28"/>
      <c r="C12" s="29">
        <f aca="true" t="shared" si="0" ref="C12:Y12">SUM(C6:C11)</f>
        <v>143482222</v>
      </c>
      <c r="D12" s="29">
        <f>SUM(D6:D11)</f>
        <v>143482222</v>
      </c>
      <c r="E12" s="30">
        <f t="shared" si="0"/>
        <v>71506801</v>
      </c>
      <c r="F12" s="31">
        <f t="shared" si="0"/>
        <v>71506801</v>
      </c>
      <c r="G12" s="31">
        <f t="shared" si="0"/>
        <v>199024247</v>
      </c>
      <c r="H12" s="31">
        <f t="shared" si="0"/>
        <v>187545236</v>
      </c>
      <c r="I12" s="31">
        <f t="shared" si="0"/>
        <v>180294447</v>
      </c>
      <c r="J12" s="31">
        <f t="shared" si="0"/>
        <v>180294447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180294447</v>
      </c>
      <c r="X12" s="31">
        <f t="shared" si="0"/>
        <v>17876701</v>
      </c>
      <c r="Y12" s="31">
        <f t="shared" si="0"/>
        <v>162417746</v>
      </c>
      <c r="Z12" s="32">
        <f>+IF(X12&lt;&gt;0,+(Y12/X12)*100,0)</f>
        <v>908.5442890161893</v>
      </c>
      <c r="AA12" s="33">
        <f>SUM(AA6:AA11)</f>
        <v>71506801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7542397</v>
      </c>
      <c r="D17" s="18">
        <v>7542397</v>
      </c>
      <c r="E17" s="19">
        <v>5544292</v>
      </c>
      <c r="F17" s="20">
        <v>5544292</v>
      </c>
      <c r="G17" s="20">
        <v>5544292</v>
      </c>
      <c r="H17" s="20">
        <v>7542397</v>
      </c>
      <c r="I17" s="20">
        <v>7542397</v>
      </c>
      <c r="J17" s="20">
        <v>7542397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7542397</v>
      </c>
      <c r="X17" s="20">
        <v>1386073</v>
      </c>
      <c r="Y17" s="20">
        <v>6156324</v>
      </c>
      <c r="Z17" s="21">
        <v>444.16</v>
      </c>
      <c r="AA17" s="22">
        <v>5544292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279271335</v>
      </c>
      <c r="D19" s="18">
        <v>279271335</v>
      </c>
      <c r="E19" s="19">
        <v>446240670</v>
      </c>
      <c r="F19" s="20">
        <v>446240670</v>
      </c>
      <c r="G19" s="20">
        <v>449291351</v>
      </c>
      <c r="H19" s="20">
        <v>455006788</v>
      </c>
      <c r="I19" s="20">
        <v>288689802</v>
      </c>
      <c r="J19" s="20">
        <v>288689802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288689802</v>
      </c>
      <c r="X19" s="20">
        <v>111560168</v>
      </c>
      <c r="Y19" s="20">
        <v>177129634</v>
      </c>
      <c r="Z19" s="21">
        <v>158.77</v>
      </c>
      <c r="AA19" s="22">
        <v>446240670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88356</v>
      </c>
      <c r="D22" s="18">
        <v>88356</v>
      </c>
      <c r="E22" s="19"/>
      <c r="F22" s="20"/>
      <c r="G22" s="20"/>
      <c r="H22" s="20">
        <v>88356</v>
      </c>
      <c r="I22" s="20">
        <v>619842</v>
      </c>
      <c r="J22" s="20">
        <v>619842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619842</v>
      </c>
      <c r="X22" s="20"/>
      <c r="Y22" s="20">
        <v>619842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286902088</v>
      </c>
      <c r="D24" s="29">
        <f>SUM(D15:D23)</f>
        <v>286902088</v>
      </c>
      <c r="E24" s="36">
        <f t="shared" si="1"/>
        <v>451784962</v>
      </c>
      <c r="F24" s="37">
        <f t="shared" si="1"/>
        <v>451784962</v>
      </c>
      <c r="G24" s="37">
        <f t="shared" si="1"/>
        <v>454835643</v>
      </c>
      <c r="H24" s="37">
        <f t="shared" si="1"/>
        <v>462637541</v>
      </c>
      <c r="I24" s="37">
        <f t="shared" si="1"/>
        <v>296852041</v>
      </c>
      <c r="J24" s="37">
        <f t="shared" si="1"/>
        <v>296852041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296852041</v>
      </c>
      <c r="X24" s="37">
        <f t="shared" si="1"/>
        <v>112946241</v>
      </c>
      <c r="Y24" s="37">
        <f t="shared" si="1"/>
        <v>183905800</v>
      </c>
      <c r="Z24" s="38">
        <f>+IF(X24&lt;&gt;0,+(Y24/X24)*100,0)</f>
        <v>162.82595894448582</v>
      </c>
      <c r="AA24" s="39">
        <f>SUM(AA15:AA23)</f>
        <v>451784962</v>
      </c>
    </row>
    <row r="25" spans="1:27" ht="13.5">
      <c r="A25" s="27" t="s">
        <v>51</v>
      </c>
      <c r="B25" s="28"/>
      <c r="C25" s="29">
        <f aca="true" t="shared" si="2" ref="C25:Y25">+C12+C24</f>
        <v>430384310</v>
      </c>
      <c r="D25" s="29">
        <f>+D12+D24</f>
        <v>430384310</v>
      </c>
      <c r="E25" s="30">
        <f t="shared" si="2"/>
        <v>523291763</v>
      </c>
      <c r="F25" s="31">
        <f t="shared" si="2"/>
        <v>523291763</v>
      </c>
      <c r="G25" s="31">
        <f t="shared" si="2"/>
        <v>653859890</v>
      </c>
      <c r="H25" s="31">
        <f t="shared" si="2"/>
        <v>650182777</v>
      </c>
      <c r="I25" s="31">
        <f t="shared" si="2"/>
        <v>477146488</v>
      </c>
      <c r="J25" s="31">
        <f t="shared" si="2"/>
        <v>477146488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477146488</v>
      </c>
      <c r="X25" s="31">
        <f t="shared" si="2"/>
        <v>130822942</v>
      </c>
      <c r="Y25" s="31">
        <f t="shared" si="2"/>
        <v>346323546</v>
      </c>
      <c r="Z25" s="32">
        <f>+IF(X25&lt;&gt;0,+(Y25/X25)*100,0)</f>
        <v>264.72692075675843</v>
      </c>
      <c r="AA25" s="33">
        <f>+AA12+AA24</f>
        <v>523291763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2262665</v>
      </c>
      <c r="D29" s="18">
        <v>2262665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>
        <v>420337</v>
      </c>
      <c r="D31" s="18">
        <v>420337</v>
      </c>
      <c r="E31" s="19">
        <v>402726</v>
      </c>
      <c r="F31" s="20">
        <v>402726</v>
      </c>
      <c r="G31" s="20">
        <v>423093</v>
      </c>
      <c r="H31" s="20">
        <v>423093</v>
      </c>
      <c r="I31" s="20">
        <v>429660</v>
      </c>
      <c r="J31" s="20">
        <v>429660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429660</v>
      </c>
      <c r="X31" s="20">
        <v>100682</v>
      </c>
      <c r="Y31" s="20">
        <v>328978</v>
      </c>
      <c r="Z31" s="21">
        <v>326.75</v>
      </c>
      <c r="AA31" s="22">
        <v>402726</v>
      </c>
    </row>
    <row r="32" spans="1:27" ht="13.5">
      <c r="A32" s="23" t="s">
        <v>57</v>
      </c>
      <c r="B32" s="17"/>
      <c r="C32" s="18">
        <v>26119696</v>
      </c>
      <c r="D32" s="18">
        <v>26119696</v>
      </c>
      <c r="E32" s="19">
        <v>328413</v>
      </c>
      <c r="F32" s="20">
        <v>328413</v>
      </c>
      <c r="G32" s="20">
        <v>4092603</v>
      </c>
      <c r="H32" s="20">
        <v>14087456</v>
      </c>
      <c r="I32" s="20">
        <v>10878849</v>
      </c>
      <c r="J32" s="20">
        <v>10878849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10878849</v>
      </c>
      <c r="X32" s="20">
        <v>82103</v>
      </c>
      <c r="Y32" s="20">
        <v>10796746</v>
      </c>
      <c r="Z32" s="21">
        <v>13150.25</v>
      </c>
      <c r="AA32" s="22">
        <v>328413</v>
      </c>
    </row>
    <row r="33" spans="1:27" ht="13.5">
      <c r="A33" s="23" t="s">
        <v>58</v>
      </c>
      <c r="B33" s="17"/>
      <c r="C33" s="18">
        <v>6015123</v>
      </c>
      <c r="D33" s="18">
        <v>6015123</v>
      </c>
      <c r="E33" s="19">
        <v>5678755</v>
      </c>
      <c r="F33" s="20">
        <v>5678755</v>
      </c>
      <c r="G33" s="20">
        <v>5678755</v>
      </c>
      <c r="H33" s="20">
        <v>5678755</v>
      </c>
      <c r="I33" s="20">
        <v>5678755</v>
      </c>
      <c r="J33" s="20">
        <v>5678755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5678755</v>
      </c>
      <c r="X33" s="20">
        <v>1419689</v>
      </c>
      <c r="Y33" s="20">
        <v>4259066</v>
      </c>
      <c r="Z33" s="21">
        <v>300</v>
      </c>
      <c r="AA33" s="22">
        <v>5678755</v>
      </c>
    </row>
    <row r="34" spans="1:27" ht="13.5">
      <c r="A34" s="27" t="s">
        <v>59</v>
      </c>
      <c r="B34" s="28"/>
      <c r="C34" s="29">
        <f aca="true" t="shared" si="3" ref="C34:Y34">SUM(C29:C33)</f>
        <v>34817821</v>
      </c>
      <c r="D34" s="29">
        <f>SUM(D29:D33)</f>
        <v>34817821</v>
      </c>
      <c r="E34" s="30">
        <f t="shared" si="3"/>
        <v>6409894</v>
      </c>
      <c r="F34" s="31">
        <f t="shared" si="3"/>
        <v>6409894</v>
      </c>
      <c r="G34" s="31">
        <f t="shared" si="3"/>
        <v>10194451</v>
      </c>
      <c r="H34" s="31">
        <f t="shared" si="3"/>
        <v>20189304</v>
      </c>
      <c r="I34" s="31">
        <f t="shared" si="3"/>
        <v>16987264</v>
      </c>
      <c r="J34" s="31">
        <f t="shared" si="3"/>
        <v>16987264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16987264</v>
      </c>
      <c r="X34" s="31">
        <f t="shared" si="3"/>
        <v>1602474</v>
      </c>
      <c r="Y34" s="31">
        <f t="shared" si="3"/>
        <v>15384790</v>
      </c>
      <c r="Z34" s="32">
        <f>+IF(X34&lt;&gt;0,+(Y34/X34)*100,0)</f>
        <v>960.0648746875145</v>
      </c>
      <c r="AA34" s="33">
        <f>SUM(AA29:AA33)</f>
        <v>6409894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57552289</v>
      </c>
      <c r="F37" s="20">
        <v>57552289</v>
      </c>
      <c r="G37" s="20">
        <v>57552289</v>
      </c>
      <c r="H37" s="20">
        <v>57552289</v>
      </c>
      <c r="I37" s="20">
        <v>57552289</v>
      </c>
      <c r="J37" s="20">
        <v>57552289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57552289</v>
      </c>
      <c r="X37" s="20">
        <v>14388072</v>
      </c>
      <c r="Y37" s="20">
        <v>43164217</v>
      </c>
      <c r="Z37" s="21">
        <v>300</v>
      </c>
      <c r="AA37" s="22">
        <v>57552289</v>
      </c>
    </row>
    <row r="38" spans="1:27" ht="13.5">
      <c r="A38" s="23" t="s">
        <v>58</v>
      </c>
      <c r="B38" s="17"/>
      <c r="C38" s="18">
        <v>5591594</v>
      </c>
      <c r="D38" s="18">
        <v>5591594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5591594</v>
      </c>
      <c r="D39" s="29">
        <f>SUM(D37:D38)</f>
        <v>5591594</v>
      </c>
      <c r="E39" s="36">
        <f t="shared" si="4"/>
        <v>57552289</v>
      </c>
      <c r="F39" s="37">
        <f t="shared" si="4"/>
        <v>57552289</v>
      </c>
      <c r="G39" s="37">
        <f t="shared" si="4"/>
        <v>57552289</v>
      </c>
      <c r="H39" s="37">
        <f t="shared" si="4"/>
        <v>57552289</v>
      </c>
      <c r="I39" s="37">
        <f t="shared" si="4"/>
        <v>57552289</v>
      </c>
      <c r="J39" s="37">
        <f t="shared" si="4"/>
        <v>57552289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57552289</v>
      </c>
      <c r="X39" s="37">
        <f t="shared" si="4"/>
        <v>14388072</v>
      </c>
      <c r="Y39" s="37">
        <f t="shared" si="4"/>
        <v>43164217</v>
      </c>
      <c r="Z39" s="38">
        <f>+IF(X39&lt;&gt;0,+(Y39/X39)*100,0)</f>
        <v>300.0000069502015</v>
      </c>
      <c r="AA39" s="39">
        <f>SUM(AA37:AA38)</f>
        <v>57552289</v>
      </c>
    </row>
    <row r="40" spans="1:27" ht="13.5">
      <c r="A40" s="27" t="s">
        <v>62</v>
      </c>
      <c r="B40" s="28"/>
      <c r="C40" s="29">
        <f aca="true" t="shared" si="5" ref="C40:Y40">+C34+C39</f>
        <v>40409415</v>
      </c>
      <c r="D40" s="29">
        <f>+D34+D39</f>
        <v>40409415</v>
      </c>
      <c r="E40" s="30">
        <f t="shared" si="5"/>
        <v>63962183</v>
      </c>
      <c r="F40" s="31">
        <f t="shared" si="5"/>
        <v>63962183</v>
      </c>
      <c r="G40" s="31">
        <f t="shared" si="5"/>
        <v>67746740</v>
      </c>
      <c r="H40" s="31">
        <f t="shared" si="5"/>
        <v>77741593</v>
      </c>
      <c r="I40" s="31">
        <f t="shared" si="5"/>
        <v>74539553</v>
      </c>
      <c r="J40" s="31">
        <f t="shared" si="5"/>
        <v>74539553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74539553</v>
      </c>
      <c r="X40" s="31">
        <f t="shared" si="5"/>
        <v>15990546</v>
      </c>
      <c r="Y40" s="31">
        <f t="shared" si="5"/>
        <v>58549007</v>
      </c>
      <c r="Z40" s="32">
        <f>+IF(X40&lt;&gt;0,+(Y40/X40)*100,0)</f>
        <v>366.1476412375162</v>
      </c>
      <c r="AA40" s="33">
        <f>+AA34+AA39</f>
        <v>63962183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389974895</v>
      </c>
      <c r="D42" s="43">
        <f>+D25-D40</f>
        <v>389974895</v>
      </c>
      <c r="E42" s="44">
        <f t="shared" si="6"/>
        <v>459329580</v>
      </c>
      <c r="F42" s="45">
        <f t="shared" si="6"/>
        <v>459329580</v>
      </c>
      <c r="G42" s="45">
        <f t="shared" si="6"/>
        <v>586113150</v>
      </c>
      <c r="H42" s="45">
        <f t="shared" si="6"/>
        <v>572441184</v>
      </c>
      <c r="I42" s="45">
        <f t="shared" si="6"/>
        <v>402606935</v>
      </c>
      <c r="J42" s="45">
        <f t="shared" si="6"/>
        <v>402606935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402606935</v>
      </c>
      <c r="X42" s="45">
        <f t="shared" si="6"/>
        <v>114832396</v>
      </c>
      <c r="Y42" s="45">
        <f t="shared" si="6"/>
        <v>287774539</v>
      </c>
      <c r="Z42" s="46">
        <f>+IF(X42&lt;&gt;0,+(Y42/X42)*100,0)</f>
        <v>250.60396632323165</v>
      </c>
      <c r="AA42" s="47">
        <f>+AA25-AA40</f>
        <v>459329580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389974895</v>
      </c>
      <c r="D45" s="18">
        <v>389974895</v>
      </c>
      <c r="E45" s="19">
        <v>403895996</v>
      </c>
      <c r="F45" s="20">
        <v>403895996</v>
      </c>
      <c r="G45" s="20">
        <v>417703997</v>
      </c>
      <c r="H45" s="20">
        <v>418255186</v>
      </c>
      <c r="I45" s="20">
        <v>308413706</v>
      </c>
      <c r="J45" s="20">
        <v>308413706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308413706</v>
      </c>
      <c r="X45" s="20">
        <v>100973999</v>
      </c>
      <c r="Y45" s="20">
        <v>207439707</v>
      </c>
      <c r="Z45" s="48">
        <v>205.44</v>
      </c>
      <c r="AA45" s="22">
        <v>403895996</v>
      </c>
    </row>
    <row r="46" spans="1:27" ht="13.5">
      <c r="A46" s="23" t="s">
        <v>67</v>
      </c>
      <c r="B46" s="17"/>
      <c r="C46" s="18"/>
      <c r="D46" s="18"/>
      <c r="E46" s="19">
        <v>55433585</v>
      </c>
      <c r="F46" s="20">
        <v>55433585</v>
      </c>
      <c r="G46" s="20">
        <v>168409154</v>
      </c>
      <c r="H46" s="20">
        <v>154185999</v>
      </c>
      <c r="I46" s="20">
        <v>94193228</v>
      </c>
      <c r="J46" s="20">
        <v>94193228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94193228</v>
      </c>
      <c r="X46" s="20">
        <v>13858396</v>
      </c>
      <c r="Y46" s="20">
        <v>80334832</v>
      </c>
      <c r="Z46" s="48">
        <v>579.68</v>
      </c>
      <c r="AA46" s="22">
        <v>55433585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389974895</v>
      </c>
      <c r="D48" s="51">
        <f>SUM(D45:D47)</f>
        <v>389974895</v>
      </c>
      <c r="E48" s="52">
        <f t="shared" si="7"/>
        <v>459329581</v>
      </c>
      <c r="F48" s="53">
        <f t="shared" si="7"/>
        <v>459329581</v>
      </c>
      <c r="G48" s="53">
        <f t="shared" si="7"/>
        <v>586113151</v>
      </c>
      <c r="H48" s="53">
        <f t="shared" si="7"/>
        <v>572441185</v>
      </c>
      <c r="I48" s="53">
        <f t="shared" si="7"/>
        <v>402606934</v>
      </c>
      <c r="J48" s="53">
        <f t="shared" si="7"/>
        <v>402606934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402606934</v>
      </c>
      <c r="X48" s="53">
        <f t="shared" si="7"/>
        <v>114832395</v>
      </c>
      <c r="Y48" s="53">
        <f t="shared" si="7"/>
        <v>287774539</v>
      </c>
      <c r="Z48" s="54">
        <f>+IF(X48&lt;&gt;0,+(Y48/X48)*100,0)</f>
        <v>250.6039685055772</v>
      </c>
      <c r="AA48" s="55">
        <f>SUM(AA45:AA47)</f>
        <v>459329581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9318954</v>
      </c>
      <c r="D6" s="18">
        <v>9318954</v>
      </c>
      <c r="E6" s="19">
        <v>26522000</v>
      </c>
      <c r="F6" s="20">
        <v>26522000</v>
      </c>
      <c r="G6" s="20">
        <v>5404112</v>
      </c>
      <c r="H6" s="20">
        <v>32006985</v>
      </c>
      <c r="I6" s="20"/>
      <c r="J6" s="20">
        <v>32006985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32006985</v>
      </c>
      <c r="X6" s="20">
        <v>6630500</v>
      </c>
      <c r="Y6" s="20">
        <v>25376485</v>
      </c>
      <c r="Z6" s="21">
        <v>382.72</v>
      </c>
      <c r="AA6" s="22">
        <v>26522000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879121</v>
      </c>
      <c r="D8" s="18">
        <v>879121</v>
      </c>
      <c r="E8" s="19"/>
      <c r="F8" s="20"/>
      <c r="G8" s="20">
        <v>7841927</v>
      </c>
      <c r="H8" s="20">
        <v>7700784</v>
      </c>
      <c r="I8" s="20"/>
      <c r="J8" s="20">
        <v>7700784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7700784</v>
      </c>
      <c r="X8" s="20"/>
      <c r="Y8" s="20">
        <v>7700784</v>
      </c>
      <c r="Z8" s="21"/>
      <c r="AA8" s="22"/>
    </row>
    <row r="9" spans="1:27" ht="13.5">
      <c r="A9" s="23" t="s">
        <v>36</v>
      </c>
      <c r="B9" s="17"/>
      <c r="C9" s="18">
        <v>591209</v>
      </c>
      <c r="D9" s="18">
        <v>591209</v>
      </c>
      <c r="E9" s="19">
        <v>1024139</v>
      </c>
      <c r="F9" s="20">
        <v>1024139</v>
      </c>
      <c r="G9" s="20">
        <v>10397969</v>
      </c>
      <c r="H9" s="20">
        <v>1905402</v>
      </c>
      <c r="I9" s="20"/>
      <c r="J9" s="20">
        <v>1905402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1905402</v>
      </c>
      <c r="X9" s="20">
        <v>256035</v>
      </c>
      <c r="Y9" s="20">
        <v>1649367</v>
      </c>
      <c r="Z9" s="21">
        <v>644.2</v>
      </c>
      <c r="AA9" s="22">
        <v>1024139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19416788</v>
      </c>
      <c r="D11" s="18">
        <v>19416788</v>
      </c>
      <c r="E11" s="19">
        <v>16414150</v>
      </c>
      <c r="F11" s="20">
        <v>16414150</v>
      </c>
      <c r="G11" s="20">
        <v>16414150</v>
      </c>
      <c r="H11" s="20">
        <v>19532497</v>
      </c>
      <c r="I11" s="20"/>
      <c r="J11" s="20">
        <v>19532497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19532497</v>
      </c>
      <c r="X11" s="20">
        <v>4103538</v>
      </c>
      <c r="Y11" s="20">
        <v>15428959</v>
      </c>
      <c r="Z11" s="21">
        <v>375.99</v>
      </c>
      <c r="AA11" s="22">
        <v>16414150</v>
      </c>
    </row>
    <row r="12" spans="1:27" ht="13.5">
      <c r="A12" s="27" t="s">
        <v>39</v>
      </c>
      <c r="B12" s="28"/>
      <c r="C12" s="29">
        <f aca="true" t="shared" si="0" ref="C12:Y12">SUM(C6:C11)</f>
        <v>30206072</v>
      </c>
      <c r="D12" s="29">
        <f>SUM(D6:D11)</f>
        <v>30206072</v>
      </c>
      <c r="E12" s="30">
        <f t="shared" si="0"/>
        <v>43960289</v>
      </c>
      <c r="F12" s="31">
        <f t="shared" si="0"/>
        <v>43960289</v>
      </c>
      <c r="G12" s="31">
        <f t="shared" si="0"/>
        <v>40058158</v>
      </c>
      <c r="H12" s="31">
        <f t="shared" si="0"/>
        <v>61145668</v>
      </c>
      <c r="I12" s="31">
        <f t="shared" si="0"/>
        <v>0</v>
      </c>
      <c r="J12" s="31">
        <f t="shared" si="0"/>
        <v>61145668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61145668</v>
      </c>
      <c r="X12" s="31">
        <f t="shared" si="0"/>
        <v>10990073</v>
      </c>
      <c r="Y12" s="31">
        <f t="shared" si="0"/>
        <v>50155595</v>
      </c>
      <c r="Z12" s="32">
        <f>+IF(X12&lt;&gt;0,+(Y12/X12)*100,0)</f>
        <v>456.3718093592281</v>
      </c>
      <c r="AA12" s="33">
        <f>SUM(AA6:AA11)</f>
        <v>43960289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11657787</v>
      </c>
      <c r="D17" s="18">
        <v>11657787</v>
      </c>
      <c r="E17" s="19">
        <v>8120000</v>
      </c>
      <c r="F17" s="20">
        <v>8120000</v>
      </c>
      <c r="G17" s="20">
        <v>8119786</v>
      </c>
      <c r="H17" s="20">
        <v>11657787</v>
      </c>
      <c r="I17" s="20"/>
      <c r="J17" s="20">
        <v>11657787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11657787</v>
      </c>
      <c r="X17" s="20">
        <v>2030000</v>
      </c>
      <c r="Y17" s="20">
        <v>9627787</v>
      </c>
      <c r="Z17" s="21">
        <v>474.28</v>
      </c>
      <c r="AA17" s="22">
        <v>8120000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144674388</v>
      </c>
      <c r="D19" s="18">
        <v>144674388</v>
      </c>
      <c r="E19" s="19">
        <v>245451000</v>
      </c>
      <c r="F19" s="20">
        <v>245451000</v>
      </c>
      <c r="G19" s="20">
        <v>110682540</v>
      </c>
      <c r="H19" s="20">
        <v>144674388</v>
      </c>
      <c r="I19" s="20"/>
      <c r="J19" s="20">
        <v>144674388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144674388</v>
      </c>
      <c r="X19" s="20">
        <v>61362750</v>
      </c>
      <c r="Y19" s="20">
        <v>83311638</v>
      </c>
      <c r="Z19" s="21">
        <v>135.77</v>
      </c>
      <c r="AA19" s="22">
        <v>245451000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93424</v>
      </c>
      <c r="D22" s="18">
        <v>93424</v>
      </c>
      <c r="E22" s="19"/>
      <c r="F22" s="20"/>
      <c r="G22" s="20">
        <v>295162</v>
      </c>
      <c r="H22" s="20">
        <v>295162</v>
      </c>
      <c r="I22" s="20"/>
      <c r="J22" s="20">
        <v>295162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295162</v>
      </c>
      <c r="X22" s="20"/>
      <c r="Y22" s="20">
        <v>295162</v>
      </c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156425599</v>
      </c>
      <c r="D24" s="29">
        <f>SUM(D15:D23)</f>
        <v>156425599</v>
      </c>
      <c r="E24" s="36">
        <f t="shared" si="1"/>
        <v>253571000</v>
      </c>
      <c r="F24" s="37">
        <f t="shared" si="1"/>
        <v>253571000</v>
      </c>
      <c r="G24" s="37">
        <f t="shared" si="1"/>
        <v>119097488</v>
      </c>
      <c r="H24" s="37">
        <f t="shared" si="1"/>
        <v>156627337</v>
      </c>
      <c r="I24" s="37">
        <f t="shared" si="1"/>
        <v>0</v>
      </c>
      <c r="J24" s="37">
        <f t="shared" si="1"/>
        <v>156627337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156627337</v>
      </c>
      <c r="X24" s="37">
        <f t="shared" si="1"/>
        <v>63392750</v>
      </c>
      <c r="Y24" s="37">
        <f t="shared" si="1"/>
        <v>93234587</v>
      </c>
      <c r="Z24" s="38">
        <f>+IF(X24&lt;&gt;0,+(Y24/X24)*100,0)</f>
        <v>147.07452666117183</v>
      </c>
      <c r="AA24" s="39">
        <f>SUM(AA15:AA23)</f>
        <v>253571000</v>
      </c>
    </row>
    <row r="25" spans="1:27" ht="13.5">
      <c r="A25" s="27" t="s">
        <v>51</v>
      </c>
      <c r="B25" s="28"/>
      <c r="C25" s="29">
        <f aca="true" t="shared" si="2" ref="C25:Y25">+C12+C24</f>
        <v>186631671</v>
      </c>
      <c r="D25" s="29">
        <f>+D12+D24</f>
        <v>186631671</v>
      </c>
      <c r="E25" s="30">
        <f t="shared" si="2"/>
        <v>297531289</v>
      </c>
      <c r="F25" s="31">
        <f t="shared" si="2"/>
        <v>297531289</v>
      </c>
      <c r="G25" s="31">
        <f t="shared" si="2"/>
        <v>159155646</v>
      </c>
      <c r="H25" s="31">
        <f t="shared" si="2"/>
        <v>217773005</v>
      </c>
      <c r="I25" s="31">
        <f t="shared" si="2"/>
        <v>0</v>
      </c>
      <c r="J25" s="31">
        <f t="shared" si="2"/>
        <v>217773005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217773005</v>
      </c>
      <c r="X25" s="31">
        <f t="shared" si="2"/>
        <v>74382823</v>
      </c>
      <c r="Y25" s="31">
        <f t="shared" si="2"/>
        <v>143390182</v>
      </c>
      <c r="Z25" s="32">
        <f>+IF(X25&lt;&gt;0,+(Y25/X25)*100,0)</f>
        <v>192.77324551126543</v>
      </c>
      <c r="AA25" s="33">
        <f>+AA12+AA24</f>
        <v>297531289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>
        <v>7760247</v>
      </c>
      <c r="D32" s="18">
        <v>7760247</v>
      </c>
      <c r="E32" s="19"/>
      <c r="F32" s="20"/>
      <c r="G32" s="20">
        <v>37845036</v>
      </c>
      <c r="H32" s="20">
        <v>31176828</v>
      </c>
      <c r="I32" s="20"/>
      <c r="J32" s="20">
        <v>31176828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31176828</v>
      </c>
      <c r="X32" s="20"/>
      <c r="Y32" s="20">
        <v>31176828</v>
      </c>
      <c r="Z32" s="21"/>
      <c r="AA32" s="22"/>
    </row>
    <row r="33" spans="1:27" ht="13.5">
      <c r="A33" s="23" t="s">
        <v>58</v>
      </c>
      <c r="B33" s="17"/>
      <c r="C33" s="18">
        <v>179489</v>
      </c>
      <c r="D33" s="18">
        <v>179489</v>
      </c>
      <c r="E33" s="19">
        <v>3450000</v>
      </c>
      <c r="F33" s="20">
        <v>3450000</v>
      </c>
      <c r="G33" s="20">
        <v>7509697</v>
      </c>
      <c r="H33" s="20">
        <v>67414393</v>
      </c>
      <c r="I33" s="20"/>
      <c r="J33" s="20">
        <v>67414393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67414393</v>
      </c>
      <c r="X33" s="20">
        <v>862500</v>
      </c>
      <c r="Y33" s="20">
        <v>66551893</v>
      </c>
      <c r="Z33" s="21">
        <v>7716.16</v>
      </c>
      <c r="AA33" s="22">
        <v>3450000</v>
      </c>
    </row>
    <row r="34" spans="1:27" ht="13.5">
      <c r="A34" s="27" t="s">
        <v>59</v>
      </c>
      <c r="B34" s="28"/>
      <c r="C34" s="29">
        <f aca="true" t="shared" si="3" ref="C34:Y34">SUM(C29:C33)</f>
        <v>7939736</v>
      </c>
      <c r="D34" s="29">
        <f>SUM(D29:D33)</f>
        <v>7939736</v>
      </c>
      <c r="E34" s="30">
        <f t="shared" si="3"/>
        <v>3450000</v>
      </c>
      <c r="F34" s="31">
        <f t="shared" si="3"/>
        <v>3450000</v>
      </c>
      <c r="G34" s="31">
        <f t="shared" si="3"/>
        <v>45354733</v>
      </c>
      <c r="H34" s="31">
        <f t="shared" si="3"/>
        <v>98591221</v>
      </c>
      <c r="I34" s="31">
        <f t="shared" si="3"/>
        <v>0</v>
      </c>
      <c r="J34" s="31">
        <f t="shared" si="3"/>
        <v>98591221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98591221</v>
      </c>
      <c r="X34" s="31">
        <f t="shared" si="3"/>
        <v>862500</v>
      </c>
      <c r="Y34" s="31">
        <f t="shared" si="3"/>
        <v>97728721</v>
      </c>
      <c r="Z34" s="32">
        <f>+IF(X34&lt;&gt;0,+(Y34/X34)*100,0)</f>
        <v>11330.866202898551</v>
      </c>
      <c r="AA34" s="33">
        <f>SUM(AA29:AA33)</f>
        <v>3450000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3.5">
      <c r="A38" s="23" t="s">
        <v>58</v>
      </c>
      <c r="B38" s="17"/>
      <c r="C38" s="18">
        <v>5873147</v>
      </c>
      <c r="D38" s="18">
        <v>5873147</v>
      </c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3.5">
      <c r="A39" s="27" t="s">
        <v>61</v>
      </c>
      <c r="B39" s="35"/>
      <c r="C39" s="29">
        <f aca="true" t="shared" si="4" ref="C39:Y39">SUM(C37:C38)</f>
        <v>5873147</v>
      </c>
      <c r="D39" s="29">
        <f>SUM(D37:D38)</f>
        <v>5873147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3.5">
      <c r="A40" s="27" t="s">
        <v>62</v>
      </c>
      <c r="B40" s="28"/>
      <c r="C40" s="29">
        <f aca="true" t="shared" si="5" ref="C40:Y40">+C34+C39</f>
        <v>13812883</v>
      </c>
      <c r="D40" s="29">
        <f>+D34+D39</f>
        <v>13812883</v>
      </c>
      <c r="E40" s="30">
        <f t="shared" si="5"/>
        <v>3450000</v>
      </c>
      <c r="F40" s="31">
        <f t="shared" si="5"/>
        <v>3450000</v>
      </c>
      <c r="G40" s="31">
        <f t="shared" si="5"/>
        <v>45354733</v>
      </c>
      <c r="H40" s="31">
        <f t="shared" si="5"/>
        <v>98591221</v>
      </c>
      <c r="I40" s="31">
        <f t="shared" si="5"/>
        <v>0</v>
      </c>
      <c r="J40" s="31">
        <f t="shared" si="5"/>
        <v>98591221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98591221</v>
      </c>
      <c r="X40" s="31">
        <f t="shared" si="5"/>
        <v>862500</v>
      </c>
      <c r="Y40" s="31">
        <f t="shared" si="5"/>
        <v>97728721</v>
      </c>
      <c r="Z40" s="32">
        <f>+IF(X40&lt;&gt;0,+(Y40/X40)*100,0)</f>
        <v>11330.866202898551</v>
      </c>
      <c r="AA40" s="33">
        <f>+AA34+AA39</f>
        <v>3450000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172818788</v>
      </c>
      <c r="D42" s="43">
        <f>+D25-D40</f>
        <v>172818788</v>
      </c>
      <c r="E42" s="44">
        <f t="shared" si="6"/>
        <v>294081289</v>
      </c>
      <c r="F42" s="45">
        <f t="shared" si="6"/>
        <v>294081289</v>
      </c>
      <c r="G42" s="45">
        <f t="shared" si="6"/>
        <v>113800913</v>
      </c>
      <c r="H42" s="45">
        <f t="shared" si="6"/>
        <v>119181784</v>
      </c>
      <c r="I42" s="45">
        <f t="shared" si="6"/>
        <v>0</v>
      </c>
      <c r="J42" s="45">
        <f t="shared" si="6"/>
        <v>119181784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119181784</v>
      </c>
      <c r="X42" s="45">
        <f t="shared" si="6"/>
        <v>73520323</v>
      </c>
      <c r="Y42" s="45">
        <f t="shared" si="6"/>
        <v>45661461</v>
      </c>
      <c r="Z42" s="46">
        <f>+IF(X42&lt;&gt;0,+(Y42/X42)*100,0)</f>
        <v>62.10726386498602</v>
      </c>
      <c r="AA42" s="47">
        <f>+AA25-AA40</f>
        <v>294081289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172818788</v>
      </c>
      <c r="D45" s="18">
        <v>172818788</v>
      </c>
      <c r="E45" s="19">
        <v>168728000</v>
      </c>
      <c r="F45" s="20">
        <v>168728000</v>
      </c>
      <c r="G45" s="20">
        <v>113800913</v>
      </c>
      <c r="H45" s="20">
        <v>119181784</v>
      </c>
      <c r="I45" s="20"/>
      <c r="J45" s="20">
        <v>119181784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119181784</v>
      </c>
      <c r="X45" s="20">
        <v>42182000</v>
      </c>
      <c r="Y45" s="20">
        <v>76999784</v>
      </c>
      <c r="Z45" s="48">
        <v>182.54</v>
      </c>
      <c r="AA45" s="22">
        <v>168728000</v>
      </c>
    </row>
    <row r="46" spans="1:27" ht="13.5">
      <c r="A46" s="23" t="s">
        <v>67</v>
      </c>
      <c r="B46" s="17"/>
      <c r="C46" s="18"/>
      <c r="D46" s="18"/>
      <c r="E46" s="19">
        <v>125353289</v>
      </c>
      <c r="F46" s="20">
        <v>125353289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31338322</v>
      </c>
      <c r="Y46" s="20">
        <v>-31338322</v>
      </c>
      <c r="Z46" s="48">
        <v>-100</v>
      </c>
      <c r="AA46" s="22">
        <v>125353289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172818788</v>
      </c>
      <c r="D48" s="51">
        <f>SUM(D45:D47)</f>
        <v>172818788</v>
      </c>
      <c r="E48" s="52">
        <f t="shared" si="7"/>
        <v>294081289</v>
      </c>
      <c r="F48" s="53">
        <f t="shared" si="7"/>
        <v>294081289</v>
      </c>
      <c r="G48" s="53">
        <f t="shared" si="7"/>
        <v>113800913</v>
      </c>
      <c r="H48" s="53">
        <f t="shared" si="7"/>
        <v>119181784</v>
      </c>
      <c r="I48" s="53">
        <f t="shared" si="7"/>
        <v>0</v>
      </c>
      <c r="J48" s="53">
        <f t="shared" si="7"/>
        <v>119181784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119181784</v>
      </c>
      <c r="X48" s="53">
        <f t="shared" si="7"/>
        <v>73520322</v>
      </c>
      <c r="Y48" s="53">
        <f t="shared" si="7"/>
        <v>45661462</v>
      </c>
      <c r="Z48" s="54">
        <f>+IF(X48&lt;&gt;0,+(Y48/X48)*100,0)</f>
        <v>62.10726606991738</v>
      </c>
      <c r="AA48" s="55">
        <f>SUM(AA45:AA47)</f>
        <v>294081289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324116716</v>
      </c>
      <c r="F6" s="20">
        <v>324116716</v>
      </c>
      <c r="G6" s="20">
        <v>7456589</v>
      </c>
      <c r="H6" s="20">
        <v>243902688</v>
      </c>
      <c r="I6" s="20">
        <v>56979820</v>
      </c>
      <c r="J6" s="20">
        <v>56979820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56979820</v>
      </c>
      <c r="X6" s="20">
        <v>81029179</v>
      </c>
      <c r="Y6" s="20">
        <v>-24049359</v>
      </c>
      <c r="Z6" s="21">
        <v>-29.68</v>
      </c>
      <c r="AA6" s="22">
        <v>324116716</v>
      </c>
    </row>
    <row r="7" spans="1:27" ht="13.5">
      <c r="A7" s="23" t="s">
        <v>34</v>
      </c>
      <c r="B7" s="17"/>
      <c r="C7" s="18"/>
      <c r="D7" s="18"/>
      <c r="E7" s="19">
        <v>203477220</v>
      </c>
      <c r="F7" s="20">
        <v>203477220</v>
      </c>
      <c r="G7" s="20">
        <v>337760115</v>
      </c>
      <c r="H7" s="20">
        <v>434101403</v>
      </c>
      <c r="I7" s="20">
        <v>365767655</v>
      </c>
      <c r="J7" s="20">
        <v>365767655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365767655</v>
      </c>
      <c r="X7" s="20">
        <v>50869305</v>
      </c>
      <c r="Y7" s="20">
        <v>314898350</v>
      </c>
      <c r="Z7" s="21">
        <v>619.03</v>
      </c>
      <c r="AA7" s="22">
        <v>203477220</v>
      </c>
    </row>
    <row r="8" spans="1:27" ht="13.5">
      <c r="A8" s="23" t="s">
        <v>35</v>
      </c>
      <c r="B8" s="17"/>
      <c r="C8" s="18"/>
      <c r="D8" s="18"/>
      <c r="E8" s="19">
        <v>18263921</v>
      </c>
      <c r="F8" s="20">
        <v>18263921</v>
      </c>
      <c r="G8" s="20">
        <v>39580264</v>
      </c>
      <c r="H8" s="20">
        <v>32906896</v>
      </c>
      <c r="I8" s="20">
        <v>46197180</v>
      </c>
      <c r="J8" s="20">
        <v>46197180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46197180</v>
      </c>
      <c r="X8" s="20">
        <v>4565980</v>
      </c>
      <c r="Y8" s="20">
        <v>41631200</v>
      </c>
      <c r="Z8" s="21">
        <v>911.77</v>
      </c>
      <c r="AA8" s="22">
        <v>18263921</v>
      </c>
    </row>
    <row r="9" spans="1:27" ht="13.5">
      <c r="A9" s="23" t="s">
        <v>36</v>
      </c>
      <c r="B9" s="17"/>
      <c r="C9" s="18"/>
      <c r="D9" s="18"/>
      <c r="E9" s="19">
        <v>17046998</v>
      </c>
      <c r="F9" s="20">
        <v>17046998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4261750</v>
      </c>
      <c r="Y9" s="20">
        <v>-4261750</v>
      </c>
      <c r="Z9" s="21">
        <v>-100</v>
      </c>
      <c r="AA9" s="22">
        <v>17046998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4734465</v>
      </c>
      <c r="F11" s="20">
        <v>4734465</v>
      </c>
      <c r="G11" s="20">
        <v>4294299</v>
      </c>
      <c r="H11" s="20">
        <v>4294299</v>
      </c>
      <c r="I11" s="20">
        <v>4294299</v>
      </c>
      <c r="J11" s="20">
        <v>4294299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4294299</v>
      </c>
      <c r="X11" s="20">
        <v>1183616</v>
      </c>
      <c r="Y11" s="20">
        <v>3110683</v>
      </c>
      <c r="Z11" s="21">
        <v>262.81</v>
      </c>
      <c r="AA11" s="22">
        <v>4734465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567639320</v>
      </c>
      <c r="F12" s="31">
        <f t="shared" si="0"/>
        <v>567639320</v>
      </c>
      <c r="G12" s="31">
        <f t="shared" si="0"/>
        <v>389091267</v>
      </c>
      <c r="H12" s="31">
        <f t="shared" si="0"/>
        <v>715205286</v>
      </c>
      <c r="I12" s="31">
        <f t="shared" si="0"/>
        <v>473238954</v>
      </c>
      <c r="J12" s="31">
        <f t="shared" si="0"/>
        <v>473238954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473238954</v>
      </c>
      <c r="X12" s="31">
        <f t="shared" si="0"/>
        <v>141909830</v>
      </c>
      <c r="Y12" s="31">
        <f t="shared" si="0"/>
        <v>331329124</v>
      </c>
      <c r="Z12" s="32">
        <f>+IF(X12&lt;&gt;0,+(Y12/X12)*100,0)</f>
        <v>233.4786279428282</v>
      </c>
      <c r="AA12" s="33">
        <f>SUM(AA6:AA11)</f>
        <v>567639320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162387</v>
      </c>
      <c r="F15" s="20">
        <v>162387</v>
      </c>
      <c r="G15" s="20">
        <v>162387</v>
      </c>
      <c r="H15" s="20">
        <v>162387</v>
      </c>
      <c r="I15" s="20">
        <v>162387</v>
      </c>
      <c r="J15" s="20">
        <v>162387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162387</v>
      </c>
      <c r="X15" s="20">
        <v>40597</v>
      </c>
      <c r="Y15" s="20">
        <v>121790</v>
      </c>
      <c r="Z15" s="21">
        <v>300</v>
      </c>
      <c r="AA15" s="22">
        <v>162387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/>
      <c r="D17" s="18"/>
      <c r="E17" s="19"/>
      <c r="F17" s="20"/>
      <c r="G17" s="20">
        <v>20425734</v>
      </c>
      <c r="H17" s="20">
        <v>20425734</v>
      </c>
      <c r="I17" s="20">
        <v>20425734</v>
      </c>
      <c r="J17" s="20">
        <v>20425734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20425734</v>
      </c>
      <c r="X17" s="20"/>
      <c r="Y17" s="20">
        <v>20425734</v>
      </c>
      <c r="Z17" s="21"/>
      <c r="AA17" s="22"/>
    </row>
    <row r="18" spans="1:27" ht="13.5">
      <c r="A18" s="23" t="s">
        <v>44</v>
      </c>
      <c r="B18" s="17"/>
      <c r="C18" s="18"/>
      <c r="D18" s="18"/>
      <c r="E18" s="19">
        <v>20425734</v>
      </c>
      <c r="F18" s="20">
        <v>20425734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>
        <v>5106434</v>
      </c>
      <c r="Y18" s="20">
        <v>-5106434</v>
      </c>
      <c r="Z18" s="21">
        <v>-100</v>
      </c>
      <c r="AA18" s="22">
        <v>20425734</v>
      </c>
    </row>
    <row r="19" spans="1:27" ht="13.5">
      <c r="A19" s="23" t="s">
        <v>45</v>
      </c>
      <c r="B19" s="17"/>
      <c r="C19" s="18"/>
      <c r="D19" s="18"/>
      <c r="E19" s="19">
        <v>2928838971</v>
      </c>
      <c r="F19" s="20">
        <v>2928838971</v>
      </c>
      <c r="G19" s="20">
        <v>2046220192</v>
      </c>
      <c r="H19" s="20">
        <v>2084181310</v>
      </c>
      <c r="I19" s="20">
        <v>2101932843</v>
      </c>
      <c r="J19" s="20">
        <v>2101932843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2101932843</v>
      </c>
      <c r="X19" s="20">
        <v>732209743</v>
      </c>
      <c r="Y19" s="20">
        <v>1369723100</v>
      </c>
      <c r="Z19" s="21">
        <v>187.07</v>
      </c>
      <c r="AA19" s="22">
        <v>2928838971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952270</v>
      </c>
      <c r="F22" s="20">
        <v>952270</v>
      </c>
      <c r="G22" s="20">
        <v>952270</v>
      </c>
      <c r="H22" s="20">
        <v>952270</v>
      </c>
      <c r="I22" s="20">
        <v>952270</v>
      </c>
      <c r="J22" s="20">
        <v>952270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952270</v>
      </c>
      <c r="X22" s="20">
        <v>238068</v>
      </c>
      <c r="Y22" s="20">
        <v>714202</v>
      </c>
      <c r="Z22" s="21">
        <v>300</v>
      </c>
      <c r="AA22" s="22">
        <v>952270</v>
      </c>
    </row>
    <row r="23" spans="1:27" ht="13.5">
      <c r="A23" s="23" t="s">
        <v>49</v>
      </c>
      <c r="B23" s="17"/>
      <c r="C23" s="18"/>
      <c r="D23" s="18"/>
      <c r="E23" s="19">
        <v>131000</v>
      </c>
      <c r="F23" s="20">
        <v>131000</v>
      </c>
      <c r="G23" s="24">
        <v>131000</v>
      </c>
      <c r="H23" s="24">
        <v>131000</v>
      </c>
      <c r="I23" s="24">
        <v>131000</v>
      </c>
      <c r="J23" s="20">
        <v>131000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131000</v>
      </c>
      <c r="X23" s="20">
        <v>32750</v>
      </c>
      <c r="Y23" s="24">
        <v>98250</v>
      </c>
      <c r="Z23" s="25">
        <v>300</v>
      </c>
      <c r="AA23" s="26">
        <v>131000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2950510362</v>
      </c>
      <c r="F24" s="37">
        <f t="shared" si="1"/>
        <v>2950510362</v>
      </c>
      <c r="G24" s="37">
        <f t="shared" si="1"/>
        <v>2067891583</v>
      </c>
      <c r="H24" s="37">
        <f t="shared" si="1"/>
        <v>2105852701</v>
      </c>
      <c r="I24" s="37">
        <f t="shared" si="1"/>
        <v>2123604234</v>
      </c>
      <c r="J24" s="37">
        <f t="shared" si="1"/>
        <v>2123604234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2123604234</v>
      </c>
      <c r="X24" s="37">
        <f t="shared" si="1"/>
        <v>737627592</v>
      </c>
      <c r="Y24" s="37">
        <f t="shared" si="1"/>
        <v>1385976642</v>
      </c>
      <c r="Z24" s="38">
        <f>+IF(X24&lt;&gt;0,+(Y24/X24)*100,0)</f>
        <v>187.89652895739292</v>
      </c>
      <c r="AA24" s="39">
        <f>SUM(AA15:AA23)</f>
        <v>2950510362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3518149682</v>
      </c>
      <c r="F25" s="31">
        <f t="shared" si="2"/>
        <v>3518149682</v>
      </c>
      <c r="G25" s="31">
        <f t="shared" si="2"/>
        <v>2456982850</v>
      </c>
      <c r="H25" s="31">
        <f t="shared" si="2"/>
        <v>2821057987</v>
      </c>
      <c r="I25" s="31">
        <f t="shared" si="2"/>
        <v>2596843188</v>
      </c>
      <c r="J25" s="31">
        <f t="shared" si="2"/>
        <v>2596843188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2596843188</v>
      </c>
      <c r="X25" s="31">
        <f t="shared" si="2"/>
        <v>879537422</v>
      </c>
      <c r="Y25" s="31">
        <f t="shared" si="2"/>
        <v>1717305766</v>
      </c>
      <c r="Z25" s="32">
        <f>+IF(X25&lt;&gt;0,+(Y25/X25)*100,0)</f>
        <v>195.25101752862085</v>
      </c>
      <c r="AA25" s="33">
        <f>+AA12+AA24</f>
        <v>3518149682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1578405</v>
      </c>
      <c r="F30" s="20">
        <v>1578405</v>
      </c>
      <c r="G30" s="20">
        <v>1578405</v>
      </c>
      <c r="H30" s="20">
        <v>1578405</v>
      </c>
      <c r="I30" s="20">
        <v>1578405</v>
      </c>
      <c r="J30" s="20">
        <v>1578405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1578405</v>
      </c>
      <c r="X30" s="20">
        <v>394601</v>
      </c>
      <c r="Y30" s="20">
        <v>1183804</v>
      </c>
      <c r="Z30" s="21">
        <v>300</v>
      </c>
      <c r="AA30" s="22">
        <v>1578405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122456202</v>
      </c>
      <c r="F32" s="20">
        <v>122456202</v>
      </c>
      <c r="G32" s="20">
        <v>231366331</v>
      </c>
      <c r="H32" s="20">
        <v>321356344</v>
      </c>
      <c r="I32" s="20">
        <v>266309258</v>
      </c>
      <c r="J32" s="20">
        <v>266309258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266309258</v>
      </c>
      <c r="X32" s="20">
        <v>30614051</v>
      </c>
      <c r="Y32" s="20">
        <v>235695207</v>
      </c>
      <c r="Z32" s="21">
        <v>769.89</v>
      </c>
      <c r="AA32" s="22">
        <v>122456202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124034607</v>
      </c>
      <c r="F34" s="31">
        <f t="shared" si="3"/>
        <v>124034607</v>
      </c>
      <c r="G34" s="31">
        <f t="shared" si="3"/>
        <v>232944736</v>
      </c>
      <c r="H34" s="31">
        <f t="shared" si="3"/>
        <v>322934749</v>
      </c>
      <c r="I34" s="31">
        <f t="shared" si="3"/>
        <v>267887663</v>
      </c>
      <c r="J34" s="31">
        <f t="shared" si="3"/>
        <v>267887663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267887663</v>
      </c>
      <c r="X34" s="31">
        <f t="shared" si="3"/>
        <v>31008652</v>
      </c>
      <c r="Y34" s="31">
        <f t="shared" si="3"/>
        <v>236879011</v>
      </c>
      <c r="Z34" s="32">
        <f>+IF(X34&lt;&gt;0,+(Y34/X34)*100,0)</f>
        <v>763.9126363829038</v>
      </c>
      <c r="AA34" s="33">
        <f>SUM(AA29:AA33)</f>
        <v>124034607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249481025</v>
      </c>
      <c r="F37" s="20">
        <v>249481025</v>
      </c>
      <c r="G37" s="20">
        <v>28398507</v>
      </c>
      <c r="H37" s="20">
        <v>28398507</v>
      </c>
      <c r="I37" s="20">
        <v>28398507</v>
      </c>
      <c r="J37" s="20">
        <v>28398507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28398507</v>
      </c>
      <c r="X37" s="20">
        <v>62370256</v>
      </c>
      <c r="Y37" s="20">
        <v>-33971749</v>
      </c>
      <c r="Z37" s="21">
        <v>-54.47</v>
      </c>
      <c r="AA37" s="22">
        <v>249481025</v>
      </c>
    </row>
    <row r="38" spans="1:27" ht="13.5">
      <c r="A38" s="23" t="s">
        <v>58</v>
      </c>
      <c r="B38" s="17"/>
      <c r="C38" s="18"/>
      <c r="D38" s="18"/>
      <c r="E38" s="19">
        <v>2661384</v>
      </c>
      <c r="F38" s="20">
        <v>2661384</v>
      </c>
      <c r="G38" s="20">
        <v>2661384</v>
      </c>
      <c r="H38" s="20">
        <v>2661384</v>
      </c>
      <c r="I38" s="20">
        <v>2661384</v>
      </c>
      <c r="J38" s="20">
        <v>2661384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2661384</v>
      </c>
      <c r="X38" s="20">
        <v>665346</v>
      </c>
      <c r="Y38" s="20">
        <v>1996038</v>
      </c>
      <c r="Z38" s="21">
        <v>300</v>
      </c>
      <c r="AA38" s="22">
        <v>2661384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252142409</v>
      </c>
      <c r="F39" s="37">
        <f t="shared" si="4"/>
        <v>252142409</v>
      </c>
      <c r="G39" s="37">
        <f t="shared" si="4"/>
        <v>31059891</v>
      </c>
      <c r="H39" s="37">
        <f t="shared" si="4"/>
        <v>31059891</v>
      </c>
      <c r="I39" s="37">
        <f t="shared" si="4"/>
        <v>31059891</v>
      </c>
      <c r="J39" s="37">
        <f t="shared" si="4"/>
        <v>31059891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31059891</v>
      </c>
      <c r="X39" s="37">
        <f t="shared" si="4"/>
        <v>63035602</v>
      </c>
      <c r="Y39" s="37">
        <f t="shared" si="4"/>
        <v>-31975711</v>
      </c>
      <c r="Z39" s="38">
        <f>+IF(X39&lt;&gt;0,+(Y39/X39)*100,0)</f>
        <v>-50.72643075574974</v>
      </c>
      <c r="AA39" s="39">
        <f>SUM(AA37:AA38)</f>
        <v>252142409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376177016</v>
      </c>
      <c r="F40" s="31">
        <f t="shared" si="5"/>
        <v>376177016</v>
      </c>
      <c r="G40" s="31">
        <f t="shared" si="5"/>
        <v>264004627</v>
      </c>
      <c r="H40" s="31">
        <f t="shared" si="5"/>
        <v>353994640</v>
      </c>
      <c r="I40" s="31">
        <f t="shared" si="5"/>
        <v>298947554</v>
      </c>
      <c r="J40" s="31">
        <f t="shared" si="5"/>
        <v>298947554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298947554</v>
      </c>
      <c r="X40" s="31">
        <f t="shared" si="5"/>
        <v>94044254</v>
      </c>
      <c r="Y40" s="31">
        <f t="shared" si="5"/>
        <v>204903300</v>
      </c>
      <c r="Z40" s="32">
        <f>+IF(X40&lt;&gt;0,+(Y40/X40)*100,0)</f>
        <v>217.87965908050055</v>
      </c>
      <c r="AA40" s="33">
        <f>+AA34+AA39</f>
        <v>376177016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3141972666</v>
      </c>
      <c r="F42" s="45">
        <f t="shared" si="6"/>
        <v>3141972666</v>
      </c>
      <c r="G42" s="45">
        <f t="shared" si="6"/>
        <v>2192978223</v>
      </c>
      <c r="H42" s="45">
        <f t="shared" si="6"/>
        <v>2467063347</v>
      </c>
      <c r="I42" s="45">
        <f t="shared" si="6"/>
        <v>2297895634</v>
      </c>
      <c r="J42" s="45">
        <f t="shared" si="6"/>
        <v>2297895634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2297895634</v>
      </c>
      <c r="X42" s="45">
        <f t="shared" si="6"/>
        <v>785493168</v>
      </c>
      <c r="Y42" s="45">
        <f t="shared" si="6"/>
        <v>1512402466</v>
      </c>
      <c r="Z42" s="46">
        <f>+IF(X42&lt;&gt;0,+(Y42/X42)*100,0)</f>
        <v>192.5417721774507</v>
      </c>
      <c r="AA42" s="47">
        <f>+AA25-AA40</f>
        <v>3141972666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1623230637</v>
      </c>
      <c r="F45" s="20">
        <v>1623230637</v>
      </c>
      <c r="G45" s="20">
        <v>675036194</v>
      </c>
      <c r="H45" s="20">
        <v>949121318</v>
      </c>
      <c r="I45" s="20">
        <v>779953605</v>
      </c>
      <c r="J45" s="20">
        <v>779953605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779953605</v>
      </c>
      <c r="X45" s="20">
        <v>405807659</v>
      </c>
      <c r="Y45" s="20">
        <v>374145946</v>
      </c>
      <c r="Z45" s="48">
        <v>92.2</v>
      </c>
      <c r="AA45" s="22">
        <v>1623230637</v>
      </c>
    </row>
    <row r="46" spans="1:27" ht="13.5">
      <c r="A46" s="23" t="s">
        <v>67</v>
      </c>
      <c r="B46" s="17"/>
      <c r="C46" s="18"/>
      <c r="D46" s="18"/>
      <c r="E46" s="19">
        <v>1518742029</v>
      </c>
      <c r="F46" s="20">
        <v>1518742029</v>
      </c>
      <c r="G46" s="20"/>
      <c r="H46" s="20">
        <v>1517942029</v>
      </c>
      <c r="I46" s="20">
        <v>1517942029</v>
      </c>
      <c r="J46" s="20">
        <v>1517942029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1517942029</v>
      </c>
      <c r="X46" s="20">
        <v>379685507</v>
      </c>
      <c r="Y46" s="20">
        <v>1138256522</v>
      </c>
      <c r="Z46" s="48">
        <v>299.79</v>
      </c>
      <c r="AA46" s="22">
        <v>1518742029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>
        <v>1517942029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3141972666</v>
      </c>
      <c r="F48" s="53">
        <f t="shared" si="7"/>
        <v>3141972666</v>
      </c>
      <c r="G48" s="53">
        <f t="shared" si="7"/>
        <v>2192978223</v>
      </c>
      <c r="H48" s="53">
        <f t="shared" si="7"/>
        <v>2467063347</v>
      </c>
      <c r="I48" s="53">
        <f t="shared" si="7"/>
        <v>2297895634</v>
      </c>
      <c r="J48" s="53">
        <f t="shared" si="7"/>
        <v>2297895634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2297895634</v>
      </c>
      <c r="X48" s="53">
        <f t="shared" si="7"/>
        <v>785493166</v>
      </c>
      <c r="Y48" s="53">
        <f t="shared" si="7"/>
        <v>1512402468</v>
      </c>
      <c r="Z48" s="54">
        <f>+IF(X48&lt;&gt;0,+(Y48/X48)*100,0)</f>
        <v>192.5417729223121</v>
      </c>
      <c r="AA48" s="55">
        <f>SUM(AA45:AA47)</f>
        <v>3141972666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114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1385644812</v>
      </c>
      <c r="D6" s="18"/>
      <c r="E6" s="19">
        <v>2358780089</v>
      </c>
      <c r="F6" s="20">
        <v>2358780089</v>
      </c>
      <c r="G6" s="20">
        <v>1877543805</v>
      </c>
      <c r="H6" s="20">
        <v>1853638243</v>
      </c>
      <c r="I6" s="20">
        <v>1140878342</v>
      </c>
      <c r="J6" s="20">
        <v>1308699402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1308699402</v>
      </c>
      <c r="X6" s="20">
        <v>589695025</v>
      </c>
      <c r="Y6" s="20">
        <v>719004377</v>
      </c>
      <c r="Z6" s="21">
        <v>121.93</v>
      </c>
      <c r="AA6" s="22">
        <v>2358780089</v>
      </c>
    </row>
    <row r="7" spans="1:27" ht="13.5">
      <c r="A7" s="23" t="s">
        <v>34</v>
      </c>
      <c r="B7" s="17"/>
      <c r="C7" s="18">
        <v>4611063634</v>
      </c>
      <c r="D7" s="18"/>
      <c r="E7" s="19">
        <v>4962048644</v>
      </c>
      <c r="F7" s="20">
        <v>4962048644</v>
      </c>
      <c r="G7" s="20">
        <v>5346597165</v>
      </c>
      <c r="H7" s="20">
        <v>5508497489</v>
      </c>
      <c r="I7" s="20">
        <v>4897803803</v>
      </c>
      <c r="J7" s="20">
        <v>4996853806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4996853806</v>
      </c>
      <c r="X7" s="20">
        <v>1240512163</v>
      </c>
      <c r="Y7" s="20">
        <v>3756341643</v>
      </c>
      <c r="Z7" s="21">
        <v>302.81</v>
      </c>
      <c r="AA7" s="22">
        <v>4962048644</v>
      </c>
    </row>
    <row r="8" spans="1:27" ht="13.5">
      <c r="A8" s="23" t="s">
        <v>35</v>
      </c>
      <c r="B8" s="17"/>
      <c r="C8" s="18">
        <v>2041150149</v>
      </c>
      <c r="D8" s="18"/>
      <c r="E8" s="19">
        <v>3422347408</v>
      </c>
      <c r="F8" s="20">
        <v>3422347408</v>
      </c>
      <c r="G8" s="20">
        <v>2468864591</v>
      </c>
      <c r="H8" s="20">
        <v>2808568582</v>
      </c>
      <c r="I8" s="20">
        <v>2767001380</v>
      </c>
      <c r="J8" s="20">
        <v>2972573638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2972573638</v>
      </c>
      <c r="X8" s="20">
        <v>855586855</v>
      </c>
      <c r="Y8" s="20">
        <v>2116986783</v>
      </c>
      <c r="Z8" s="21">
        <v>247.43</v>
      </c>
      <c r="AA8" s="22">
        <v>3422347408</v>
      </c>
    </row>
    <row r="9" spans="1:27" ht="13.5">
      <c r="A9" s="23" t="s">
        <v>36</v>
      </c>
      <c r="B9" s="17"/>
      <c r="C9" s="18">
        <v>859141392</v>
      </c>
      <c r="D9" s="18"/>
      <c r="E9" s="19">
        <v>968669123</v>
      </c>
      <c r="F9" s="20">
        <v>968669123</v>
      </c>
      <c r="G9" s="20">
        <v>1175005607</v>
      </c>
      <c r="H9" s="20">
        <v>1040629410</v>
      </c>
      <c r="I9" s="20">
        <v>1145015385</v>
      </c>
      <c r="J9" s="20">
        <v>1095174644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1095174644</v>
      </c>
      <c r="X9" s="20">
        <v>242167284</v>
      </c>
      <c r="Y9" s="20">
        <v>853007360</v>
      </c>
      <c r="Z9" s="21">
        <v>352.24</v>
      </c>
      <c r="AA9" s="22">
        <v>968669123</v>
      </c>
    </row>
    <row r="10" spans="1:27" ht="13.5">
      <c r="A10" s="23" t="s">
        <v>37</v>
      </c>
      <c r="B10" s="17"/>
      <c r="C10" s="18">
        <v>61730593</v>
      </c>
      <c r="D10" s="18"/>
      <c r="E10" s="19">
        <v>27702504</v>
      </c>
      <c r="F10" s="20">
        <v>27702504</v>
      </c>
      <c r="G10" s="24">
        <v>2994736</v>
      </c>
      <c r="H10" s="24">
        <v>313608997</v>
      </c>
      <c r="I10" s="24">
        <v>285637847</v>
      </c>
      <c r="J10" s="20">
        <v>285638155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285638155</v>
      </c>
      <c r="X10" s="20">
        <v>6925627</v>
      </c>
      <c r="Y10" s="24">
        <v>278712528</v>
      </c>
      <c r="Z10" s="25">
        <v>4024.37</v>
      </c>
      <c r="AA10" s="26">
        <v>27702504</v>
      </c>
    </row>
    <row r="11" spans="1:27" ht="13.5">
      <c r="A11" s="23" t="s">
        <v>38</v>
      </c>
      <c r="B11" s="17"/>
      <c r="C11" s="18">
        <v>492965887</v>
      </c>
      <c r="D11" s="18"/>
      <c r="E11" s="19">
        <v>430659492</v>
      </c>
      <c r="F11" s="20">
        <v>430659492</v>
      </c>
      <c r="G11" s="20">
        <v>428737262</v>
      </c>
      <c r="H11" s="20">
        <v>449657005</v>
      </c>
      <c r="I11" s="20">
        <v>253057269</v>
      </c>
      <c r="J11" s="20">
        <v>290331295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290331295</v>
      </c>
      <c r="X11" s="20">
        <v>107664875</v>
      </c>
      <c r="Y11" s="20">
        <v>182666420</v>
      </c>
      <c r="Z11" s="21">
        <v>169.66</v>
      </c>
      <c r="AA11" s="22">
        <v>430659492</v>
      </c>
    </row>
    <row r="12" spans="1:27" ht="13.5">
      <c r="A12" s="27" t="s">
        <v>39</v>
      </c>
      <c r="B12" s="28"/>
      <c r="C12" s="29">
        <f aca="true" t="shared" si="0" ref="C12:Y12">SUM(C6:C11)</f>
        <v>9451696467</v>
      </c>
      <c r="D12" s="29">
        <f>SUM(D6:D11)</f>
        <v>0</v>
      </c>
      <c r="E12" s="30">
        <f t="shared" si="0"/>
        <v>12170207260</v>
      </c>
      <c r="F12" s="31">
        <f t="shared" si="0"/>
        <v>12170207260</v>
      </c>
      <c r="G12" s="31">
        <f t="shared" si="0"/>
        <v>11299743166</v>
      </c>
      <c r="H12" s="31">
        <f t="shared" si="0"/>
        <v>11974599726</v>
      </c>
      <c r="I12" s="31">
        <f t="shared" si="0"/>
        <v>10489394026</v>
      </c>
      <c r="J12" s="31">
        <f t="shared" si="0"/>
        <v>10949270940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10949270940</v>
      </c>
      <c r="X12" s="31">
        <f t="shared" si="0"/>
        <v>3042551829</v>
      </c>
      <c r="Y12" s="31">
        <f t="shared" si="0"/>
        <v>7906719111</v>
      </c>
      <c r="Z12" s="32">
        <f>+IF(X12&lt;&gt;0,+(Y12/X12)*100,0)</f>
        <v>259.8713039376132</v>
      </c>
      <c r="AA12" s="33">
        <f>SUM(AA6:AA11)</f>
        <v>12170207260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86008391</v>
      </c>
      <c r="D15" s="18"/>
      <c r="E15" s="19">
        <v>33684709</v>
      </c>
      <c r="F15" s="20">
        <v>33684709</v>
      </c>
      <c r="G15" s="20">
        <v>31702694</v>
      </c>
      <c r="H15" s="20">
        <v>33616242</v>
      </c>
      <c r="I15" s="20">
        <v>13821812</v>
      </c>
      <c r="J15" s="20">
        <v>13821812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13821812</v>
      </c>
      <c r="X15" s="20">
        <v>8421178</v>
      </c>
      <c r="Y15" s="20">
        <v>5400634</v>
      </c>
      <c r="Z15" s="21">
        <v>64.13</v>
      </c>
      <c r="AA15" s="22">
        <v>33684709</v>
      </c>
    </row>
    <row r="16" spans="1:27" ht="13.5">
      <c r="A16" s="23" t="s">
        <v>42</v>
      </c>
      <c r="B16" s="17"/>
      <c r="C16" s="18">
        <v>3937399</v>
      </c>
      <c r="D16" s="18"/>
      <c r="E16" s="19">
        <v>4425939</v>
      </c>
      <c r="F16" s="20">
        <v>4425939</v>
      </c>
      <c r="G16" s="24">
        <v>235188419</v>
      </c>
      <c r="H16" s="24">
        <v>265585073</v>
      </c>
      <c r="I16" s="24">
        <v>244883535</v>
      </c>
      <c r="J16" s="20">
        <v>244883535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244883535</v>
      </c>
      <c r="X16" s="20">
        <v>1106486</v>
      </c>
      <c r="Y16" s="24">
        <v>243777049</v>
      </c>
      <c r="Z16" s="25">
        <v>22031.64</v>
      </c>
      <c r="AA16" s="26">
        <v>4425939</v>
      </c>
    </row>
    <row r="17" spans="1:27" ht="13.5">
      <c r="A17" s="23" t="s">
        <v>43</v>
      </c>
      <c r="B17" s="17"/>
      <c r="C17" s="18">
        <v>1342425533</v>
      </c>
      <c r="D17" s="18"/>
      <c r="E17" s="19">
        <v>2266654343</v>
      </c>
      <c r="F17" s="20">
        <v>2266654343</v>
      </c>
      <c r="G17" s="20">
        <v>1960318665</v>
      </c>
      <c r="H17" s="20">
        <v>2058357350</v>
      </c>
      <c r="I17" s="20">
        <v>1986915413</v>
      </c>
      <c r="J17" s="20">
        <v>2160794897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2160794897</v>
      </c>
      <c r="X17" s="20">
        <v>566663589</v>
      </c>
      <c r="Y17" s="20">
        <v>1594131308</v>
      </c>
      <c r="Z17" s="21">
        <v>281.32</v>
      </c>
      <c r="AA17" s="22">
        <v>2266654343</v>
      </c>
    </row>
    <row r="18" spans="1:27" ht="13.5">
      <c r="A18" s="23" t="s">
        <v>44</v>
      </c>
      <c r="B18" s="17"/>
      <c r="C18" s="18">
        <v>61699746</v>
      </c>
      <c r="D18" s="18"/>
      <c r="E18" s="19">
        <v>20425734</v>
      </c>
      <c r="F18" s="20">
        <v>20425734</v>
      </c>
      <c r="G18" s="20">
        <v>2151151</v>
      </c>
      <c r="H18" s="20">
        <v>61699746</v>
      </c>
      <c r="I18" s="20">
        <v>61699746</v>
      </c>
      <c r="J18" s="20">
        <v>61699746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61699746</v>
      </c>
      <c r="X18" s="20">
        <v>5106434</v>
      </c>
      <c r="Y18" s="20">
        <v>56593312</v>
      </c>
      <c r="Z18" s="21">
        <v>1108.27</v>
      </c>
      <c r="AA18" s="22">
        <v>20425734</v>
      </c>
    </row>
    <row r="19" spans="1:27" ht="13.5">
      <c r="A19" s="23" t="s">
        <v>45</v>
      </c>
      <c r="B19" s="17"/>
      <c r="C19" s="18">
        <v>42512397625</v>
      </c>
      <c r="D19" s="18"/>
      <c r="E19" s="19">
        <v>55816369965</v>
      </c>
      <c r="F19" s="20">
        <v>55827180002</v>
      </c>
      <c r="G19" s="20">
        <v>45582166253</v>
      </c>
      <c r="H19" s="20">
        <v>45266314845</v>
      </c>
      <c r="I19" s="20">
        <v>43961640089</v>
      </c>
      <c r="J19" s="20">
        <v>45632193465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45632193465</v>
      </c>
      <c r="X19" s="20">
        <v>13956795006</v>
      </c>
      <c r="Y19" s="20">
        <v>31675398459</v>
      </c>
      <c r="Z19" s="21">
        <v>226.95</v>
      </c>
      <c r="AA19" s="22">
        <v>55827180002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2703251</v>
      </c>
      <c r="D21" s="18"/>
      <c r="E21" s="19">
        <v>14385413</v>
      </c>
      <c r="F21" s="20">
        <v>14385413</v>
      </c>
      <c r="G21" s="20">
        <v>284329</v>
      </c>
      <c r="H21" s="20">
        <v>1299800</v>
      </c>
      <c r="I21" s="20">
        <v>1299800</v>
      </c>
      <c r="J21" s="20">
        <v>284329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284329</v>
      </c>
      <c r="X21" s="20">
        <v>3596353</v>
      </c>
      <c r="Y21" s="20">
        <v>-3312024</v>
      </c>
      <c r="Z21" s="21">
        <v>-92.09</v>
      </c>
      <c r="AA21" s="22">
        <v>14385413</v>
      </c>
    </row>
    <row r="22" spans="1:27" ht="13.5">
      <c r="A22" s="23" t="s">
        <v>48</v>
      </c>
      <c r="B22" s="17"/>
      <c r="C22" s="18">
        <v>224002797</v>
      </c>
      <c r="D22" s="18"/>
      <c r="E22" s="19">
        <v>275480350</v>
      </c>
      <c r="F22" s="20">
        <v>274480350</v>
      </c>
      <c r="G22" s="20">
        <v>264913321</v>
      </c>
      <c r="H22" s="20">
        <v>268628934</v>
      </c>
      <c r="I22" s="20">
        <v>228208635</v>
      </c>
      <c r="J22" s="20">
        <v>230114344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230114344</v>
      </c>
      <c r="X22" s="20">
        <v>68620090</v>
      </c>
      <c r="Y22" s="20">
        <v>161494254</v>
      </c>
      <c r="Z22" s="21">
        <v>235.35</v>
      </c>
      <c r="AA22" s="22">
        <v>274480350</v>
      </c>
    </row>
    <row r="23" spans="1:27" ht="13.5">
      <c r="A23" s="23" t="s">
        <v>49</v>
      </c>
      <c r="B23" s="17"/>
      <c r="C23" s="18">
        <v>102158174</v>
      </c>
      <c r="D23" s="18"/>
      <c r="E23" s="19">
        <v>146766248</v>
      </c>
      <c r="F23" s="20">
        <v>146766248</v>
      </c>
      <c r="G23" s="24">
        <v>562602924</v>
      </c>
      <c r="H23" s="24">
        <v>475771097</v>
      </c>
      <c r="I23" s="24">
        <v>648681472</v>
      </c>
      <c r="J23" s="20">
        <v>651051472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651051472</v>
      </c>
      <c r="X23" s="20">
        <v>36691562</v>
      </c>
      <c r="Y23" s="24">
        <v>614359910</v>
      </c>
      <c r="Z23" s="25">
        <v>1674.39</v>
      </c>
      <c r="AA23" s="26">
        <v>146766248</v>
      </c>
    </row>
    <row r="24" spans="1:27" ht="13.5">
      <c r="A24" s="27" t="s">
        <v>50</v>
      </c>
      <c r="B24" s="35"/>
      <c r="C24" s="29">
        <f aca="true" t="shared" si="1" ref="C24:Y24">SUM(C15:C23)</f>
        <v>44335332916</v>
      </c>
      <c r="D24" s="29">
        <f>SUM(D15:D23)</f>
        <v>0</v>
      </c>
      <c r="E24" s="36">
        <f t="shared" si="1"/>
        <v>58578192701</v>
      </c>
      <c r="F24" s="37">
        <f t="shared" si="1"/>
        <v>58588002738</v>
      </c>
      <c r="G24" s="37">
        <f t="shared" si="1"/>
        <v>48639327756</v>
      </c>
      <c r="H24" s="37">
        <f t="shared" si="1"/>
        <v>48431273087</v>
      </c>
      <c r="I24" s="37">
        <f t="shared" si="1"/>
        <v>47147150502</v>
      </c>
      <c r="J24" s="37">
        <f t="shared" si="1"/>
        <v>48994843600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48994843600</v>
      </c>
      <c r="X24" s="37">
        <f t="shared" si="1"/>
        <v>14647000698</v>
      </c>
      <c r="Y24" s="37">
        <f t="shared" si="1"/>
        <v>34347842902</v>
      </c>
      <c r="Z24" s="38">
        <f>+IF(X24&lt;&gt;0,+(Y24/X24)*100,0)</f>
        <v>234.50427572308428</v>
      </c>
      <c r="AA24" s="39">
        <f>SUM(AA15:AA23)</f>
        <v>58588002738</v>
      </c>
    </row>
    <row r="25" spans="1:27" ht="13.5">
      <c r="A25" s="27" t="s">
        <v>51</v>
      </c>
      <c r="B25" s="28"/>
      <c r="C25" s="29">
        <f aca="true" t="shared" si="2" ref="C25:Y25">+C12+C24</f>
        <v>53787029383</v>
      </c>
      <c r="D25" s="29">
        <f>+D12+D24</f>
        <v>0</v>
      </c>
      <c r="E25" s="30">
        <f t="shared" si="2"/>
        <v>70748399961</v>
      </c>
      <c r="F25" s="31">
        <f t="shared" si="2"/>
        <v>70758209998</v>
      </c>
      <c r="G25" s="31">
        <f t="shared" si="2"/>
        <v>59939070922</v>
      </c>
      <c r="H25" s="31">
        <f t="shared" si="2"/>
        <v>60405872813</v>
      </c>
      <c r="I25" s="31">
        <f t="shared" si="2"/>
        <v>57636544528</v>
      </c>
      <c r="J25" s="31">
        <f t="shared" si="2"/>
        <v>59944114540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59944114540</v>
      </c>
      <c r="X25" s="31">
        <f t="shared" si="2"/>
        <v>17689552527</v>
      </c>
      <c r="Y25" s="31">
        <f t="shared" si="2"/>
        <v>42254562013</v>
      </c>
      <c r="Z25" s="32">
        <f>+IF(X25&lt;&gt;0,+(Y25/X25)*100,0)</f>
        <v>238.86733114648223</v>
      </c>
      <c r="AA25" s="33">
        <f>+AA12+AA24</f>
        <v>70758209998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44513266</v>
      </c>
      <c r="D29" s="18"/>
      <c r="E29" s="19">
        <v>3462000</v>
      </c>
      <c r="F29" s="20">
        <v>3462000</v>
      </c>
      <c r="G29" s="20">
        <v>48767509</v>
      </c>
      <c r="H29" s="20">
        <v>37389538</v>
      </c>
      <c r="I29" s="20">
        <v>23360234</v>
      </c>
      <c r="J29" s="20">
        <v>23360237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23360237</v>
      </c>
      <c r="X29" s="20">
        <v>865500</v>
      </c>
      <c r="Y29" s="20">
        <v>22494737</v>
      </c>
      <c r="Z29" s="21">
        <v>2599.05</v>
      </c>
      <c r="AA29" s="22">
        <v>3462000</v>
      </c>
    </row>
    <row r="30" spans="1:27" ht="13.5">
      <c r="A30" s="23" t="s">
        <v>55</v>
      </c>
      <c r="B30" s="17"/>
      <c r="C30" s="18">
        <v>244360660</v>
      </c>
      <c r="D30" s="18"/>
      <c r="E30" s="19">
        <v>259851518</v>
      </c>
      <c r="F30" s="20">
        <v>259851518</v>
      </c>
      <c r="G30" s="20">
        <v>169383326</v>
      </c>
      <c r="H30" s="20">
        <v>185934695</v>
      </c>
      <c r="I30" s="20">
        <v>190560852</v>
      </c>
      <c r="J30" s="20">
        <v>190245660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190245660</v>
      </c>
      <c r="X30" s="20">
        <v>64962882</v>
      </c>
      <c r="Y30" s="20">
        <v>125282778</v>
      </c>
      <c r="Z30" s="21">
        <v>192.85</v>
      </c>
      <c r="AA30" s="22">
        <v>259851518</v>
      </c>
    </row>
    <row r="31" spans="1:27" ht="13.5">
      <c r="A31" s="23" t="s">
        <v>56</v>
      </c>
      <c r="B31" s="17"/>
      <c r="C31" s="18">
        <v>192506073</v>
      </c>
      <c r="D31" s="18"/>
      <c r="E31" s="19">
        <v>199552961</v>
      </c>
      <c r="F31" s="20">
        <v>199552961</v>
      </c>
      <c r="G31" s="20">
        <v>401699386</v>
      </c>
      <c r="H31" s="20">
        <v>372792973</v>
      </c>
      <c r="I31" s="20">
        <v>385461547</v>
      </c>
      <c r="J31" s="20">
        <v>387867292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387867292</v>
      </c>
      <c r="X31" s="20">
        <v>49888243</v>
      </c>
      <c r="Y31" s="20">
        <v>337979049</v>
      </c>
      <c r="Z31" s="21">
        <v>677.47</v>
      </c>
      <c r="AA31" s="22">
        <v>199552961</v>
      </c>
    </row>
    <row r="32" spans="1:27" ht="13.5">
      <c r="A32" s="23" t="s">
        <v>57</v>
      </c>
      <c r="B32" s="17"/>
      <c r="C32" s="18">
        <v>4107121811</v>
      </c>
      <c r="D32" s="18"/>
      <c r="E32" s="19">
        <v>4716504866</v>
      </c>
      <c r="F32" s="20">
        <v>4747468705</v>
      </c>
      <c r="G32" s="20">
        <v>4618552309</v>
      </c>
      <c r="H32" s="20">
        <v>4054633734</v>
      </c>
      <c r="I32" s="20">
        <v>4107783885</v>
      </c>
      <c r="J32" s="20">
        <v>4231054490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4231054490</v>
      </c>
      <c r="X32" s="20">
        <v>1186867179</v>
      </c>
      <c r="Y32" s="20">
        <v>3044187311</v>
      </c>
      <c r="Z32" s="21">
        <v>256.49</v>
      </c>
      <c r="AA32" s="22">
        <v>4747468705</v>
      </c>
    </row>
    <row r="33" spans="1:27" ht="13.5">
      <c r="A33" s="23" t="s">
        <v>58</v>
      </c>
      <c r="B33" s="17"/>
      <c r="C33" s="18">
        <v>582732079</v>
      </c>
      <c r="D33" s="18"/>
      <c r="E33" s="19">
        <v>764577379</v>
      </c>
      <c r="F33" s="20">
        <v>764577379</v>
      </c>
      <c r="G33" s="20">
        <v>922029820</v>
      </c>
      <c r="H33" s="20">
        <v>1095523581</v>
      </c>
      <c r="I33" s="20">
        <v>953691495</v>
      </c>
      <c r="J33" s="20">
        <v>1157619142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1157619142</v>
      </c>
      <c r="X33" s="20">
        <v>191144348</v>
      </c>
      <c r="Y33" s="20">
        <v>966474794</v>
      </c>
      <c r="Z33" s="21">
        <v>505.63</v>
      </c>
      <c r="AA33" s="22">
        <v>764577379</v>
      </c>
    </row>
    <row r="34" spans="1:27" ht="13.5">
      <c r="A34" s="27" t="s">
        <v>59</v>
      </c>
      <c r="B34" s="28"/>
      <c r="C34" s="29">
        <f aca="true" t="shared" si="3" ref="C34:Y34">SUM(C29:C33)</f>
        <v>5171233889</v>
      </c>
      <c r="D34" s="29">
        <f>SUM(D29:D33)</f>
        <v>0</v>
      </c>
      <c r="E34" s="30">
        <f t="shared" si="3"/>
        <v>5943948724</v>
      </c>
      <c r="F34" s="31">
        <f t="shared" si="3"/>
        <v>5974912563</v>
      </c>
      <c r="G34" s="31">
        <f t="shared" si="3"/>
        <v>6160432350</v>
      </c>
      <c r="H34" s="31">
        <f t="shared" si="3"/>
        <v>5746274521</v>
      </c>
      <c r="I34" s="31">
        <f t="shared" si="3"/>
        <v>5660858013</v>
      </c>
      <c r="J34" s="31">
        <f t="shared" si="3"/>
        <v>5990146821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5990146821</v>
      </c>
      <c r="X34" s="31">
        <f t="shared" si="3"/>
        <v>1493728152</v>
      </c>
      <c r="Y34" s="31">
        <f t="shared" si="3"/>
        <v>4496418669</v>
      </c>
      <c r="Z34" s="32">
        <f>+IF(X34&lt;&gt;0,+(Y34/X34)*100,0)</f>
        <v>301.01987854882447</v>
      </c>
      <c r="AA34" s="33">
        <f>SUM(AA29:AA33)</f>
        <v>5974912563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2288537624</v>
      </c>
      <c r="D37" s="18"/>
      <c r="E37" s="19">
        <v>2436912618</v>
      </c>
      <c r="F37" s="20">
        <v>2436912618</v>
      </c>
      <c r="G37" s="20">
        <v>2434779077</v>
      </c>
      <c r="H37" s="20">
        <v>2493839933</v>
      </c>
      <c r="I37" s="20">
        <v>2466999535</v>
      </c>
      <c r="J37" s="20">
        <v>2469223759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2469223759</v>
      </c>
      <c r="X37" s="20">
        <v>609228157</v>
      </c>
      <c r="Y37" s="20">
        <v>1859995602</v>
      </c>
      <c r="Z37" s="21">
        <v>305.3</v>
      </c>
      <c r="AA37" s="22">
        <v>2436912618</v>
      </c>
    </row>
    <row r="38" spans="1:27" ht="13.5">
      <c r="A38" s="23" t="s">
        <v>58</v>
      </c>
      <c r="B38" s="17"/>
      <c r="C38" s="18">
        <v>2762146599</v>
      </c>
      <c r="D38" s="18"/>
      <c r="E38" s="19">
        <v>3192388405</v>
      </c>
      <c r="F38" s="20">
        <v>3192388405</v>
      </c>
      <c r="G38" s="20">
        <v>2768486641</v>
      </c>
      <c r="H38" s="20">
        <v>2839119229</v>
      </c>
      <c r="I38" s="20">
        <v>2828872295</v>
      </c>
      <c r="J38" s="20">
        <v>2846856790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2846856790</v>
      </c>
      <c r="X38" s="20">
        <v>798097104</v>
      </c>
      <c r="Y38" s="20">
        <v>2048759686</v>
      </c>
      <c r="Z38" s="21">
        <v>256.71</v>
      </c>
      <c r="AA38" s="22">
        <v>3192388405</v>
      </c>
    </row>
    <row r="39" spans="1:27" ht="13.5">
      <c r="A39" s="27" t="s">
        <v>61</v>
      </c>
      <c r="B39" s="35"/>
      <c r="C39" s="29">
        <f aca="true" t="shared" si="4" ref="C39:Y39">SUM(C37:C38)</f>
        <v>5050684223</v>
      </c>
      <c r="D39" s="29">
        <f>SUM(D37:D38)</f>
        <v>0</v>
      </c>
      <c r="E39" s="36">
        <f t="shared" si="4"/>
        <v>5629301023</v>
      </c>
      <c r="F39" s="37">
        <f t="shared" si="4"/>
        <v>5629301023</v>
      </c>
      <c r="G39" s="37">
        <f t="shared" si="4"/>
        <v>5203265718</v>
      </c>
      <c r="H39" s="37">
        <f t="shared" si="4"/>
        <v>5332959162</v>
      </c>
      <c r="I39" s="37">
        <f t="shared" si="4"/>
        <v>5295871830</v>
      </c>
      <c r="J39" s="37">
        <f t="shared" si="4"/>
        <v>5316080549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5316080549</v>
      </c>
      <c r="X39" s="37">
        <f t="shared" si="4"/>
        <v>1407325261</v>
      </c>
      <c r="Y39" s="37">
        <f t="shared" si="4"/>
        <v>3908755288</v>
      </c>
      <c r="Z39" s="38">
        <f>+IF(X39&lt;&gt;0,+(Y39/X39)*100,0)</f>
        <v>277.7435605200865</v>
      </c>
      <c r="AA39" s="39">
        <f>SUM(AA37:AA38)</f>
        <v>5629301023</v>
      </c>
    </row>
    <row r="40" spans="1:27" ht="13.5">
      <c r="A40" s="27" t="s">
        <v>62</v>
      </c>
      <c r="B40" s="28"/>
      <c r="C40" s="29">
        <f aca="true" t="shared" si="5" ref="C40:Y40">+C34+C39</f>
        <v>10221918112</v>
      </c>
      <c r="D40" s="29">
        <f>+D34+D39</f>
        <v>0</v>
      </c>
      <c r="E40" s="30">
        <f t="shared" si="5"/>
        <v>11573249747</v>
      </c>
      <c r="F40" s="31">
        <f t="shared" si="5"/>
        <v>11604213586</v>
      </c>
      <c r="G40" s="31">
        <f t="shared" si="5"/>
        <v>11363698068</v>
      </c>
      <c r="H40" s="31">
        <f t="shared" si="5"/>
        <v>11079233683</v>
      </c>
      <c r="I40" s="31">
        <f t="shared" si="5"/>
        <v>10956729843</v>
      </c>
      <c r="J40" s="31">
        <f t="shared" si="5"/>
        <v>11306227370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11306227370</v>
      </c>
      <c r="X40" s="31">
        <f t="shared" si="5"/>
        <v>2901053413</v>
      </c>
      <c r="Y40" s="31">
        <f t="shared" si="5"/>
        <v>8405173957</v>
      </c>
      <c r="Z40" s="32">
        <f>+IF(X40&lt;&gt;0,+(Y40/X40)*100,0)</f>
        <v>289.728342102745</v>
      </c>
      <c r="AA40" s="33">
        <f>+AA34+AA39</f>
        <v>11604213586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43565111271</v>
      </c>
      <c r="D42" s="43">
        <f>+D25-D40</f>
        <v>0</v>
      </c>
      <c r="E42" s="44">
        <f t="shared" si="6"/>
        <v>59175150214</v>
      </c>
      <c r="F42" s="45">
        <f t="shared" si="6"/>
        <v>59153996412</v>
      </c>
      <c r="G42" s="45">
        <f t="shared" si="6"/>
        <v>48575372854</v>
      </c>
      <c r="H42" s="45">
        <f t="shared" si="6"/>
        <v>49326639130</v>
      </c>
      <c r="I42" s="45">
        <f t="shared" si="6"/>
        <v>46679814685</v>
      </c>
      <c r="J42" s="45">
        <f t="shared" si="6"/>
        <v>48637887170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48637887170</v>
      </c>
      <c r="X42" s="45">
        <f t="shared" si="6"/>
        <v>14788499114</v>
      </c>
      <c r="Y42" s="45">
        <f t="shared" si="6"/>
        <v>33849388056</v>
      </c>
      <c r="Z42" s="46">
        <f>+IF(X42&lt;&gt;0,+(Y42/X42)*100,0)</f>
        <v>228.88994883838757</v>
      </c>
      <c r="AA42" s="47">
        <f>+AA25-AA40</f>
        <v>59153996412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34018393693</v>
      </c>
      <c r="D45" s="18"/>
      <c r="E45" s="19">
        <v>52193882334</v>
      </c>
      <c r="F45" s="20">
        <v>52172728532</v>
      </c>
      <c r="G45" s="20">
        <v>43366456351</v>
      </c>
      <c r="H45" s="20">
        <v>43785414428</v>
      </c>
      <c r="I45" s="20">
        <v>41604388221</v>
      </c>
      <c r="J45" s="20">
        <v>43253613403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43253613403</v>
      </c>
      <c r="X45" s="20">
        <v>13043182135</v>
      </c>
      <c r="Y45" s="20">
        <v>30210431268</v>
      </c>
      <c r="Z45" s="48">
        <v>231.62</v>
      </c>
      <c r="AA45" s="22">
        <v>52172728532</v>
      </c>
    </row>
    <row r="46" spans="1:27" ht="13.5">
      <c r="A46" s="23" t="s">
        <v>67</v>
      </c>
      <c r="B46" s="17"/>
      <c r="C46" s="18">
        <v>9546717578</v>
      </c>
      <c r="D46" s="18"/>
      <c r="E46" s="19">
        <v>6355561823</v>
      </c>
      <c r="F46" s="20">
        <v>6355561823</v>
      </c>
      <c r="G46" s="20">
        <v>3690974476</v>
      </c>
      <c r="H46" s="20">
        <v>5541224703</v>
      </c>
      <c r="I46" s="20">
        <v>5075426459</v>
      </c>
      <c r="J46" s="20">
        <v>5384273761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5384273761</v>
      </c>
      <c r="X46" s="20">
        <v>1588890458</v>
      </c>
      <c r="Y46" s="20">
        <v>3795383303</v>
      </c>
      <c r="Z46" s="48">
        <v>238.87</v>
      </c>
      <c r="AA46" s="22">
        <v>6355561823</v>
      </c>
    </row>
    <row r="47" spans="1:27" ht="13.5">
      <c r="A47" s="23" t="s">
        <v>68</v>
      </c>
      <c r="B47" s="17"/>
      <c r="C47" s="18"/>
      <c r="D47" s="18"/>
      <c r="E47" s="19">
        <v>625706056</v>
      </c>
      <c r="F47" s="20">
        <v>625706056</v>
      </c>
      <c r="G47" s="20">
        <v>1517942029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156426514</v>
      </c>
      <c r="Y47" s="20">
        <v>-156426514</v>
      </c>
      <c r="Z47" s="48">
        <v>-100</v>
      </c>
      <c r="AA47" s="22">
        <v>625706056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43565111271</v>
      </c>
      <c r="D48" s="51">
        <f>SUM(D45:D47)</f>
        <v>0</v>
      </c>
      <c r="E48" s="52">
        <f t="shared" si="7"/>
        <v>59175150213</v>
      </c>
      <c r="F48" s="53">
        <f t="shared" si="7"/>
        <v>59153996411</v>
      </c>
      <c r="G48" s="53">
        <f t="shared" si="7"/>
        <v>48575372856</v>
      </c>
      <c r="H48" s="53">
        <f t="shared" si="7"/>
        <v>49326639131</v>
      </c>
      <c r="I48" s="53">
        <f t="shared" si="7"/>
        <v>46679814680</v>
      </c>
      <c r="J48" s="53">
        <f t="shared" si="7"/>
        <v>48637887164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48637887164</v>
      </c>
      <c r="X48" s="53">
        <f t="shared" si="7"/>
        <v>14788499107</v>
      </c>
      <c r="Y48" s="53">
        <f t="shared" si="7"/>
        <v>33849388057</v>
      </c>
      <c r="Z48" s="54">
        <f>+IF(X48&lt;&gt;0,+(Y48/X48)*100,0)</f>
        <v>228.88994895349254</v>
      </c>
      <c r="AA48" s="55">
        <f>SUM(AA45:AA47)</f>
        <v>59153996411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11209</v>
      </c>
      <c r="D6" s="18">
        <v>11209</v>
      </c>
      <c r="E6" s="19"/>
      <c r="F6" s="20"/>
      <c r="G6" s="20">
        <v>5048613</v>
      </c>
      <c r="H6" s="20">
        <v>1647342</v>
      </c>
      <c r="I6" s="20">
        <v>-378586</v>
      </c>
      <c r="J6" s="20">
        <v>-378586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-378586</v>
      </c>
      <c r="X6" s="20"/>
      <c r="Y6" s="20">
        <v>-378586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43000</v>
      </c>
      <c r="F7" s="20">
        <v>43000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10750</v>
      </c>
      <c r="Y7" s="20">
        <v>-10750</v>
      </c>
      <c r="Z7" s="21">
        <v>-100</v>
      </c>
      <c r="AA7" s="22">
        <v>43000</v>
      </c>
    </row>
    <row r="8" spans="1:27" ht="13.5">
      <c r="A8" s="23" t="s">
        <v>35</v>
      </c>
      <c r="B8" s="17"/>
      <c r="C8" s="18"/>
      <c r="D8" s="18"/>
      <c r="E8" s="19">
        <v>4162000</v>
      </c>
      <c r="F8" s="20">
        <v>4162000</v>
      </c>
      <c r="G8" s="20">
        <v>10428813</v>
      </c>
      <c r="H8" s="20">
        <v>23620471</v>
      </c>
      <c r="I8" s="20">
        <v>12307414</v>
      </c>
      <c r="J8" s="20">
        <v>12307414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12307414</v>
      </c>
      <c r="X8" s="20">
        <v>1040500</v>
      </c>
      <c r="Y8" s="20">
        <v>11266914</v>
      </c>
      <c r="Z8" s="21">
        <v>1082.84</v>
      </c>
      <c r="AA8" s="22">
        <v>4162000</v>
      </c>
    </row>
    <row r="9" spans="1:27" ht="13.5">
      <c r="A9" s="23" t="s">
        <v>36</v>
      </c>
      <c r="B9" s="17"/>
      <c r="C9" s="18">
        <v>667220</v>
      </c>
      <c r="D9" s="18">
        <v>667220</v>
      </c>
      <c r="E9" s="19">
        <v>3398000</v>
      </c>
      <c r="F9" s="20">
        <v>3398000</v>
      </c>
      <c r="G9" s="20">
        <v>4582102</v>
      </c>
      <c r="H9" s="20">
        <v>-7228195</v>
      </c>
      <c r="I9" s="20">
        <v>-4880666</v>
      </c>
      <c r="J9" s="20">
        <v>-4880666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-4880666</v>
      </c>
      <c r="X9" s="20">
        <v>849500</v>
      </c>
      <c r="Y9" s="20">
        <v>-5730166</v>
      </c>
      <c r="Z9" s="21">
        <v>-674.53</v>
      </c>
      <c r="AA9" s="22">
        <v>3398000</v>
      </c>
    </row>
    <row r="10" spans="1:27" ht="13.5">
      <c r="A10" s="23" t="s">
        <v>37</v>
      </c>
      <c r="B10" s="17"/>
      <c r="C10" s="18">
        <v>3163276</v>
      </c>
      <c r="D10" s="18">
        <v>3163276</v>
      </c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11847</v>
      </c>
      <c r="D11" s="18">
        <v>11847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1"/>
      <c r="AA11" s="22"/>
    </row>
    <row r="12" spans="1:27" ht="13.5">
      <c r="A12" s="27" t="s">
        <v>39</v>
      </c>
      <c r="B12" s="28"/>
      <c r="C12" s="29">
        <f aca="true" t="shared" si="0" ref="C12:Y12">SUM(C6:C11)</f>
        <v>3853552</v>
      </c>
      <c r="D12" s="29">
        <f>SUM(D6:D11)</f>
        <v>3853552</v>
      </c>
      <c r="E12" s="30">
        <f t="shared" si="0"/>
        <v>7603000</v>
      </c>
      <c r="F12" s="31">
        <f t="shared" si="0"/>
        <v>7603000</v>
      </c>
      <c r="G12" s="31">
        <f t="shared" si="0"/>
        <v>20059528</v>
      </c>
      <c r="H12" s="31">
        <f t="shared" si="0"/>
        <v>18039618</v>
      </c>
      <c r="I12" s="31">
        <f t="shared" si="0"/>
        <v>7048162</v>
      </c>
      <c r="J12" s="31">
        <f t="shared" si="0"/>
        <v>7048162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7048162</v>
      </c>
      <c r="X12" s="31">
        <f t="shared" si="0"/>
        <v>1900750</v>
      </c>
      <c r="Y12" s="31">
        <f t="shared" si="0"/>
        <v>5147412</v>
      </c>
      <c r="Z12" s="32">
        <f>+IF(X12&lt;&gt;0,+(Y12/X12)*100,0)</f>
        <v>270.80952255688544</v>
      </c>
      <c r="AA12" s="33">
        <f>SUM(AA6:AA11)</f>
        <v>7603000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43637900</v>
      </c>
      <c r="D17" s="18">
        <v>43637900</v>
      </c>
      <c r="E17" s="19">
        <v>37125000</v>
      </c>
      <c r="F17" s="20">
        <v>37125000</v>
      </c>
      <c r="G17" s="20">
        <v>35155800</v>
      </c>
      <c r="H17" s="20">
        <v>87275800</v>
      </c>
      <c r="I17" s="20">
        <v>43637900</v>
      </c>
      <c r="J17" s="20">
        <v>43637900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43637900</v>
      </c>
      <c r="X17" s="20">
        <v>9281250</v>
      </c>
      <c r="Y17" s="20">
        <v>34356650</v>
      </c>
      <c r="Z17" s="21">
        <v>370.17</v>
      </c>
      <c r="AA17" s="22">
        <v>37125000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98750062</v>
      </c>
      <c r="D19" s="18">
        <v>98750062</v>
      </c>
      <c r="E19" s="19">
        <v>78430000</v>
      </c>
      <c r="F19" s="20">
        <v>78430000</v>
      </c>
      <c r="G19" s="20">
        <v>74271187</v>
      </c>
      <c r="H19" s="20">
        <v>197970907</v>
      </c>
      <c r="I19" s="20">
        <v>98985453</v>
      </c>
      <c r="J19" s="20">
        <v>98985453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98985453</v>
      </c>
      <c r="X19" s="20">
        <v>19607500</v>
      </c>
      <c r="Y19" s="20">
        <v>79377953</v>
      </c>
      <c r="Z19" s="21">
        <v>404.83</v>
      </c>
      <c r="AA19" s="22">
        <v>78430000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194334</v>
      </c>
      <c r="D22" s="18">
        <v>194334</v>
      </c>
      <c r="E22" s="19">
        <v>246000</v>
      </c>
      <c r="F22" s="20">
        <v>246000</v>
      </c>
      <c r="G22" s="20">
        <v>232719</v>
      </c>
      <c r="H22" s="20">
        <v>165796</v>
      </c>
      <c r="I22" s="20">
        <v>82898</v>
      </c>
      <c r="J22" s="20">
        <v>82898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82898</v>
      </c>
      <c r="X22" s="20">
        <v>61500</v>
      </c>
      <c r="Y22" s="20">
        <v>21398</v>
      </c>
      <c r="Z22" s="21">
        <v>34.79</v>
      </c>
      <c r="AA22" s="22">
        <v>246000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142582296</v>
      </c>
      <c r="D24" s="29">
        <f>SUM(D15:D23)</f>
        <v>142582296</v>
      </c>
      <c r="E24" s="36">
        <f t="shared" si="1"/>
        <v>115801000</v>
      </c>
      <c r="F24" s="37">
        <f t="shared" si="1"/>
        <v>115801000</v>
      </c>
      <c r="G24" s="37">
        <f t="shared" si="1"/>
        <v>109659706</v>
      </c>
      <c r="H24" s="37">
        <f t="shared" si="1"/>
        <v>285412503</v>
      </c>
      <c r="I24" s="37">
        <f t="shared" si="1"/>
        <v>142706251</v>
      </c>
      <c r="J24" s="37">
        <f t="shared" si="1"/>
        <v>142706251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142706251</v>
      </c>
      <c r="X24" s="37">
        <f t="shared" si="1"/>
        <v>28950250</v>
      </c>
      <c r="Y24" s="37">
        <f t="shared" si="1"/>
        <v>113756001</v>
      </c>
      <c r="Z24" s="38">
        <f>+IF(X24&lt;&gt;0,+(Y24/X24)*100,0)</f>
        <v>392.93616117304686</v>
      </c>
      <c r="AA24" s="39">
        <f>SUM(AA15:AA23)</f>
        <v>115801000</v>
      </c>
    </row>
    <row r="25" spans="1:27" ht="13.5">
      <c r="A25" s="27" t="s">
        <v>51</v>
      </c>
      <c r="B25" s="28"/>
      <c r="C25" s="29">
        <f aca="true" t="shared" si="2" ref="C25:Y25">+C12+C24</f>
        <v>146435848</v>
      </c>
      <c r="D25" s="29">
        <f>+D12+D24</f>
        <v>146435848</v>
      </c>
      <c r="E25" s="30">
        <f t="shared" si="2"/>
        <v>123404000</v>
      </c>
      <c r="F25" s="31">
        <f t="shared" si="2"/>
        <v>123404000</v>
      </c>
      <c r="G25" s="31">
        <f t="shared" si="2"/>
        <v>129719234</v>
      </c>
      <c r="H25" s="31">
        <f t="shared" si="2"/>
        <v>303452121</v>
      </c>
      <c r="I25" s="31">
        <f t="shared" si="2"/>
        <v>149754413</v>
      </c>
      <c r="J25" s="31">
        <f t="shared" si="2"/>
        <v>149754413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149754413</v>
      </c>
      <c r="X25" s="31">
        <f t="shared" si="2"/>
        <v>30851000</v>
      </c>
      <c r="Y25" s="31">
        <f t="shared" si="2"/>
        <v>118903413</v>
      </c>
      <c r="Z25" s="32">
        <f>+IF(X25&lt;&gt;0,+(Y25/X25)*100,0)</f>
        <v>385.41186023143496</v>
      </c>
      <c r="AA25" s="33">
        <f>+AA12+AA24</f>
        <v>123404000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320374</v>
      </c>
      <c r="D29" s="18">
        <v>320374</v>
      </c>
      <c r="E29" s="19">
        <v>962000</v>
      </c>
      <c r="F29" s="20">
        <v>962000</v>
      </c>
      <c r="G29" s="20">
        <v>-15577</v>
      </c>
      <c r="H29" s="20">
        <v>-21837</v>
      </c>
      <c r="I29" s="20">
        <v>-10919</v>
      </c>
      <c r="J29" s="20">
        <v>-10919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-10919</v>
      </c>
      <c r="X29" s="20">
        <v>240500</v>
      </c>
      <c r="Y29" s="20">
        <v>-251419</v>
      </c>
      <c r="Z29" s="21">
        <v>-104.54</v>
      </c>
      <c r="AA29" s="22">
        <v>962000</v>
      </c>
    </row>
    <row r="30" spans="1:27" ht="13.5">
      <c r="A30" s="23" t="s">
        <v>55</v>
      </c>
      <c r="B30" s="17"/>
      <c r="C30" s="18">
        <v>245802</v>
      </c>
      <c r="D30" s="18">
        <v>245802</v>
      </c>
      <c r="E30" s="19">
        <v>235000</v>
      </c>
      <c r="F30" s="20">
        <v>235000</v>
      </c>
      <c r="G30" s="20">
        <v>145894</v>
      </c>
      <c r="H30" s="20">
        <v>-38521</v>
      </c>
      <c r="I30" s="20">
        <v>-38877</v>
      </c>
      <c r="J30" s="20">
        <v>-38877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-38877</v>
      </c>
      <c r="X30" s="20">
        <v>58750</v>
      </c>
      <c r="Y30" s="20">
        <v>-97627</v>
      </c>
      <c r="Z30" s="21">
        <v>-166.17</v>
      </c>
      <c r="AA30" s="22">
        <v>235000</v>
      </c>
    </row>
    <row r="31" spans="1:27" ht="13.5">
      <c r="A31" s="23" t="s">
        <v>56</v>
      </c>
      <c r="B31" s="17"/>
      <c r="C31" s="18">
        <v>1500000</v>
      </c>
      <c r="D31" s="18">
        <v>1500000</v>
      </c>
      <c r="E31" s="19">
        <v>9248000</v>
      </c>
      <c r="F31" s="20">
        <v>9248000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2312000</v>
      </c>
      <c r="Y31" s="20">
        <v>-2312000</v>
      </c>
      <c r="Z31" s="21">
        <v>-100</v>
      </c>
      <c r="AA31" s="22">
        <v>9248000</v>
      </c>
    </row>
    <row r="32" spans="1:27" ht="13.5">
      <c r="A32" s="23" t="s">
        <v>57</v>
      </c>
      <c r="B32" s="17"/>
      <c r="C32" s="18">
        <v>23661745</v>
      </c>
      <c r="D32" s="18">
        <v>23661745</v>
      </c>
      <c r="E32" s="19">
        <v>12299000</v>
      </c>
      <c r="F32" s="20">
        <v>12299000</v>
      </c>
      <c r="G32" s="20">
        <v>28838520</v>
      </c>
      <c r="H32" s="20">
        <v>44583815</v>
      </c>
      <c r="I32" s="20">
        <v>20329222</v>
      </c>
      <c r="J32" s="20">
        <v>20329222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20329222</v>
      </c>
      <c r="X32" s="20">
        <v>3074750</v>
      </c>
      <c r="Y32" s="20">
        <v>17254472</v>
      </c>
      <c r="Z32" s="21">
        <v>561.17</v>
      </c>
      <c r="AA32" s="22">
        <v>12299000</v>
      </c>
    </row>
    <row r="33" spans="1:27" ht="13.5">
      <c r="A33" s="23" t="s">
        <v>58</v>
      </c>
      <c r="B33" s="17"/>
      <c r="C33" s="18">
        <v>899058</v>
      </c>
      <c r="D33" s="18">
        <v>899058</v>
      </c>
      <c r="E33" s="19">
        <v>2116000</v>
      </c>
      <c r="F33" s="20">
        <v>2116000</v>
      </c>
      <c r="G33" s="20">
        <v>1600965</v>
      </c>
      <c r="H33" s="20">
        <v>3854844</v>
      </c>
      <c r="I33" s="20">
        <v>1927422</v>
      </c>
      <c r="J33" s="20">
        <v>1927422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1927422</v>
      </c>
      <c r="X33" s="20">
        <v>529000</v>
      </c>
      <c r="Y33" s="20">
        <v>1398422</v>
      </c>
      <c r="Z33" s="21">
        <v>264.35</v>
      </c>
      <c r="AA33" s="22">
        <v>2116000</v>
      </c>
    </row>
    <row r="34" spans="1:27" ht="13.5">
      <c r="A34" s="27" t="s">
        <v>59</v>
      </c>
      <c r="B34" s="28"/>
      <c r="C34" s="29">
        <f aca="true" t="shared" si="3" ref="C34:Y34">SUM(C29:C33)</f>
        <v>26626979</v>
      </c>
      <c r="D34" s="29">
        <f>SUM(D29:D33)</f>
        <v>26626979</v>
      </c>
      <c r="E34" s="30">
        <f t="shared" si="3"/>
        <v>24860000</v>
      </c>
      <c r="F34" s="31">
        <f t="shared" si="3"/>
        <v>24860000</v>
      </c>
      <c r="G34" s="31">
        <f t="shared" si="3"/>
        <v>30569802</v>
      </c>
      <c r="H34" s="31">
        <f t="shared" si="3"/>
        <v>48378301</v>
      </c>
      <c r="I34" s="31">
        <f t="shared" si="3"/>
        <v>22206848</v>
      </c>
      <c r="J34" s="31">
        <f t="shared" si="3"/>
        <v>22206848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22206848</v>
      </c>
      <c r="X34" s="31">
        <f t="shared" si="3"/>
        <v>6215000</v>
      </c>
      <c r="Y34" s="31">
        <f t="shared" si="3"/>
        <v>15991848</v>
      </c>
      <c r="Z34" s="32">
        <f>+IF(X34&lt;&gt;0,+(Y34/X34)*100,0)</f>
        <v>257.3105068382945</v>
      </c>
      <c r="AA34" s="33">
        <f>SUM(AA29:AA33)</f>
        <v>24860000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3924110</v>
      </c>
      <c r="D37" s="18">
        <v>3924110</v>
      </c>
      <c r="E37" s="19">
        <v>385000</v>
      </c>
      <c r="F37" s="20">
        <v>385000</v>
      </c>
      <c r="G37" s="20">
        <v>364386</v>
      </c>
      <c r="H37" s="20">
        <v>728772</v>
      </c>
      <c r="I37" s="20">
        <v>364386</v>
      </c>
      <c r="J37" s="20">
        <v>364386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364386</v>
      </c>
      <c r="X37" s="20">
        <v>96250</v>
      </c>
      <c r="Y37" s="20">
        <v>268136</v>
      </c>
      <c r="Z37" s="21">
        <v>278.58</v>
      </c>
      <c r="AA37" s="22">
        <v>385000</v>
      </c>
    </row>
    <row r="38" spans="1:27" ht="13.5">
      <c r="A38" s="23" t="s">
        <v>58</v>
      </c>
      <c r="B38" s="17"/>
      <c r="C38" s="18">
        <v>7848730</v>
      </c>
      <c r="D38" s="18">
        <v>7848730</v>
      </c>
      <c r="E38" s="19">
        <v>1080000</v>
      </c>
      <c r="F38" s="20">
        <v>1080000</v>
      </c>
      <c r="G38" s="20">
        <v>1022400</v>
      </c>
      <c r="H38" s="20">
        <v>9023460</v>
      </c>
      <c r="I38" s="20">
        <v>4511730</v>
      </c>
      <c r="J38" s="20">
        <v>4511730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4511730</v>
      </c>
      <c r="X38" s="20">
        <v>270000</v>
      </c>
      <c r="Y38" s="20">
        <v>4241730</v>
      </c>
      <c r="Z38" s="21">
        <v>1571.01</v>
      </c>
      <c r="AA38" s="22">
        <v>1080000</v>
      </c>
    </row>
    <row r="39" spans="1:27" ht="13.5">
      <c r="A39" s="27" t="s">
        <v>61</v>
      </c>
      <c r="B39" s="35"/>
      <c r="C39" s="29">
        <f aca="true" t="shared" si="4" ref="C39:Y39">SUM(C37:C38)</f>
        <v>11772840</v>
      </c>
      <c r="D39" s="29">
        <f>SUM(D37:D38)</f>
        <v>11772840</v>
      </c>
      <c r="E39" s="36">
        <f t="shared" si="4"/>
        <v>1465000</v>
      </c>
      <c r="F39" s="37">
        <f t="shared" si="4"/>
        <v>1465000</v>
      </c>
      <c r="G39" s="37">
        <f t="shared" si="4"/>
        <v>1386786</v>
      </c>
      <c r="H39" s="37">
        <f t="shared" si="4"/>
        <v>9752232</v>
      </c>
      <c r="I39" s="37">
        <f t="shared" si="4"/>
        <v>4876116</v>
      </c>
      <c r="J39" s="37">
        <f t="shared" si="4"/>
        <v>4876116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4876116</v>
      </c>
      <c r="X39" s="37">
        <f t="shared" si="4"/>
        <v>366250</v>
      </c>
      <c r="Y39" s="37">
        <f t="shared" si="4"/>
        <v>4509866</v>
      </c>
      <c r="Z39" s="38">
        <f>+IF(X39&lt;&gt;0,+(Y39/X39)*100,0)</f>
        <v>1231.3627303754267</v>
      </c>
      <c r="AA39" s="39">
        <f>SUM(AA37:AA38)</f>
        <v>1465000</v>
      </c>
    </row>
    <row r="40" spans="1:27" ht="13.5">
      <c r="A40" s="27" t="s">
        <v>62</v>
      </c>
      <c r="B40" s="28"/>
      <c r="C40" s="29">
        <f aca="true" t="shared" si="5" ref="C40:Y40">+C34+C39</f>
        <v>38399819</v>
      </c>
      <c r="D40" s="29">
        <f>+D34+D39</f>
        <v>38399819</v>
      </c>
      <c r="E40" s="30">
        <f t="shared" si="5"/>
        <v>26325000</v>
      </c>
      <c r="F40" s="31">
        <f t="shared" si="5"/>
        <v>26325000</v>
      </c>
      <c r="G40" s="31">
        <f t="shared" si="5"/>
        <v>31956588</v>
      </c>
      <c r="H40" s="31">
        <f t="shared" si="5"/>
        <v>58130533</v>
      </c>
      <c r="I40" s="31">
        <f t="shared" si="5"/>
        <v>27082964</v>
      </c>
      <c r="J40" s="31">
        <f t="shared" si="5"/>
        <v>27082964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27082964</v>
      </c>
      <c r="X40" s="31">
        <f t="shared" si="5"/>
        <v>6581250</v>
      </c>
      <c r="Y40" s="31">
        <f t="shared" si="5"/>
        <v>20501714</v>
      </c>
      <c r="Z40" s="32">
        <f>+IF(X40&lt;&gt;0,+(Y40/X40)*100,0)</f>
        <v>311.5170218423552</v>
      </c>
      <c r="AA40" s="33">
        <f>+AA34+AA39</f>
        <v>26325000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108036029</v>
      </c>
      <c r="D42" s="43">
        <f>+D25-D40</f>
        <v>108036029</v>
      </c>
      <c r="E42" s="44">
        <f t="shared" si="6"/>
        <v>97079000</v>
      </c>
      <c r="F42" s="45">
        <f t="shared" si="6"/>
        <v>97079000</v>
      </c>
      <c r="G42" s="45">
        <f t="shared" si="6"/>
        <v>97762646</v>
      </c>
      <c r="H42" s="45">
        <f t="shared" si="6"/>
        <v>245321588</v>
      </c>
      <c r="I42" s="45">
        <f t="shared" si="6"/>
        <v>122671449</v>
      </c>
      <c r="J42" s="45">
        <f t="shared" si="6"/>
        <v>122671449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122671449</v>
      </c>
      <c r="X42" s="45">
        <f t="shared" si="6"/>
        <v>24269750</v>
      </c>
      <c r="Y42" s="45">
        <f t="shared" si="6"/>
        <v>98401699</v>
      </c>
      <c r="Z42" s="46">
        <f>+IF(X42&lt;&gt;0,+(Y42/X42)*100,0)</f>
        <v>405.4499902141555</v>
      </c>
      <c r="AA42" s="47">
        <f>+AA25-AA40</f>
        <v>97079000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108036029</v>
      </c>
      <c r="D45" s="18">
        <v>108036029</v>
      </c>
      <c r="E45" s="19">
        <v>97079000</v>
      </c>
      <c r="F45" s="20">
        <v>97079000</v>
      </c>
      <c r="G45" s="20">
        <v>97762646</v>
      </c>
      <c r="H45" s="20">
        <v>245321588</v>
      </c>
      <c r="I45" s="20">
        <v>122671449</v>
      </c>
      <c r="J45" s="20">
        <v>122671449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122671449</v>
      </c>
      <c r="X45" s="20">
        <v>24269750</v>
      </c>
      <c r="Y45" s="20">
        <v>98401699</v>
      </c>
      <c r="Z45" s="48">
        <v>405.45</v>
      </c>
      <c r="AA45" s="22">
        <v>97079000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108036029</v>
      </c>
      <c r="D48" s="51">
        <f>SUM(D45:D47)</f>
        <v>108036029</v>
      </c>
      <c r="E48" s="52">
        <f t="shared" si="7"/>
        <v>97079000</v>
      </c>
      <c r="F48" s="53">
        <f t="shared" si="7"/>
        <v>97079000</v>
      </c>
      <c r="G48" s="53">
        <f t="shared" si="7"/>
        <v>97762646</v>
      </c>
      <c r="H48" s="53">
        <f t="shared" si="7"/>
        <v>245321588</v>
      </c>
      <c r="I48" s="53">
        <f t="shared" si="7"/>
        <v>122671449</v>
      </c>
      <c r="J48" s="53">
        <f t="shared" si="7"/>
        <v>122671449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122671449</v>
      </c>
      <c r="X48" s="53">
        <f t="shared" si="7"/>
        <v>24269750</v>
      </c>
      <c r="Y48" s="53">
        <f t="shared" si="7"/>
        <v>98401699</v>
      </c>
      <c r="Z48" s="54">
        <f>+IF(X48&lt;&gt;0,+(Y48/X48)*100,0)</f>
        <v>405.4499902141555</v>
      </c>
      <c r="AA48" s="55">
        <f>SUM(AA45:AA47)</f>
        <v>97079000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4380523</v>
      </c>
      <c r="F6" s="20">
        <v>4380523</v>
      </c>
      <c r="G6" s="20">
        <v>28562786</v>
      </c>
      <c r="H6" s="20">
        <v>35858482</v>
      </c>
      <c r="I6" s="20">
        <v>44145091</v>
      </c>
      <c r="J6" s="20">
        <v>44145091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44145091</v>
      </c>
      <c r="X6" s="20">
        <v>1095131</v>
      </c>
      <c r="Y6" s="20">
        <v>43049960</v>
      </c>
      <c r="Z6" s="21">
        <v>3931.03</v>
      </c>
      <c r="AA6" s="22">
        <v>4380523</v>
      </c>
    </row>
    <row r="7" spans="1:27" ht="13.5">
      <c r="A7" s="23" t="s">
        <v>34</v>
      </c>
      <c r="B7" s="17"/>
      <c r="C7" s="18"/>
      <c r="D7" s="18"/>
      <c r="E7" s="19">
        <v>6053532</v>
      </c>
      <c r="F7" s="20">
        <v>6053532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1513383</v>
      </c>
      <c r="Y7" s="20">
        <v>-1513383</v>
      </c>
      <c r="Z7" s="21">
        <v>-100</v>
      </c>
      <c r="AA7" s="22">
        <v>6053532</v>
      </c>
    </row>
    <row r="8" spans="1:27" ht="13.5">
      <c r="A8" s="23" t="s">
        <v>35</v>
      </c>
      <c r="B8" s="17"/>
      <c r="C8" s="18"/>
      <c r="D8" s="18"/>
      <c r="E8" s="19">
        <v>130328552</v>
      </c>
      <c r="F8" s="20">
        <v>130328552</v>
      </c>
      <c r="G8" s="20">
        <v>180228761</v>
      </c>
      <c r="H8" s="20">
        <v>147508103</v>
      </c>
      <c r="I8" s="20">
        <v>142910898</v>
      </c>
      <c r="J8" s="20">
        <v>142910898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142910898</v>
      </c>
      <c r="X8" s="20">
        <v>32582138</v>
      </c>
      <c r="Y8" s="20">
        <v>110328760</v>
      </c>
      <c r="Z8" s="21">
        <v>338.62</v>
      </c>
      <c r="AA8" s="22">
        <v>130328552</v>
      </c>
    </row>
    <row r="9" spans="1:27" ht="13.5">
      <c r="A9" s="23" t="s">
        <v>36</v>
      </c>
      <c r="B9" s="17"/>
      <c r="C9" s="18"/>
      <c r="D9" s="18"/>
      <c r="E9" s="19">
        <v>28744563</v>
      </c>
      <c r="F9" s="20">
        <v>28744563</v>
      </c>
      <c r="G9" s="20">
        <v>36564060</v>
      </c>
      <c r="H9" s="20">
        <v>37027873</v>
      </c>
      <c r="I9" s="20">
        <v>36390870</v>
      </c>
      <c r="J9" s="20">
        <v>36390870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36390870</v>
      </c>
      <c r="X9" s="20">
        <v>7186141</v>
      </c>
      <c r="Y9" s="20">
        <v>29204729</v>
      </c>
      <c r="Z9" s="21">
        <v>406.4</v>
      </c>
      <c r="AA9" s="22">
        <v>28744563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9228362</v>
      </c>
      <c r="F11" s="20">
        <v>9228362</v>
      </c>
      <c r="G11" s="20">
        <v>13402839</v>
      </c>
      <c r="H11" s="20">
        <v>13536617</v>
      </c>
      <c r="I11" s="20">
        <v>13502265</v>
      </c>
      <c r="J11" s="20">
        <v>13502265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13502265</v>
      </c>
      <c r="X11" s="20">
        <v>2307091</v>
      </c>
      <c r="Y11" s="20">
        <v>11195174</v>
      </c>
      <c r="Z11" s="21">
        <v>485.25</v>
      </c>
      <c r="AA11" s="22">
        <v>9228362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178735532</v>
      </c>
      <c r="F12" s="31">
        <f t="shared" si="0"/>
        <v>178735532</v>
      </c>
      <c r="G12" s="31">
        <f t="shared" si="0"/>
        <v>258758446</v>
      </c>
      <c r="H12" s="31">
        <f t="shared" si="0"/>
        <v>233931075</v>
      </c>
      <c r="I12" s="31">
        <f t="shared" si="0"/>
        <v>236949124</v>
      </c>
      <c r="J12" s="31">
        <f t="shared" si="0"/>
        <v>236949124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236949124</v>
      </c>
      <c r="X12" s="31">
        <f t="shared" si="0"/>
        <v>44683884</v>
      </c>
      <c r="Y12" s="31">
        <f t="shared" si="0"/>
        <v>192265240</v>
      </c>
      <c r="Z12" s="32">
        <f>+IF(X12&lt;&gt;0,+(Y12/X12)*100,0)</f>
        <v>430.2787107763506</v>
      </c>
      <c r="AA12" s="33">
        <f>SUM(AA6:AA11)</f>
        <v>178735532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>
        <v>25609304</v>
      </c>
      <c r="H16" s="24">
        <v>25632104</v>
      </c>
      <c r="I16" s="24">
        <v>25632104</v>
      </c>
      <c r="J16" s="20">
        <v>25632104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25632104</v>
      </c>
      <c r="X16" s="20"/>
      <c r="Y16" s="24">
        <v>25632104</v>
      </c>
      <c r="Z16" s="25"/>
      <c r="AA16" s="26"/>
    </row>
    <row r="17" spans="1:27" ht="13.5">
      <c r="A17" s="23" t="s">
        <v>43</v>
      </c>
      <c r="B17" s="17"/>
      <c r="C17" s="18"/>
      <c r="D17" s="18"/>
      <c r="E17" s="19">
        <v>240495079</v>
      </c>
      <c r="F17" s="20">
        <v>240495079</v>
      </c>
      <c r="G17" s="20">
        <v>227071979</v>
      </c>
      <c r="H17" s="20">
        <v>227071979</v>
      </c>
      <c r="I17" s="20">
        <v>227071979</v>
      </c>
      <c r="J17" s="20">
        <v>227071979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227071979</v>
      </c>
      <c r="X17" s="20">
        <v>60123770</v>
      </c>
      <c r="Y17" s="20">
        <v>166948209</v>
      </c>
      <c r="Z17" s="21">
        <v>277.67</v>
      </c>
      <c r="AA17" s="22">
        <v>240495079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/>
      <c r="F19" s="20"/>
      <c r="G19" s="20">
        <v>811386331</v>
      </c>
      <c r="H19" s="20">
        <v>812374503</v>
      </c>
      <c r="I19" s="20">
        <v>812374503</v>
      </c>
      <c r="J19" s="20">
        <v>812374503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812374503</v>
      </c>
      <c r="X19" s="20"/>
      <c r="Y19" s="20">
        <v>812374503</v>
      </c>
      <c r="Z19" s="21"/>
      <c r="AA19" s="22"/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474791</v>
      </c>
      <c r="F22" s="20">
        <v>474791</v>
      </c>
      <c r="G22" s="20">
        <v>948126</v>
      </c>
      <c r="H22" s="20">
        <v>948126</v>
      </c>
      <c r="I22" s="20">
        <v>948126</v>
      </c>
      <c r="J22" s="20">
        <v>948126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948126</v>
      </c>
      <c r="X22" s="20">
        <v>118698</v>
      </c>
      <c r="Y22" s="20">
        <v>829428</v>
      </c>
      <c r="Z22" s="21">
        <v>698.77</v>
      </c>
      <c r="AA22" s="22">
        <v>474791</v>
      </c>
    </row>
    <row r="23" spans="1:27" ht="13.5">
      <c r="A23" s="23" t="s">
        <v>49</v>
      </c>
      <c r="B23" s="17"/>
      <c r="C23" s="18"/>
      <c r="D23" s="18"/>
      <c r="E23" s="19">
        <v>27830396</v>
      </c>
      <c r="F23" s="20">
        <v>27830396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6957599</v>
      </c>
      <c r="Y23" s="24">
        <v>-6957599</v>
      </c>
      <c r="Z23" s="25">
        <v>-100</v>
      </c>
      <c r="AA23" s="26">
        <v>27830396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268800266</v>
      </c>
      <c r="F24" s="37">
        <f t="shared" si="1"/>
        <v>268800266</v>
      </c>
      <c r="G24" s="37">
        <f t="shared" si="1"/>
        <v>1065015740</v>
      </c>
      <c r="H24" s="37">
        <f t="shared" si="1"/>
        <v>1066026712</v>
      </c>
      <c r="I24" s="37">
        <f t="shared" si="1"/>
        <v>1066026712</v>
      </c>
      <c r="J24" s="37">
        <f t="shared" si="1"/>
        <v>1066026712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1066026712</v>
      </c>
      <c r="X24" s="37">
        <f t="shared" si="1"/>
        <v>67200067</v>
      </c>
      <c r="Y24" s="37">
        <f t="shared" si="1"/>
        <v>998826645</v>
      </c>
      <c r="Z24" s="38">
        <f>+IF(X24&lt;&gt;0,+(Y24/X24)*100,0)</f>
        <v>1486.3476921831045</v>
      </c>
      <c r="AA24" s="39">
        <f>SUM(AA15:AA23)</f>
        <v>268800266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447535798</v>
      </c>
      <c r="F25" s="31">
        <f t="shared" si="2"/>
        <v>447535798</v>
      </c>
      <c r="G25" s="31">
        <f t="shared" si="2"/>
        <v>1323774186</v>
      </c>
      <c r="H25" s="31">
        <f t="shared" si="2"/>
        <v>1299957787</v>
      </c>
      <c r="I25" s="31">
        <f t="shared" si="2"/>
        <v>1302975836</v>
      </c>
      <c r="J25" s="31">
        <f t="shared" si="2"/>
        <v>1302975836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1302975836</v>
      </c>
      <c r="X25" s="31">
        <f t="shared" si="2"/>
        <v>111883951</v>
      </c>
      <c r="Y25" s="31">
        <f t="shared" si="2"/>
        <v>1191091885</v>
      </c>
      <c r="Z25" s="32">
        <f>+IF(X25&lt;&gt;0,+(Y25/X25)*100,0)</f>
        <v>1064.5779616774528</v>
      </c>
      <c r="AA25" s="33">
        <f>+AA12+AA24</f>
        <v>447535798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/>
      <c r="F30" s="20"/>
      <c r="G30" s="20">
        <v>3888220</v>
      </c>
      <c r="H30" s="20">
        <v>3888220</v>
      </c>
      <c r="I30" s="20">
        <v>3888220</v>
      </c>
      <c r="J30" s="20">
        <v>3888220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3888220</v>
      </c>
      <c r="X30" s="20"/>
      <c r="Y30" s="20">
        <v>3888220</v>
      </c>
      <c r="Z30" s="21"/>
      <c r="AA30" s="22"/>
    </row>
    <row r="31" spans="1:27" ht="13.5">
      <c r="A31" s="23" t="s">
        <v>56</v>
      </c>
      <c r="B31" s="17"/>
      <c r="C31" s="18"/>
      <c r="D31" s="18"/>
      <c r="E31" s="19">
        <v>2338835</v>
      </c>
      <c r="F31" s="20">
        <v>2338835</v>
      </c>
      <c r="G31" s="20">
        <v>2299274</v>
      </c>
      <c r="H31" s="20">
        <v>2317069</v>
      </c>
      <c r="I31" s="20">
        <v>2353018</v>
      </c>
      <c r="J31" s="20">
        <v>2353018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2353018</v>
      </c>
      <c r="X31" s="20">
        <v>584709</v>
      </c>
      <c r="Y31" s="20">
        <v>1768309</v>
      </c>
      <c r="Z31" s="21">
        <v>302.43</v>
      </c>
      <c r="AA31" s="22">
        <v>2338835</v>
      </c>
    </row>
    <row r="32" spans="1:27" ht="13.5">
      <c r="A32" s="23" t="s">
        <v>57</v>
      </c>
      <c r="B32" s="17"/>
      <c r="C32" s="18"/>
      <c r="D32" s="18"/>
      <c r="E32" s="19"/>
      <c r="F32" s="20"/>
      <c r="G32" s="20">
        <v>151511067</v>
      </c>
      <c r="H32" s="20">
        <v>146801838</v>
      </c>
      <c r="I32" s="20">
        <v>150301612</v>
      </c>
      <c r="J32" s="20">
        <v>150301612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150301612</v>
      </c>
      <c r="X32" s="20"/>
      <c r="Y32" s="20">
        <v>150301612</v>
      </c>
      <c r="Z32" s="21"/>
      <c r="AA32" s="22"/>
    </row>
    <row r="33" spans="1:27" ht="13.5">
      <c r="A33" s="23" t="s">
        <v>58</v>
      </c>
      <c r="B33" s="17"/>
      <c r="C33" s="18"/>
      <c r="D33" s="18"/>
      <c r="E33" s="19">
        <v>2938413</v>
      </c>
      <c r="F33" s="20">
        <v>2938413</v>
      </c>
      <c r="G33" s="20">
        <v>3365434</v>
      </c>
      <c r="H33" s="20">
        <v>3365434</v>
      </c>
      <c r="I33" s="20">
        <v>3365434</v>
      </c>
      <c r="J33" s="20">
        <v>3365434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3365434</v>
      </c>
      <c r="X33" s="20">
        <v>734603</v>
      </c>
      <c r="Y33" s="20">
        <v>2630831</v>
      </c>
      <c r="Z33" s="21">
        <v>358.13</v>
      </c>
      <c r="AA33" s="22">
        <v>2938413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5277248</v>
      </c>
      <c r="F34" s="31">
        <f t="shared" si="3"/>
        <v>5277248</v>
      </c>
      <c r="G34" s="31">
        <f t="shared" si="3"/>
        <v>161063995</v>
      </c>
      <c r="H34" s="31">
        <f t="shared" si="3"/>
        <v>156372561</v>
      </c>
      <c r="I34" s="31">
        <f t="shared" si="3"/>
        <v>159908284</v>
      </c>
      <c r="J34" s="31">
        <f t="shared" si="3"/>
        <v>159908284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159908284</v>
      </c>
      <c r="X34" s="31">
        <f t="shared" si="3"/>
        <v>1319312</v>
      </c>
      <c r="Y34" s="31">
        <f t="shared" si="3"/>
        <v>158588972</v>
      </c>
      <c r="Z34" s="32">
        <f>+IF(X34&lt;&gt;0,+(Y34/X34)*100,0)</f>
        <v>12020.581333300994</v>
      </c>
      <c r="AA34" s="33">
        <f>SUM(AA29:AA33)</f>
        <v>5277248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/>
      <c r="F37" s="20"/>
      <c r="G37" s="20">
        <v>50116917</v>
      </c>
      <c r="H37" s="20">
        <v>50116917</v>
      </c>
      <c r="I37" s="20">
        <v>50116917</v>
      </c>
      <c r="J37" s="20">
        <v>50116917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50116917</v>
      </c>
      <c r="X37" s="20"/>
      <c r="Y37" s="20">
        <v>50116917</v>
      </c>
      <c r="Z37" s="21"/>
      <c r="AA37" s="22"/>
    </row>
    <row r="38" spans="1:27" ht="13.5">
      <c r="A38" s="23" t="s">
        <v>58</v>
      </c>
      <c r="B38" s="17"/>
      <c r="C38" s="18"/>
      <c r="D38" s="18"/>
      <c r="E38" s="19">
        <v>2107309</v>
      </c>
      <c r="F38" s="20">
        <v>2107309</v>
      </c>
      <c r="G38" s="20">
        <v>64698611</v>
      </c>
      <c r="H38" s="20">
        <v>64698611</v>
      </c>
      <c r="I38" s="20">
        <v>64698611</v>
      </c>
      <c r="J38" s="20">
        <v>64698611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64698611</v>
      </c>
      <c r="X38" s="20">
        <v>526827</v>
      </c>
      <c r="Y38" s="20">
        <v>64171784</v>
      </c>
      <c r="Z38" s="21">
        <v>12180.81</v>
      </c>
      <c r="AA38" s="22">
        <v>2107309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2107309</v>
      </c>
      <c r="F39" s="37">
        <f t="shared" si="4"/>
        <v>2107309</v>
      </c>
      <c r="G39" s="37">
        <f t="shared" si="4"/>
        <v>114815528</v>
      </c>
      <c r="H39" s="37">
        <f t="shared" si="4"/>
        <v>114815528</v>
      </c>
      <c r="I39" s="37">
        <f t="shared" si="4"/>
        <v>114815528</v>
      </c>
      <c r="J39" s="37">
        <f t="shared" si="4"/>
        <v>114815528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114815528</v>
      </c>
      <c r="X39" s="37">
        <f t="shared" si="4"/>
        <v>526827</v>
      </c>
      <c r="Y39" s="37">
        <f t="shared" si="4"/>
        <v>114288701</v>
      </c>
      <c r="Z39" s="38">
        <f>+IF(X39&lt;&gt;0,+(Y39/X39)*100,0)</f>
        <v>21693.78201952444</v>
      </c>
      <c r="AA39" s="39">
        <f>SUM(AA37:AA38)</f>
        <v>2107309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7384557</v>
      </c>
      <c r="F40" s="31">
        <f t="shared" si="5"/>
        <v>7384557</v>
      </c>
      <c r="G40" s="31">
        <f t="shared" si="5"/>
        <v>275879523</v>
      </c>
      <c r="H40" s="31">
        <f t="shared" si="5"/>
        <v>271188089</v>
      </c>
      <c r="I40" s="31">
        <f t="shared" si="5"/>
        <v>274723812</v>
      </c>
      <c r="J40" s="31">
        <f t="shared" si="5"/>
        <v>274723812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274723812</v>
      </c>
      <c r="X40" s="31">
        <f t="shared" si="5"/>
        <v>1846139</v>
      </c>
      <c r="Y40" s="31">
        <f t="shared" si="5"/>
        <v>272877673</v>
      </c>
      <c r="Z40" s="32">
        <f>+IF(X40&lt;&gt;0,+(Y40/X40)*100,0)</f>
        <v>14780.992817983912</v>
      </c>
      <c r="AA40" s="33">
        <f>+AA34+AA39</f>
        <v>7384557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440151241</v>
      </c>
      <c r="F42" s="45">
        <f t="shared" si="6"/>
        <v>440151241</v>
      </c>
      <c r="G42" s="45">
        <f t="shared" si="6"/>
        <v>1047894663</v>
      </c>
      <c r="H42" s="45">
        <f t="shared" si="6"/>
        <v>1028769698</v>
      </c>
      <c r="I42" s="45">
        <f t="shared" si="6"/>
        <v>1028252024</v>
      </c>
      <c r="J42" s="45">
        <f t="shared" si="6"/>
        <v>1028252024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1028252024</v>
      </c>
      <c r="X42" s="45">
        <f t="shared" si="6"/>
        <v>110037812</v>
      </c>
      <c r="Y42" s="45">
        <f t="shared" si="6"/>
        <v>918214212</v>
      </c>
      <c r="Z42" s="46">
        <f>+IF(X42&lt;&gt;0,+(Y42/X42)*100,0)</f>
        <v>834.4533531800869</v>
      </c>
      <c r="AA42" s="47">
        <f>+AA25-AA40</f>
        <v>440151241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440151241</v>
      </c>
      <c r="F45" s="20">
        <v>440151241</v>
      </c>
      <c r="G45" s="20">
        <v>1042465545</v>
      </c>
      <c r="H45" s="20">
        <v>1023338999</v>
      </c>
      <c r="I45" s="20">
        <v>1022819743</v>
      </c>
      <c r="J45" s="20">
        <v>1022819743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1022819743</v>
      </c>
      <c r="X45" s="20">
        <v>110037810</v>
      </c>
      <c r="Y45" s="20">
        <v>912781933</v>
      </c>
      <c r="Z45" s="48">
        <v>829.52</v>
      </c>
      <c r="AA45" s="22">
        <v>440151241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>
        <v>5429118</v>
      </c>
      <c r="H46" s="20">
        <v>5430699</v>
      </c>
      <c r="I46" s="20">
        <v>5432281</v>
      </c>
      <c r="J46" s="20">
        <v>5432281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5432281</v>
      </c>
      <c r="X46" s="20"/>
      <c r="Y46" s="20">
        <v>5432281</v>
      </c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440151241</v>
      </c>
      <c r="F48" s="53">
        <f t="shared" si="7"/>
        <v>440151241</v>
      </c>
      <c r="G48" s="53">
        <f t="shared" si="7"/>
        <v>1047894663</v>
      </c>
      <c r="H48" s="53">
        <f t="shared" si="7"/>
        <v>1028769698</v>
      </c>
      <c r="I48" s="53">
        <f t="shared" si="7"/>
        <v>1028252024</v>
      </c>
      <c r="J48" s="53">
        <f t="shared" si="7"/>
        <v>1028252024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1028252024</v>
      </c>
      <c r="X48" s="53">
        <f t="shared" si="7"/>
        <v>110037810</v>
      </c>
      <c r="Y48" s="53">
        <f t="shared" si="7"/>
        <v>918214214</v>
      </c>
      <c r="Z48" s="54">
        <f>+IF(X48&lt;&gt;0,+(Y48/X48)*100,0)</f>
        <v>834.45337016431</v>
      </c>
      <c r="AA48" s="55">
        <f>SUM(AA45:AA47)</f>
        <v>440151241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35861</v>
      </c>
      <c r="F6" s="20">
        <v>35861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8965</v>
      </c>
      <c r="Y6" s="20">
        <v>-8965</v>
      </c>
      <c r="Z6" s="21">
        <v>-100</v>
      </c>
      <c r="AA6" s="22">
        <v>35861</v>
      </c>
    </row>
    <row r="7" spans="1:27" ht="13.5">
      <c r="A7" s="23" t="s">
        <v>34</v>
      </c>
      <c r="B7" s="17"/>
      <c r="C7" s="18"/>
      <c r="D7" s="18"/>
      <c r="E7" s="19">
        <v>6026</v>
      </c>
      <c r="F7" s="20">
        <v>6026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1507</v>
      </c>
      <c r="Y7" s="20">
        <v>-1507</v>
      </c>
      <c r="Z7" s="21">
        <v>-100</v>
      </c>
      <c r="AA7" s="22">
        <v>6026</v>
      </c>
    </row>
    <row r="8" spans="1:27" ht="13.5">
      <c r="A8" s="23" t="s">
        <v>35</v>
      </c>
      <c r="B8" s="17"/>
      <c r="C8" s="18"/>
      <c r="D8" s="18"/>
      <c r="E8" s="19">
        <v>109196</v>
      </c>
      <c r="F8" s="20">
        <v>109196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27299</v>
      </c>
      <c r="Y8" s="20">
        <v>-27299</v>
      </c>
      <c r="Z8" s="21">
        <v>-100</v>
      </c>
      <c r="AA8" s="22">
        <v>109196</v>
      </c>
    </row>
    <row r="9" spans="1:27" ht="13.5">
      <c r="A9" s="23" t="s">
        <v>36</v>
      </c>
      <c r="B9" s="17"/>
      <c r="C9" s="18"/>
      <c r="D9" s="18"/>
      <c r="E9" s="19">
        <v>8695</v>
      </c>
      <c r="F9" s="20">
        <v>8695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2174</v>
      </c>
      <c r="Y9" s="20">
        <v>-2174</v>
      </c>
      <c r="Z9" s="21">
        <v>-100</v>
      </c>
      <c r="AA9" s="22">
        <v>8695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/>
      <c r="D11" s="18"/>
      <c r="E11" s="19">
        <v>208</v>
      </c>
      <c r="F11" s="20">
        <v>208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52</v>
      </c>
      <c r="Y11" s="20">
        <v>-52</v>
      </c>
      <c r="Z11" s="21">
        <v>-100</v>
      </c>
      <c r="AA11" s="22">
        <v>208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159986</v>
      </c>
      <c r="F12" s="31">
        <f t="shared" si="0"/>
        <v>159986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39997</v>
      </c>
      <c r="Y12" s="31">
        <f t="shared" si="0"/>
        <v>-39997</v>
      </c>
      <c r="Z12" s="32">
        <f>+IF(X12&lt;&gt;0,+(Y12/X12)*100,0)</f>
        <v>-100</v>
      </c>
      <c r="AA12" s="33">
        <f>SUM(AA6:AA11)</f>
        <v>159986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>
        <v>90</v>
      </c>
      <c r="F16" s="20">
        <v>90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23</v>
      </c>
      <c r="Y16" s="24">
        <v>-23</v>
      </c>
      <c r="Z16" s="25">
        <v>-100</v>
      </c>
      <c r="AA16" s="26">
        <v>90</v>
      </c>
    </row>
    <row r="17" spans="1:27" ht="13.5">
      <c r="A17" s="23" t="s">
        <v>43</v>
      </c>
      <c r="B17" s="17"/>
      <c r="C17" s="18"/>
      <c r="D17" s="18"/>
      <c r="E17" s="19">
        <v>13035</v>
      </c>
      <c r="F17" s="20">
        <v>13035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3259</v>
      </c>
      <c r="Y17" s="20">
        <v>-3259</v>
      </c>
      <c r="Z17" s="21">
        <v>-100</v>
      </c>
      <c r="AA17" s="22">
        <v>13035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/>
      <c r="D19" s="18"/>
      <c r="E19" s="19">
        <v>88134</v>
      </c>
      <c r="F19" s="20">
        <v>88134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22034</v>
      </c>
      <c r="Y19" s="20">
        <v>-22034</v>
      </c>
      <c r="Z19" s="21">
        <v>-100</v>
      </c>
      <c r="AA19" s="22">
        <v>88134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101259</v>
      </c>
      <c r="F24" s="37">
        <f t="shared" si="1"/>
        <v>101259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25316</v>
      </c>
      <c r="Y24" s="37">
        <f t="shared" si="1"/>
        <v>-25316</v>
      </c>
      <c r="Z24" s="38">
        <f>+IF(X24&lt;&gt;0,+(Y24/X24)*100,0)</f>
        <v>-100</v>
      </c>
      <c r="AA24" s="39">
        <f>SUM(AA15:AA23)</f>
        <v>101259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261245</v>
      </c>
      <c r="F25" s="31">
        <f t="shared" si="2"/>
        <v>261245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65313</v>
      </c>
      <c r="Y25" s="31">
        <f t="shared" si="2"/>
        <v>-65313</v>
      </c>
      <c r="Z25" s="32">
        <f>+IF(X25&lt;&gt;0,+(Y25/X25)*100,0)</f>
        <v>-100</v>
      </c>
      <c r="AA25" s="33">
        <f>+AA12+AA24</f>
        <v>261245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3497</v>
      </c>
      <c r="F30" s="20">
        <v>3497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874</v>
      </c>
      <c r="Y30" s="20">
        <v>-874</v>
      </c>
      <c r="Z30" s="21">
        <v>-100</v>
      </c>
      <c r="AA30" s="22">
        <v>3497</v>
      </c>
    </row>
    <row r="31" spans="1:27" ht="13.5">
      <c r="A31" s="23" t="s">
        <v>56</v>
      </c>
      <c r="B31" s="17"/>
      <c r="C31" s="18"/>
      <c r="D31" s="18"/>
      <c r="E31" s="19">
        <v>1838</v>
      </c>
      <c r="F31" s="20">
        <v>1838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460</v>
      </c>
      <c r="Y31" s="20">
        <v>-460</v>
      </c>
      <c r="Z31" s="21">
        <v>-100</v>
      </c>
      <c r="AA31" s="22">
        <v>1838</v>
      </c>
    </row>
    <row r="32" spans="1:27" ht="13.5">
      <c r="A32" s="23" t="s">
        <v>57</v>
      </c>
      <c r="B32" s="17"/>
      <c r="C32" s="18"/>
      <c r="D32" s="18"/>
      <c r="E32" s="19">
        <v>50435</v>
      </c>
      <c r="F32" s="20">
        <v>50435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12609</v>
      </c>
      <c r="Y32" s="20">
        <v>-12609</v>
      </c>
      <c r="Z32" s="21">
        <v>-100</v>
      </c>
      <c r="AA32" s="22">
        <v>50435</v>
      </c>
    </row>
    <row r="33" spans="1:27" ht="13.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55770</v>
      </c>
      <c r="F34" s="31">
        <f t="shared" si="3"/>
        <v>55770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13943</v>
      </c>
      <c r="Y34" s="31">
        <f t="shared" si="3"/>
        <v>-13943</v>
      </c>
      <c r="Z34" s="32">
        <f>+IF(X34&lt;&gt;0,+(Y34/X34)*100,0)</f>
        <v>-100</v>
      </c>
      <c r="AA34" s="33">
        <f>SUM(AA29:AA33)</f>
        <v>55770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29989</v>
      </c>
      <c r="F37" s="20">
        <v>29989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7497</v>
      </c>
      <c r="Y37" s="20">
        <v>-7497</v>
      </c>
      <c r="Z37" s="21">
        <v>-100</v>
      </c>
      <c r="AA37" s="22">
        <v>29989</v>
      </c>
    </row>
    <row r="38" spans="1:27" ht="13.5">
      <c r="A38" s="23" t="s">
        <v>58</v>
      </c>
      <c r="B38" s="17"/>
      <c r="C38" s="18"/>
      <c r="D38" s="18"/>
      <c r="E38" s="19">
        <v>53236</v>
      </c>
      <c r="F38" s="20">
        <v>53236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13309</v>
      </c>
      <c r="Y38" s="20">
        <v>-13309</v>
      </c>
      <c r="Z38" s="21">
        <v>-100</v>
      </c>
      <c r="AA38" s="22">
        <v>53236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83225</v>
      </c>
      <c r="F39" s="37">
        <f t="shared" si="4"/>
        <v>83225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20806</v>
      </c>
      <c r="Y39" s="37">
        <f t="shared" si="4"/>
        <v>-20806</v>
      </c>
      <c r="Z39" s="38">
        <f>+IF(X39&lt;&gt;0,+(Y39/X39)*100,0)</f>
        <v>-100</v>
      </c>
      <c r="AA39" s="39">
        <f>SUM(AA37:AA38)</f>
        <v>83225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138995</v>
      </c>
      <c r="F40" s="31">
        <f t="shared" si="5"/>
        <v>138995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34749</v>
      </c>
      <c r="Y40" s="31">
        <f t="shared" si="5"/>
        <v>-34749</v>
      </c>
      <c r="Z40" s="32">
        <f>+IF(X40&lt;&gt;0,+(Y40/X40)*100,0)</f>
        <v>-100</v>
      </c>
      <c r="AA40" s="33">
        <f>+AA34+AA39</f>
        <v>138995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122250</v>
      </c>
      <c r="F42" s="45">
        <f t="shared" si="6"/>
        <v>122250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30564</v>
      </c>
      <c r="Y42" s="45">
        <f t="shared" si="6"/>
        <v>-30564</v>
      </c>
      <c r="Z42" s="46">
        <f>+IF(X42&lt;&gt;0,+(Y42/X42)*100,0)</f>
        <v>-100</v>
      </c>
      <c r="AA42" s="47">
        <f>+AA25-AA40</f>
        <v>122250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122250</v>
      </c>
      <c r="F45" s="20">
        <v>122250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30563</v>
      </c>
      <c r="Y45" s="20">
        <v>-30563</v>
      </c>
      <c r="Z45" s="48">
        <v>-100</v>
      </c>
      <c r="AA45" s="22">
        <v>122250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122250</v>
      </c>
      <c r="F48" s="53">
        <f t="shared" si="7"/>
        <v>122250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30563</v>
      </c>
      <c r="Y48" s="53">
        <f t="shared" si="7"/>
        <v>-30563</v>
      </c>
      <c r="Z48" s="54">
        <f>+IF(X48&lt;&gt;0,+(Y48/X48)*100,0)</f>
        <v>-100</v>
      </c>
      <c r="AA48" s="55">
        <f>SUM(AA45:AA47)</f>
        <v>122250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6999209</v>
      </c>
      <c r="D6" s="18">
        <v>6999209</v>
      </c>
      <c r="E6" s="19"/>
      <c r="F6" s="20"/>
      <c r="G6" s="20">
        <v>678082</v>
      </c>
      <c r="H6" s="20">
        <v>1430949</v>
      </c>
      <c r="I6" s="20"/>
      <c r="J6" s="20">
        <v>1430949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1430949</v>
      </c>
      <c r="X6" s="20"/>
      <c r="Y6" s="20">
        <v>1430949</v>
      </c>
      <c r="Z6" s="21"/>
      <c r="AA6" s="22"/>
    </row>
    <row r="7" spans="1:27" ht="13.5">
      <c r="A7" s="23" t="s">
        <v>34</v>
      </c>
      <c r="B7" s="17"/>
      <c r="C7" s="18"/>
      <c r="D7" s="18"/>
      <c r="E7" s="19">
        <v>2079736</v>
      </c>
      <c r="F7" s="20">
        <v>2079736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519934</v>
      </c>
      <c r="Y7" s="20">
        <v>-519934</v>
      </c>
      <c r="Z7" s="21">
        <v>-100</v>
      </c>
      <c r="AA7" s="22">
        <v>2079736</v>
      </c>
    </row>
    <row r="8" spans="1:27" ht="13.5">
      <c r="A8" s="23" t="s">
        <v>35</v>
      </c>
      <c r="B8" s="17"/>
      <c r="C8" s="18">
        <v>9955781</v>
      </c>
      <c r="D8" s="18">
        <v>9955781</v>
      </c>
      <c r="E8" s="19">
        <v>34622488</v>
      </c>
      <c r="F8" s="20">
        <v>34622488</v>
      </c>
      <c r="G8" s="20">
        <v>71866428</v>
      </c>
      <c r="H8" s="20">
        <v>137204129</v>
      </c>
      <c r="I8" s="20"/>
      <c r="J8" s="20">
        <v>137204129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137204129</v>
      </c>
      <c r="X8" s="20">
        <v>8655622</v>
      </c>
      <c r="Y8" s="20">
        <v>128548507</v>
      </c>
      <c r="Z8" s="21">
        <v>1485.14</v>
      </c>
      <c r="AA8" s="22">
        <v>34622488</v>
      </c>
    </row>
    <row r="9" spans="1:27" ht="13.5">
      <c r="A9" s="23" t="s">
        <v>36</v>
      </c>
      <c r="B9" s="17"/>
      <c r="C9" s="18">
        <v>696039</v>
      </c>
      <c r="D9" s="18">
        <v>696039</v>
      </c>
      <c r="E9" s="19">
        <v>13820000</v>
      </c>
      <c r="F9" s="20">
        <v>13820000</v>
      </c>
      <c r="G9" s="20">
        <v>1446406</v>
      </c>
      <c r="H9" s="20">
        <v>-68946658</v>
      </c>
      <c r="I9" s="20"/>
      <c r="J9" s="20">
        <v>-68946658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-68946658</v>
      </c>
      <c r="X9" s="20">
        <v>3455000</v>
      </c>
      <c r="Y9" s="20">
        <v>-72401658</v>
      </c>
      <c r="Z9" s="21">
        <v>-2095.56</v>
      </c>
      <c r="AA9" s="22">
        <v>13820000</v>
      </c>
    </row>
    <row r="10" spans="1:27" ht="13.5">
      <c r="A10" s="23" t="s">
        <v>37</v>
      </c>
      <c r="B10" s="17"/>
      <c r="C10" s="18"/>
      <c r="D10" s="18"/>
      <c r="E10" s="19">
        <v>3903</v>
      </c>
      <c r="F10" s="20">
        <v>3903</v>
      </c>
      <c r="G10" s="24">
        <v>-7827591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976</v>
      </c>
      <c r="Y10" s="24">
        <v>-976</v>
      </c>
      <c r="Z10" s="25">
        <v>-100</v>
      </c>
      <c r="AA10" s="26">
        <v>3903</v>
      </c>
    </row>
    <row r="11" spans="1:27" ht="13.5">
      <c r="A11" s="23" t="s">
        <v>38</v>
      </c>
      <c r="B11" s="17"/>
      <c r="C11" s="18">
        <v>16376246</v>
      </c>
      <c r="D11" s="18">
        <v>16376246</v>
      </c>
      <c r="E11" s="19">
        <v>167801</v>
      </c>
      <c r="F11" s="20">
        <v>167801</v>
      </c>
      <c r="G11" s="20">
        <v>144798</v>
      </c>
      <c r="H11" s="20">
        <v>144798</v>
      </c>
      <c r="I11" s="20"/>
      <c r="J11" s="20">
        <v>144798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144798</v>
      </c>
      <c r="X11" s="20">
        <v>41950</v>
      </c>
      <c r="Y11" s="20">
        <v>102848</v>
      </c>
      <c r="Z11" s="21">
        <v>245.17</v>
      </c>
      <c r="AA11" s="22">
        <v>167801</v>
      </c>
    </row>
    <row r="12" spans="1:27" ht="13.5">
      <c r="A12" s="27" t="s">
        <v>39</v>
      </c>
      <c r="B12" s="28"/>
      <c r="C12" s="29">
        <f aca="true" t="shared" si="0" ref="C12:Y12">SUM(C6:C11)</f>
        <v>34027275</v>
      </c>
      <c r="D12" s="29">
        <f>SUM(D6:D11)</f>
        <v>34027275</v>
      </c>
      <c r="E12" s="30">
        <f t="shared" si="0"/>
        <v>50693928</v>
      </c>
      <c r="F12" s="31">
        <f t="shared" si="0"/>
        <v>50693928</v>
      </c>
      <c r="G12" s="31">
        <f t="shared" si="0"/>
        <v>66308123</v>
      </c>
      <c r="H12" s="31">
        <f t="shared" si="0"/>
        <v>69833218</v>
      </c>
      <c r="I12" s="31">
        <f t="shared" si="0"/>
        <v>0</v>
      </c>
      <c r="J12" s="31">
        <f t="shared" si="0"/>
        <v>69833218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69833218</v>
      </c>
      <c r="X12" s="31">
        <f t="shared" si="0"/>
        <v>12673482</v>
      </c>
      <c r="Y12" s="31">
        <f t="shared" si="0"/>
        <v>57159736</v>
      </c>
      <c r="Z12" s="32">
        <f>+IF(X12&lt;&gt;0,+(Y12/X12)*100,0)</f>
        <v>451.0184020460991</v>
      </c>
      <c r="AA12" s="33">
        <f>SUM(AA6:AA11)</f>
        <v>50693928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52370</v>
      </c>
      <c r="F15" s="20">
        <v>52370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13093</v>
      </c>
      <c r="Y15" s="20">
        <v>-13093</v>
      </c>
      <c r="Z15" s="21">
        <v>-100</v>
      </c>
      <c r="AA15" s="22">
        <v>52370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28363506</v>
      </c>
      <c r="D17" s="18">
        <v>28363506</v>
      </c>
      <c r="E17" s="19">
        <v>42174306</v>
      </c>
      <c r="F17" s="20">
        <v>42174306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10543577</v>
      </c>
      <c r="Y17" s="20">
        <v>-10543577</v>
      </c>
      <c r="Z17" s="21">
        <v>-100</v>
      </c>
      <c r="AA17" s="22">
        <v>42174306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356858348</v>
      </c>
      <c r="D19" s="18">
        <v>356858348</v>
      </c>
      <c r="E19" s="19">
        <v>369429930</v>
      </c>
      <c r="F19" s="20">
        <v>369429930</v>
      </c>
      <c r="G19" s="20">
        <v>404802328</v>
      </c>
      <c r="H19" s="20">
        <v>405144140</v>
      </c>
      <c r="I19" s="20"/>
      <c r="J19" s="20">
        <v>405144140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405144140</v>
      </c>
      <c r="X19" s="20">
        <v>92357483</v>
      </c>
      <c r="Y19" s="20">
        <v>312786657</v>
      </c>
      <c r="Z19" s="21">
        <v>338.67</v>
      </c>
      <c r="AA19" s="22">
        <v>369429930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670507</v>
      </c>
      <c r="D22" s="18">
        <v>670507</v>
      </c>
      <c r="E22" s="19">
        <v>1732932</v>
      </c>
      <c r="F22" s="20">
        <v>1732932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433233</v>
      </c>
      <c r="Y22" s="20">
        <v>-433233</v>
      </c>
      <c r="Z22" s="21">
        <v>-100</v>
      </c>
      <c r="AA22" s="22">
        <v>1732932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385892361</v>
      </c>
      <c r="D24" s="29">
        <f>SUM(D15:D23)</f>
        <v>385892361</v>
      </c>
      <c r="E24" s="36">
        <f t="shared" si="1"/>
        <v>413389538</v>
      </c>
      <c r="F24" s="37">
        <f t="shared" si="1"/>
        <v>413389538</v>
      </c>
      <c r="G24" s="37">
        <f t="shared" si="1"/>
        <v>404802328</v>
      </c>
      <c r="H24" s="37">
        <f t="shared" si="1"/>
        <v>405144140</v>
      </c>
      <c r="I24" s="37">
        <f t="shared" si="1"/>
        <v>0</v>
      </c>
      <c r="J24" s="37">
        <f t="shared" si="1"/>
        <v>405144140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405144140</v>
      </c>
      <c r="X24" s="37">
        <f t="shared" si="1"/>
        <v>103347386</v>
      </c>
      <c r="Y24" s="37">
        <f t="shared" si="1"/>
        <v>301796754</v>
      </c>
      <c r="Z24" s="38">
        <f>+IF(X24&lt;&gt;0,+(Y24/X24)*100,0)</f>
        <v>292.02166177671876</v>
      </c>
      <c r="AA24" s="39">
        <f>SUM(AA15:AA23)</f>
        <v>413389538</v>
      </c>
    </row>
    <row r="25" spans="1:27" ht="13.5">
      <c r="A25" s="27" t="s">
        <v>51</v>
      </c>
      <c r="B25" s="28"/>
      <c r="C25" s="29">
        <f aca="true" t="shared" si="2" ref="C25:Y25">+C12+C24</f>
        <v>419919636</v>
      </c>
      <c r="D25" s="29">
        <f>+D12+D24</f>
        <v>419919636</v>
      </c>
      <c r="E25" s="30">
        <f t="shared" si="2"/>
        <v>464083466</v>
      </c>
      <c r="F25" s="31">
        <f t="shared" si="2"/>
        <v>464083466</v>
      </c>
      <c r="G25" s="31">
        <f t="shared" si="2"/>
        <v>471110451</v>
      </c>
      <c r="H25" s="31">
        <f t="shared" si="2"/>
        <v>474977358</v>
      </c>
      <c r="I25" s="31">
        <f t="shared" si="2"/>
        <v>0</v>
      </c>
      <c r="J25" s="31">
        <f t="shared" si="2"/>
        <v>474977358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474977358</v>
      </c>
      <c r="X25" s="31">
        <f t="shared" si="2"/>
        <v>116020868</v>
      </c>
      <c r="Y25" s="31">
        <f t="shared" si="2"/>
        <v>358956490</v>
      </c>
      <c r="Z25" s="32">
        <f>+IF(X25&lt;&gt;0,+(Y25/X25)*100,0)</f>
        <v>309.38959187928157</v>
      </c>
      <c r="AA25" s="33">
        <f>+AA12+AA24</f>
        <v>464083466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3918580</v>
      </c>
      <c r="D30" s="18">
        <v>3918580</v>
      </c>
      <c r="E30" s="19">
        <v>2500000</v>
      </c>
      <c r="F30" s="20">
        <v>2500000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625000</v>
      </c>
      <c r="Y30" s="20">
        <v>-625000</v>
      </c>
      <c r="Z30" s="21">
        <v>-100</v>
      </c>
      <c r="AA30" s="22">
        <v>2500000</v>
      </c>
    </row>
    <row r="31" spans="1:27" ht="13.5">
      <c r="A31" s="23" t="s">
        <v>56</v>
      </c>
      <c r="B31" s="17"/>
      <c r="C31" s="18">
        <v>269980</v>
      </c>
      <c r="D31" s="18">
        <v>269980</v>
      </c>
      <c r="E31" s="19">
        <v>262171</v>
      </c>
      <c r="F31" s="20">
        <v>262171</v>
      </c>
      <c r="G31" s="20">
        <v>483227</v>
      </c>
      <c r="H31" s="20">
        <v>489019</v>
      </c>
      <c r="I31" s="20"/>
      <c r="J31" s="20">
        <v>489019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489019</v>
      </c>
      <c r="X31" s="20">
        <v>65543</v>
      </c>
      <c r="Y31" s="20">
        <v>423476</v>
      </c>
      <c r="Z31" s="21">
        <v>646.1</v>
      </c>
      <c r="AA31" s="22">
        <v>262171</v>
      </c>
    </row>
    <row r="32" spans="1:27" ht="13.5">
      <c r="A32" s="23" t="s">
        <v>57</v>
      </c>
      <c r="B32" s="17"/>
      <c r="C32" s="18">
        <v>34085754</v>
      </c>
      <c r="D32" s="18">
        <v>34085754</v>
      </c>
      <c r="E32" s="19">
        <v>41024000</v>
      </c>
      <c r="F32" s="20">
        <v>41024000</v>
      </c>
      <c r="G32" s="20">
        <v>42278815</v>
      </c>
      <c r="H32" s="20">
        <v>38021820</v>
      </c>
      <c r="I32" s="20"/>
      <c r="J32" s="20">
        <v>38021820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38021820</v>
      </c>
      <c r="X32" s="20">
        <v>10256000</v>
      </c>
      <c r="Y32" s="20">
        <v>27765820</v>
      </c>
      <c r="Z32" s="21">
        <v>270.73</v>
      </c>
      <c r="AA32" s="22">
        <v>41024000</v>
      </c>
    </row>
    <row r="33" spans="1:27" ht="13.5">
      <c r="A33" s="23" t="s">
        <v>58</v>
      </c>
      <c r="B33" s="17"/>
      <c r="C33" s="18"/>
      <c r="D33" s="18"/>
      <c r="E33" s="19">
        <v>18231338</v>
      </c>
      <c r="F33" s="20">
        <v>18231338</v>
      </c>
      <c r="G33" s="20">
        <v>122506867</v>
      </c>
      <c r="H33" s="20">
        <v>133653503</v>
      </c>
      <c r="I33" s="20"/>
      <c r="J33" s="20">
        <v>133653503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133653503</v>
      </c>
      <c r="X33" s="20">
        <v>4557835</v>
      </c>
      <c r="Y33" s="20">
        <v>129095668</v>
      </c>
      <c r="Z33" s="21">
        <v>2832.39</v>
      </c>
      <c r="AA33" s="22">
        <v>18231338</v>
      </c>
    </row>
    <row r="34" spans="1:27" ht="13.5">
      <c r="A34" s="27" t="s">
        <v>59</v>
      </c>
      <c r="B34" s="28"/>
      <c r="C34" s="29">
        <f aca="true" t="shared" si="3" ref="C34:Y34">SUM(C29:C33)</f>
        <v>38274314</v>
      </c>
      <c r="D34" s="29">
        <f>SUM(D29:D33)</f>
        <v>38274314</v>
      </c>
      <c r="E34" s="30">
        <f t="shared" si="3"/>
        <v>62017509</v>
      </c>
      <c r="F34" s="31">
        <f t="shared" si="3"/>
        <v>62017509</v>
      </c>
      <c r="G34" s="31">
        <f t="shared" si="3"/>
        <v>165268909</v>
      </c>
      <c r="H34" s="31">
        <f t="shared" si="3"/>
        <v>172164342</v>
      </c>
      <c r="I34" s="31">
        <f t="shared" si="3"/>
        <v>0</v>
      </c>
      <c r="J34" s="31">
        <f t="shared" si="3"/>
        <v>172164342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172164342</v>
      </c>
      <c r="X34" s="31">
        <f t="shared" si="3"/>
        <v>15504378</v>
      </c>
      <c r="Y34" s="31">
        <f t="shared" si="3"/>
        <v>156659964</v>
      </c>
      <c r="Z34" s="32">
        <f>+IF(X34&lt;&gt;0,+(Y34/X34)*100,0)</f>
        <v>1010.4240492588609</v>
      </c>
      <c r="AA34" s="33">
        <f>SUM(AA29:AA33)</f>
        <v>62017509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7941204</v>
      </c>
      <c r="D37" s="18">
        <v>7941204</v>
      </c>
      <c r="E37" s="19">
        <v>6425880</v>
      </c>
      <c r="F37" s="20">
        <v>6425880</v>
      </c>
      <c r="G37" s="20">
        <v>4544937</v>
      </c>
      <c r="H37" s="20">
        <v>4544937</v>
      </c>
      <c r="I37" s="20"/>
      <c r="J37" s="20">
        <v>4544937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4544937</v>
      </c>
      <c r="X37" s="20">
        <v>1606470</v>
      </c>
      <c r="Y37" s="20">
        <v>2938467</v>
      </c>
      <c r="Z37" s="21">
        <v>182.91</v>
      </c>
      <c r="AA37" s="22">
        <v>6425880</v>
      </c>
    </row>
    <row r="38" spans="1:27" ht="13.5">
      <c r="A38" s="23" t="s">
        <v>58</v>
      </c>
      <c r="B38" s="17"/>
      <c r="C38" s="18">
        <v>9346707</v>
      </c>
      <c r="D38" s="18">
        <v>9346707</v>
      </c>
      <c r="E38" s="19">
        <v>4869751</v>
      </c>
      <c r="F38" s="20">
        <v>4869751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1217438</v>
      </c>
      <c r="Y38" s="20">
        <v>-1217438</v>
      </c>
      <c r="Z38" s="21">
        <v>-100</v>
      </c>
      <c r="AA38" s="22">
        <v>4869751</v>
      </c>
    </row>
    <row r="39" spans="1:27" ht="13.5">
      <c r="A39" s="27" t="s">
        <v>61</v>
      </c>
      <c r="B39" s="35"/>
      <c r="C39" s="29">
        <f aca="true" t="shared" si="4" ref="C39:Y39">SUM(C37:C38)</f>
        <v>17287911</v>
      </c>
      <c r="D39" s="29">
        <f>SUM(D37:D38)</f>
        <v>17287911</v>
      </c>
      <c r="E39" s="36">
        <f t="shared" si="4"/>
        <v>11295631</v>
      </c>
      <c r="F39" s="37">
        <f t="shared" si="4"/>
        <v>11295631</v>
      </c>
      <c r="G39" s="37">
        <f t="shared" si="4"/>
        <v>4544937</v>
      </c>
      <c r="H39" s="37">
        <f t="shared" si="4"/>
        <v>4544937</v>
      </c>
      <c r="I39" s="37">
        <f t="shared" si="4"/>
        <v>0</v>
      </c>
      <c r="J39" s="37">
        <f t="shared" si="4"/>
        <v>4544937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4544937</v>
      </c>
      <c r="X39" s="37">
        <f t="shared" si="4"/>
        <v>2823908</v>
      </c>
      <c r="Y39" s="37">
        <f t="shared" si="4"/>
        <v>1721029</v>
      </c>
      <c r="Z39" s="38">
        <f>+IF(X39&lt;&gt;0,+(Y39/X39)*100,0)</f>
        <v>60.94493871613381</v>
      </c>
      <c r="AA39" s="39">
        <f>SUM(AA37:AA38)</f>
        <v>11295631</v>
      </c>
    </row>
    <row r="40" spans="1:27" ht="13.5">
      <c r="A40" s="27" t="s">
        <v>62</v>
      </c>
      <c r="B40" s="28"/>
      <c r="C40" s="29">
        <f aca="true" t="shared" si="5" ref="C40:Y40">+C34+C39</f>
        <v>55562225</v>
      </c>
      <c r="D40" s="29">
        <f>+D34+D39</f>
        <v>55562225</v>
      </c>
      <c r="E40" s="30">
        <f t="shared" si="5"/>
        <v>73313140</v>
      </c>
      <c r="F40" s="31">
        <f t="shared" si="5"/>
        <v>73313140</v>
      </c>
      <c r="G40" s="31">
        <f t="shared" si="5"/>
        <v>169813846</v>
      </c>
      <c r="H40" s="31">
        <f t="shared" si="5"/>
        <v>176709279</v>
      </c>
      <c r="I40" s="31">
        <f t="shared" si="5"/>
        <v>0</v>
      </c>
      <c r="J40" s="31">
        <f t="shared" si="5"/>
        <v>176709279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176709279</v>
      </c>
      <c r="X40" s="31">
        <f t="shared" si="5"/>
        <v>18328286</v>
      </c>
      <c r="Y40" s="31">
        <f t="shared" si="5"/>
        <v>158380993</v>
      </c>
      <c r="Z40" s="32">
        <f>+IF(X40&lt;&gt;0,+(Y40/X40)*100,0)</f>
        <v>864.1342294636825</v>
      </c>
      <c r="AA40" s="33">
        <f>+AA34+AA39</f>
        <v>73313140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364357411</v>
      </c>
      <c r="D42" s="43">
        <f>+D25-D40</f>
        <v>364357411</v>
      </c>
      <c r="E42" s="44">
        <f t="shared" si="6"/>
        <v>390770326</v>
      </c>
      <c r="F42" s="45">
        <f t="shared" si="6"/>
        <v>390770326</v>
      </c>
      <c r="G42" s="45">
        <f t="shared" si="6"/>
        <v>301296605</v>
      </c>
      <c r="H42" s="45">
        <f t="shared" si="6"/>
        <v>298268079</v>
      </c>
      <c r="I42" s="45">
        <f t="shared" si="6"/>
        <v>0</v>
      </c>
      <c r="J42" s="45">
        <f t="shared" si="6"/>
        <v>298268079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298268079</v>
      </c>
      <c r="X42" s="45">
        <f t="shared" si="6"/>
        <v>97692582</v>
      </c>
      <c r="Y42" s="45">
        <f t="shared" si="6"/>
        <v>200575497</v>
      </c>
      <c r="Z42" s="46">
        <f>+IF(X42&lt;&gt;0,+(Y42/X42)*100,0)</f>
        <v>205.31292437331626</v>
      </c>
      <c r="AA42" s="47">
        <f>+AA25-AA40</f>
        <v>390770326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364357411</v>
      </c>
      <c r="D45" s="18">
        <v>364357411</v>
      </c>
      <c r="E45" s="19">
        <v>390024884</v>
      </c>
      <c r="F45" s="20">
        <v>390024884</v>
      </c>
      <c r="G45" s="20">
        <v>5463088</v>
      </c>
      <c r="H45" s="20">
        <v>2463566</v>
      </c>
      <c r="I45" s="20"/>
      <c r="J45" s="20">
        <v>2463566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2463566</v>
      </c>
      <c r="X45" s="20">
        <v>97506221</v>
      </c>
      <c r="Y45" s="20">
        <v>-95042655</v>
      </c>
      <c r="Z45" s="48">
        <v>-97.47</v>
      </c>
      <c r="AA45" s="22">
        <v>390024884</v>
      </c>
    </row>
    <row r="46" spans="1:27" ht="13.5">
      <c r="A46" s="23" t="s">
        <v>67</v>
      </c>
      <c r="B46" s="17"/>
      <c r="C46" s="18"/>
      <c r="D46" s="18"/>
      <c r="E46" s="19">
        <v>745442</v>
      </c>
      <c r="F46" s="20">
        <v>745442</v>
      </c>
      <c r="G46" s="20">
        <v>295833517</v>
      </c>
      <c r="H46" s="20">
        <v>295804513</v>
      </c>
      <c r="I46" s="20"/>
      <c r="J46" s="20">
        <v>295804513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295804513</v>
      </c>
      <c r="X46" s="20">
        <v>186361</v>
      </c>
      <c r="Y46" s="20">
        <v>295618152</v>
      </c>
      <c r="Z46" s="48">
        <v>158626.62</v>
      </c>
      <c r="AA46" s="22">
        <v>745442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364357411</v>
      </c>
      <c r="D48" s="51">
        <f>SUM(D45:D47)</f>
        <v>364357411</v>
      </c>
      <c r="E48" s="52">
        <f t="shared" si="7"/>
        <v>390770326</v>
      </c>
      <c r="F48" s="53">
        <f t="shared" si="7"/>
        <v>390770326</v>
      </c>
      <c r="G48" s="53">
        <f t="shared" si="7"/>
        <v>301296605</v>
      </c>
      <c r="H48" s="53">
        <f t="shared" si="7"/>
        <v>298268079</v>
      </c>
      <c r="I48" s="53">
        <f t="shared" si="7"/>
        <v>0</v>
      </c>
      <c r="J48" s="53">
        <f t="shared" si="7"/>
        <v>298268079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298268079</v>
      </c>
      <c r="X48" s="53">
        <f t="shared" si="7"/>
        <v>97692582</v>
      </c>
      <c r="Y48" s="53">
        <f t="shared" si="7"/>
        <v>200575497</v>
      </c>
      <c r="Z48" s="54">
        <f>+IF(X48&lt;&gt;0,+(Y48/X48)*100,0)</f>
        <v>205.31292437331626</v>
      </c>
      <c r="AA48" s="55">
        <f>SUM(AA45:AA47)</f>
        <v>390770326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118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471968</v>
      </c>
      <c r="D6" s="18">
        <v>471968</v>
      </c>
      <c r="E6" s="19">
        <v>932000</v>
      </c>
      <c r="F6" s="20">
        <v>932000</v>
      </c>
      <c r="G6" s="20"/>
      <c r="H6" s="20"/>
      <c r="I6" s="20">
        <v>152341</v>
      </c>
      <c r="J6" s="20">
        <v>152341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152341</v>
      </c>
      <c r="X6" s="20">
        <v>233000</v>
      </c>
      <c r="Y6" s="20">
        <v>-80659</v>
      </c>
      <c r="Z6" s="21">
        <v>-34.62</v>
      </c>
      <c r="AA6" s="22">
        <v>932000</v>
      </c>
    </row>
    <row r="7" spans="1:27" ht="13.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3.5">
      <c r="A8" s="23" t="s">
        <v>35</v>
      </c>
      <c r="B8" s="17"/>
      <c r="C8" s="18">
        <v>1405213</v>
      </c>
      <c r="D8" s="18">
        <v>1405213</v>
      </c>
      <c r="E8" s="19">
        <v>3600000</v>
      </c>
      <c r="F8" s="20">
        <v>3600000</v>
      </c>
      <c r="G8" s="20">
        <v>8027693</v>
      </c>
      <c r="H8" s="20"/>
      <c r="I8" s="20">
        <v>2076845</v>
      </c>
      <c r="J8" s="20">
        <v>2076845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2076845</v>
      </c>
      <c r="X8" s="20">
        <v>900000</v>
      </c>
      <c r="Y8" s="20">
        <v>1176845</v>
      </c>
      <c r="Z8" s="21">
        <v>130.76</v>
      </c>
      <c r="AA8" s="22">
        <v>3600000</v>
      </c>
    </row>
    <row r="9" spans="1:27" ht="13.5">
      <c r="A9" s="23" t="s">
        <v>36</v>
      </c>
      <c r="B9" s="17"/>
      <c r="C9" s="18">
        <v>2747251</v>
      </c>
      <c r="D9" s="18">
        <v>2747251</v>
      </c>
      <c r="E9" s="19">
        <v>1200000</v>
      </c>
      <c r="F9" s="20">
        <v>1200000</v>
      </c>
      <c r="G9" s="20">
        <v>5093442</v>
      </c>
      <c r="H9" s="20"/>
      <c r="I9" s="20">
        <v>5093442</v>
      </c>
      <c r="J9" s="20">
        <v>5093442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5093442</v>
      </c>
      <c r="X9" s="20">
        <v>300000</v>
      </c>
      <c r="Y9" s="20">
        <v>4793442</v>
      </c>
      <c r="Z9" s="21">
        <v>1597.81</v>
      </c>
      <c r="AA9" s="22">
        <v>1200000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3.5">
      <c r="A11" s="23" t="s">
        <v>38</v>
      </c>
      <c r="B11" s="17"/>
      <c r="C11" s="18">
        <v>62103</v>
      </c>
      <c r="D11" s="18">
        <v>62103</v>
      </c>
      <c r="E11" s="19">
        <v>50000</v>
      </c>
      <c r="F11" s="20">
        <v>50000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12500</v>
      </c>
      <c r="Y11" s="20">
        <v>-12500</v>
      </c>
      <c r="Z11" s="21">
        <v>-100</v>
      </c>
      <c r="AA11" s="22">
        <v>50000</v>
      </c>
    </row>
    <row r="12" spans="1:27" ht="13.5">
      <c r="A12" s="27" t="s">
        <v>39</v>
      </c>
      <c r="B12" s="28"/>
      <c r="C12" s="29">
        <f aca="true" t="shared" si="0" ref="C12:Y12">SUM(C6:C11)</f>
        <v>4686535</v>
      </c>
      <c r="D12" s="29">
        <f>SUM(D6:D11)</f>
        <v>4686535</v>
      </c>
      <c r="E12" s="30">
        <f t="shared" si="0"/>
        <v>5782000</v>
      </c>
      <c r="F12" s="31">
        <f t="shared" si="0"/>
        <v>5782000</v>
      </c>
      <c r="G12" s="31">
        <f t="shared" si="0"/>
        <v>13121135</v>
      </c>
      <c r="H12" s="31">
        <f t="shared" si="0"/>
        <v>0</v>
      </c>
      <c r="I12" s="31">
        <f t="shared" si="0"/>
        <v>7322628</v>
      </c>
      <c r="J12" s="31">
        <f t="shared" si="0"/>
        <v>7322628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7322628</v>
      </c>
      <c r="X12" s="31">
        <f t="shared" si="0"/>
        <v>1445500</v>
      </c>
      <c r="Y12" s="31">
        <f t="shared" si="0"/>
        <v>5877128</v>
      </c>
      <c r="Z12" s="32">
        <f>+IF(X12&lt;&gt;0,+(Y12/X12)*100,0)</f>
        <v>406.5809754410239</v>
      </c>
      <c r="AA12" s="33">
        <f>SUM(AA6:AA11)</f>
        <v>5782000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37466500</v>
      </c>
      <c r="D17" s="18">
        <v>37466500</v>
      </c>
      <c r="E17" s="19">
        <v>39581000</v>
      </c>
      <c r="F17" s="20">
        <v>39581000</v>
      </c>
      <c r="G17" s="20">
        <v>38585000</v>
      </c>
      <c r="H17" s="20"/>
      <c r="I17" s="20">
        <v>38585000</v>
      </c>
      <c r="J17" s="20">
        <v>38585000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38585000</v>
      </c>
      <c r="X17" s="20">
        <v>9895250</v>
      </c>
      <c r="Y17" s="20">
        <v>28689750</v>
      </c>
      <c r="Z17" s="21">
        <v>289.93</v>
      </c>
      <c r="AA17" s="22">
        <v>39581000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204814329</v>
      </c>
      <c r="D19" s="18">
        <v>204814329</v>
      </c>
      <c r="E19" s="19">
        <v>226333000</v>
      </c>
      <c r="F19" s="20">
        <v>226333000</v>
      </c>
      <c r="G19" s="20">
        <v>204968042</v>
      </c>
      <c r="H19" s="20"/>
      <c r="I19" s="20">
        <v>207830438</v>
      </c>
      <c r="J19" s="20">
        <v>207830438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207830438</v>
      </c>
      <c r="X19" s="20">
        <v>56583250</v>
      </c>
      <c r="Y19" s="20">
        <v>151247188</v>
      </c>
      <c r="Z19" s="21">
        <v>267.3</v>
      </c>
      <c r="AA19" s="22">
        <v>226333000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4</v>
      </c>
      <c r="D22" s="18">
        <v>4</v>
      </c>
      <c r="E22" s="19"/>
      <c r="F22" s="20"/>
      <c r="G22" s="20">
        <v>4</v>
      </c>
      <c r="H22" s="20"/>
      <c r="I22" s="20">
        <v>4</v>
      </c>
      <c r="J22" s="20">
        <v>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4</v>
      </c>
      <c r="X22" s="20"/>
      <c r="Y22" s="20">
        <v>4</v>
      </c>
      <c r="Z22" s="21"/>
      <c r="AA22" s="22"/>
    </row>
    <row r="23" spans="1:27" ht="13.5">
      <c r="A23" s="23" t="s">
        <v>49</v>
      </c>
      <c r="B23" s="17"/>
      <c r="C23" s="18">
        <v>8500</v>
      </c>
      <c r="D23" s="18">
        <v>8500</v>
      </c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242289333</v>
      </c>
      <c r="D24" s="29">
        <f>SUM(D15:D23)</f>
        <v>242289333</v>
      </c>
      <c r="E24" s="36">
        <f t="shared" si="1"/>
        <v>265914000</v>
      </c>
      <c r="F24" s="37">
        <f t="shared" si="1"/>
        <v>265914000</v>
      </c>
      <c r="G24" s="37">
        <f t="shared" si="1"/>
        <v>243553046</v>
      </c>
      <c r="H24" s="37">
        <f t="shared" si="1"/>
        <v>0</v>
      </c>
      <c r="I24" s="37">
        <f t="shared" si="1"/>
        <v>246415442</v>
      </c>
      <c r="J24" s="37">
        <f t="shared" si="1"/>
        <v>246415442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246415442</v>
      </c>
      <c r="X24" s="37">
        <f t="shared" si="1"/>
        <v>66478500</v>
      </c>
      <c r="Y24" s="37">
        <f t="shared" si="1"/>
        <v>179936942</v>
      </c>
      <c r="Z24" s="38">
        <f>+IF(X24&lt;&gt;0,+(Y24/X24)*100,0)</f>
        <v>270.6693773174786</v>
      </c>
      <c r="AA24" s="39">
        <f>SUM(AA15:AA23)</f>
        <v>265914000</v>
      </c>
    </row>
    <row r="25" spans="1:27" ht="13.5">
      <c r="A25" s="27" t="s">
        <v>51</v>
      </c>
      <c r="B25" s="28"/>
      <c r="C25" s="29">
        <f aca="true" t="shared" si="2" ref="C25:Y25">+C12+C24</f>
        <v>246975868</v>
      </c>
      <c r="D25" s="29">
        <f>+D12+D24</f>
        <v>246975868</v>
      </c>
      <c r="E25" s="30">
        <f t="shared" si="2"/>
        <v>271696000</v>
      </c>
      <c r="F25" s="31">
        <f t="shared" si="2"/>
        <v>271696000</v>
      </c>
      <c r="G25" s="31">
        <f t="shared" si="2"/>
        <v>256674181</v>
      </c>
      <c r="H25" s="31">
        <f t="shared" si="2"/>
        <v>0</v>
      </c>
      <c r="I25" s="31">
        <f t="shared" si="2"/>
        <v>253738070</v>
      </c>
      <c r="J25" s="31">
        <f t="shared" si="2"/>
        <v>253738070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253738070</v>
      </c>
      <c r="X25" s="31">
        <f t="shared" si="2"/>
        <v>67924000</v>
      </c>
      <c r="Y25" s="31">
        <f t="shared" si="2"/>
        <v>185814070</v>
      </c>
      <c r="Z25" s="32">
        <f>+IF(X25&lt;&gt;0,+(Y25/X25)*100,0)</f>
        <v>273.56173075790593</v>
      </c>
      <c r="AA25" s="33">
        <f>+AA12+AA24</f>
        <v>271696000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>
        <v>935126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5059498</v>
      </c>
      <c r="D30" s="18">
        <v>5059498</v>
      </c>
      <c r="E30" s="19">
        <v>950000</v>
      </c>
      <c r="F30" s="20">
        <v>950000</v>
      </c>
      <c r="G30" s="20">
        <v>5347099</v>
      </c>
      <c r="H30" s="20"/>
      <c r="I30" s="20">
        <v>5341836</v>
      </c>
      <c r="J30" s="20">
        <v>5341836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5341836</v>
      </c>
      <c r="X30" s="20">
        <v>237500</v>
      </c>
      <c r="Y30" s="20">
        <v>5104336</v>
      </c>
      <c r="Z30" s="21">
        <v>2149.19</v>
      </c>
      <c r="AA30" s="22">
        <v>950000</v>
      </c>
    </row>
    <row r="31" spans="1:27" ht="13.5">
      <c r="A31" s="23" t="s">
        <v>56</v>
      </c>
      <c r="B31" s="17"/>
      <c r="C31" s="18">
        <v>149694</v>
      </c>
      <c r="D31" s="18">
        <v>149694</v>
      </c>
      <c r="E31" s="19">
        <v>146000</v>
      </c>
      <c r="F31" s="20">
        <v>146000</v>
      </c>
      <c r="G31" s="20">
        <v>150470</v>
      </c>
      <c r="H31" s="20"/>
      <c r="I31" s="20">
        <v>151246</v>
      </c>
      <c r="J31" s="20">
        <v>151246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151246</v>
      </c>
      <c r="X31" s="20">
        <v>36500</v>
      </c>
      <c r="Y31" s="20">
        <v>114746</v>
      </c>
      <c r="Z31" s="21">
        <v>314.37</v>
      </c>
      <c r="AA31" s="22">
        <v>146000</v>
      </c>
    </row>
    <row r="32" spans="1:27" ht="13.5">
      <c r="A32" s="23" t="s">
        <v>57</v>
      </c>
      <c r="B32" s="17"/>
      <c r="C32" s="18">
        <v>20864398</v>
      </c>
      <c r="D32" s="18">
        <v>20864398</v>
      </c>
      <c r="E32" s="19">
        <v>8767227</v>
      </c>
      <c r="F32" s="20">
        <v>8767227</v>
      </c>
      <c r="G32" s="20">
        <v>19949595</v>
      </c>
      <c r="H32" s="20"/>
      <c r="I32" s="20">
        <v>15681353</v>
      </c>
      <c r="J32" s="20">
        <v>15681353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15681353</v>
      </c>
      <c r="X32" s="20">
        <v>2191807</v>
      </c>
      <c r="Y32" s="20">
        <v>13489546</v>
      </c>
      <c r="Z32" s="21">
        <v>615.45</v>
      </c>
      <c r="AA32" s="22">
        <v>8767227</v>
      </c>
    </row>
    <row r="33" spans="1:27" ht="13.5">
      <c r="A33" s="23" t="s">
        <v>58</v>
      </c>
      <c r="B33" s="17"/>
      <c r="C33" s="18">
        <v>563696</v>
      </c>
      <c r="D33" s="18">
        <v>563696</v>
      </c>
      <c r="E33" s="19">
        <v>1167000</v>
      </c>
      <c r="F33" s="20">
        <v>1167000</v>
      </c>
      <c r="G33" s="20">
        <v>3017941</v>
      </c>
      <c r="H33" s="20"/>
      <c r="I33" s="20">
        <v>3017941</v>
      </c>
      <c r="J33" s="20">
        <v>3017941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3017941</v>
      </c>
      <c r="X33" s="20">
        <v>291750</v>
      </c>
      <c r="Y33" s="20">
        <v>2726191</v>
      </c>
      <c r="Z33" s="21">
        <v>934.43</v>
      </c>
      <c r="AA33" s="22">
        <v>1167000</v>
      </c>
    </row>
    <row r="34" spans="1:27" ht="13.5">
      <c r="A34" s="27" t="s">
        <v>59</v>
      </c>
      <c r="B34" s="28"/>
      <c r="C34" s="29">
        <f aca="true" t="shared" si="3" ref="C34:Y34">SUM(C29:C33)</f>
        <v>26637286</v>
      </c>
      <c r="D34" s="29">
        <f>SUM(D29:D33)</f>
        <v>26637286</v>
      </c>
      <c r="E34" s="30">
        <f t="shared" si="3"/>
        <v>11030227</v>
      </c>
      <c r="F34" s="31">
        <f t="shared" si="3"/>
        <v>11030227</v>
      </c>
      <c r="G34" s="31">
        <f t="shared" si="3"/>
        <v>29400231</v>
      </c>
      <c r="H34" s="31">
        <f t="shared" si="3"/>
        <v>0</v>
      </c>
      <c r="I34" s="31">
        <f t="shared" si="3"/>
        <v>24192376</v>
      </c>
      <c r="J34" s="31">
        <f t="shared" si="3"/>
        <v>24192376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24192376</v>
      </c>
      <c r="X34" s="31">
        <f t="shared" si="3"/>
        <v>2757557</v>
      </c>
      <c r="Y34" s="31">
        <f t="shared" si="3"/>
        <v>21434819</v>
      </c>
      <c r="Z34" s="32">
        <f>+IF(X34&lt;&gt;0,+(Y34/X34)*100,0)</f>
        <v>777.3119105062923</v>
      </c>
      <c r="AA34" s="33">
        <f>SUM(AA29:AA33)</f>
        <v>11030227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1317327</v>
      </c>
      <c r="D37" s="18">
        <v>1317327</v>
      </c>
      <c r="E37" s="19">
        <v>2800000</v>
      </c>
      <c r="F37" s="20">
        <v>2800000</v>
      </c>
      <c r="G37" s="20">
        <v>416075</v>
      </c>
      <c r="H37" s="20"/>
      <c r="I37" s="20">
        <v>296552</v>
      </c>
      <c r="J37" s="20">
        <v>296552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296552</v>
      </c>
      <c r="X37" s="20">
        <v>700000</v>
      </c>
      <c r="Y37" s="20">
        <v>-403448</v>
      </c>
      <c r="Z37" s="21">
        <v>-57.64</v>
      </c>
      <c r="AA37" s="22">
        <v>2800000</v>
      </c>
    </row>
    <row r="38" spans="1:27" ht="13.5">
      <c r="A38" s="23" t="s">
        <v>58</v>
      </c>
      <c r="B38" s="17"/>
      <c r="C38" s="18">
        <v>5193775</v>
      </c>
      <c r="D38" s="18">
        <v>5193775</v>
      </c>
      <c r="E38" s="19">
        <v>4078000</v>
      </c>
      <c r="F38" s="20">
        <v>4078000</v>
      </c>
      <c r="G38" s="20">
        <v>6891603</v>
      </c>
      <c r="H38" s="20"/>
      <c r="I38" s="20">
        <v>6891603</v>
      </c>
      <c r="J38" s="20">
        <v>6891603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6891603</v>
      </c>
      <c r="X38" s="20">
        <v>1019500</v>
      </c>
      <c r="Y38" s="20">
        <v>5872103</v>
      </c>
      <c r="Z38" s="21">
        <v>575.98</v>
      </c>
      <c r="AA38" s="22">
        <v>4078000</v>
      </c>
    </row>
    <row r="39" spans="1:27" ht="13.5">
      <c r="A39" s="27" t="s">
        <v>61</v>
      </c>
      <c r="B39" s="35"/>
      <c r="C39" s="29">
        <f aca="true" t="shared" si="4" ref="C39:Y39">SUM(C37:C38)</f>
        <v>6511102</v>
      </c>
      <c r="D39" s="29">
        <f>SUM(D37:D38)</f>
        <v>6511102</v>
      </c>
      <c r="E39" s="36">
        <f t="shared" si="4"/>
        <v>6878000</v>
      </c>
      <c r="F39" s="37">
        <f t="shared" si="4"/>
        <v>6878000</v>
      </c>
      <c r="G39" s="37">
        <f t="shared" si="4"/>
        <v>7307678</v>
      </c>
      <c r="H39" s="37">
        <f t="shared" si="4"/>
        <v>0</v>
      </c>
      <c r="I39" s="37">
        <f t="shared" si="4"/>
        <v>7188155</v>
      </c>
      <c r="J39" s="37">
        <f t="shared" si="4"/>
        <v>7188155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7188155</v>
      </c>
      <c r="X39" s="37">
        <f t="shared" si="4"/>
        <v>1719500</v>
      </c>
      <c r="Y39" s="37">
        <f t="shared" si="4"/>
        <v>5468655</v>
      </c>
      <c r="Z39" s="38">
        <f>+IF(X39&lt;&gt;0,+(Y39/X39)*100,0)</f>
        <v>318.03751090433263</v>
      </c>
      <c r="AA39" s="39">
        <f>SUM(AA37:AA38)</f>
        <v>6878000</v>
      </c>
    </row>
    <row r="40" spans="1:27" ht="13.5">
      <c r="A40" s="27" t="s">
        <v>62</v>
      </c>
      <c r="B40" s="28"/>
      <c r="C40" s="29">
        <f aca="true" t="shared" si="5" ref="C40:Y40">+C34+C39</f>
        <v>33148388</v>
      </c>
      <c r="D40" s="29">
        <f>+D34+D39</f>
        <v>33148388</v>
      </c>
      <c r="E40" s="30">
        <f t="shared" si="5"/>
        <v>17908227</v>
      </c>
      <c r="F40" s="31">
        <f t="shared" si="5"/>
        <v>17908227</v>
      </c>
      <c r="G40" s="31">
        <f t="shared" si="5"/>
        <v>36707909</v>
      </c>
      <c r="H40" s="31">
        <f t="shared" si="5"/>
        <v>0</v>
      </c>
      <c r="I40" s="31">
        <f t="shared" si="5"/>
        <v>31380531</v>
      </c>
      <c r="J40" s="31">
        <f t="shared" si="5"/>
        <v>31380531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31380531</v>
      </c>
      <c r="X40" s="31">
        <f t="shared" si="5"/>
        <v>4477057</v>
      </c>
      <c r="Y40" s="31">
        <f t="shared" si="5"/>
        <v>26903474</v>
      </c>
      <c r="Z40" s="32">
        <f>+IF(X40&lt;&gt;0,+(Y40/X40)*100,0)</f>
        <v>600.9187285308183</v>
      </c>
      <c r="AA40" s="33">
        <f>+AA34+AA39</f>
        <v>17908227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213827480</v>
      </c>
      <c r="D42" s="43">
        <f>+D25-D40</f>
        <v>213827480</v>
      </c>
      <c r="E42" s="44">
        <f t="shared" si="6"/>
        <v>253787773</v>
      </c>
      <c r="F42" s="45">
        <f t="shared" si="6"/>
        <v>253787773</v>
      </c>
      <c r="G42" s="45">
        <f t="shared" si="6"/>
        <v>219966272</v>
      </c>
      <c r="H42" s="45">
        <f t="shared" si="6"/>
        <v>0</v>
      </c>
      <c r="I42" s="45">
        <f t="shared" si="6"/>
        <v>222357539</v>
      </c>
      <c r="J42" s="45">
        <f t="shared" si="6"/>
        <v>222357539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222357539</v>
      </c>
      <c r="X42" s="45">
        <f t="shared" si="6"/>
        <v>63446943</v>
      </c>
      <c r="Y42" s="45">
        <f t="shared" si="6"/>
        <v>158910596</v>
      </c>
      <c r="Z42" s="46">
        <f>+IF(X42&lt;&gt;0,+(Y42/X42)*100,0)</f>
        <v>250.46217908402616</v>
      </c>
      <c r="AA42" s="47">
        <f>+AA25-AA40</f>
        <v>253787773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213827480</v>
      </c>
      <c r="D45" s="18">
        <v>213827480</v>
      </c>
      <c r="E45" s="19">
        <v>253787773</v>
      </c>
      <c r="F45" s="20">
        <v>253787773</v>
      </c>
      <c r="G45" s="20">
        <v>219966272</v>
      </c>
      <c r="H45" s="20"/>
      <c r="I45" s="20">
        <v>222357539</v>
      </c>
      <c r="J45" s="20">
        <v>222357539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222357539</v>
      </c>
      <c r="X45" s="20">
        <v>63446943</v>
      </c>
      <c r="Y45" s="20">
        <v>158910596</v>
      </c>
      <c r="Z45" s="48">
        <v>250.46</v>
      </c>
      <c r="AA45" s="22">
        <v>253787773</v>
      </c>
    </row>
    <row r="46" spans="1:27" ht="13.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213827480</v>
      </c>
      <c r="D48" s="51">
        <f>SUM(D45:D47)</f>
        <v>213827480</v>
      </c>
      <c r="E48" s="52">
        <f t="shared" si="7"/>
        <v>253787773</v>
      </c>
      <c r="F48" s="53">
        <f t="shared" si="7"/>
        <v>253787773</v>
      </c>
      <c r="G48" s="53">
        <f t="shared" si="7"/>
        <v>219966272</v>
      </c>
      <c r="H48" s="53">
        <f t="shared" si="7"/>
        <v>0</v>
      </c>
      <c r="I48" s="53">
        <f t="shared" si="7"/>
        <v>222357539</v>
      </c>
      <c r="J48" s="53">
        <f t="shared" si="7"/>
        <v>222357539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222357539</v>
      </c>
      <c r="X48" s="53">
        <f t="shared" si="7"/>
        <v>63446943</v>
      </c>
      <c r="Y48" s="53">
        <f t="shared" si="7"/>
        <v>158910596</v>
      </c>
      <c r="Z48" s="54">
        <f>+IF(X48&lt;&gt;0,+(Y48/X48)*100,0)</f>
        <v>250.46217908402616</v>
      </c>
      <c r="AA48" s="55">
        <f>SUM(AA45:AA47)</f>
        <v>253787773</v>
      </c>
    </row>
    <row r="49" spans="1:27" ht="13.5">
      <c r="A49" s="56" t="s">
        <v>115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116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117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2014-11-17T12:42:37Z</dcterms:created>
  <dcterms:modified xsi:type="dcterms:W3CDTF">2014-11-17T12:45:30Z</dcterms:modified>
  <cp:category/>
  <cp:version/>
  <cp:contentType/>
  <cp:contentStatus/>
</cp:coreProperties>
</file>