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'DC42'!$A$1:$AA$54</definedName>
    <definedName name="_xlnm.Print_Area" localSheetId="11">'DC48'!$A$1:$AA$54</definedName>
    <definedName name="_xlnm.Print_Area" localSheetId="0">'EKU'!$A$1:$AA$54</definedName>
    <definedName name="_xlnm.Print_Area" localSheetId="3">'GT421'!$A$1:$AA$54</definedName>
    <definedName name="_xlnm.Print_Area" localSheetId="4">'GT422'!$A$1:$AA$54</definedName>
    <definedName name="_xlnm.Print_Area" localSheetId="5">'GT423'!$A$1:$AA$54</definedName>
    <definedName name="_xlnm.Print_Area" localSheetId="7">'GT481'!$A$1:$AA$54</definedName>
    <definedName name="_xlnm.Print_Area" localSheetId="8">'GT482'!$A$1:$AA$54</definedName>
    <definedName name="_xlnm.Print_Area" localSheetId="9">'GT483'!$A$1:$AA$54</definedName>
    <definedName name="_xlnm.Print_Area" localSheetId="10">'GT484'!$A$1:$AA$54</definedName>
    <definedName name="_xlnm.Print_Area" localSheetId="1">'JHB'!$A$1:$AA$54</definedName>
    <definedName name="_xlnm.Print_Area" localSheetId="12">'Summary'!$A$1:$AA$54</definedName>
    <definedName name="_xlnm.Print_Area" localSheetId="2">'TSH'!$A$1:$AA$54</definedName>
  </definedNames>
  <calcPr calcMode="manual" fullCalcOnLoad="1"/>
</workbook>
</file>

<file path=xl/sharedStrings.xml><?xml version="1.0" encoding="utf-8"?>
<sst xmlns="http://schemas.openxmlformats.org/spreadsheetml/2006/main" count="1014" uniqueCount="86">
  <si>
    <t>Gauteng: Ekurhuleni Metro(EKU)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</si>
  <si>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</si>
  <si>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</si>
  <si>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</si>
  <si>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</si>
  <si>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</si>
  <si>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</si>
  <si>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</si>
  <si>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</si>
  <si>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</si>
  <si>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</si>
  <si>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</si>
  <si>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</si>
  <si>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</si>
  <si>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</si>
  <si>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</si>
  <si>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</si>
  <si>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</si>
  <si>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</si>
  <si>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</si>
  <si>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</si>
  <si>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</si>
  <si>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</si>
  <si>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</si>
  <si>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</si>
  <si>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</si>
  <si>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</si>
  <si>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</si>
  <si>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</si>
  <si>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</si>
  <si>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</si>
  <si>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</si>
  <si>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</si>
  <si>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</si>
  <si>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</si>
  <si>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</si>
  <si>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</si>
  <si>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</si>
  <si>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</si>
  <si>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</si>
  <si>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</si>
  <si>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</si>
  <si>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</si>
  <si>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</si>
  <si>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</si>
  <si>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</si>
  <si>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</si>
  <si>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</si>
  <si>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</si>
  <si>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</si>
  <si>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</si>
  <si>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</si>
  <si>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</si>
  <si>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</si>
  <si>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</si>
  <si>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</si>
  <si>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</si>
  <si>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</si>
  <si>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</si>
  <si>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</si>
  <si>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</si>
  <si>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</si>
  <si>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</si>
  <si>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</si>
  <si>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</si>
  <si>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</si>
  <si>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</si>
  <si>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</si>
  <si>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</si>
  <si>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</si>
  <si>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C6 Quarterly Budget Statement - Financial Position for 1st Quarter ended 30 September 2014 (Figures Finalised as at 2014/10/30)</t>
  </si>
  <si>
    <t>Gauteng: City Of Tshwane(TSH) - Table C6 Quarterly Budget Statement - Financial Position for 1st Quarter ended 30 September 2014 (Figures Finalised as at 2014/10/30)</t>
  </si>
  <si>
    <t>Gauteng: Emfuleni(GT421) - Table C6 Quarterly Budget Statement - Financial Position for 1st Quarter ended 30 September 2014 (Figures Finalised as at 2014/10/30)</t>
  </si>
  <si>
    <t>Gauteng: Midvaal(GT422) - Table C6 Quarterly Budget Statement - Financial Position for 1st Quarter ended 30 September 2014 (Figures Finalised as at 2014/10/30)</t>
  </si>
  <si>
    <t>Gauteng: Lesedi(GT423) - Table C6 Quarterly Budget Statement - Financial Position for 1st Quarter ended 30 September 2014 (Figures Finalised as at 2014/10/30)</t>
  </si>
  <si>
    <t>Gauteng: Sedibeng(DC42) - Table C6 Quarterly Budget Statement - Financial Position for 1st Quarter ended 30 September 2014 (Figures Finalised as at 2014/10/30)</t>
  </si>
  <si>
    <t>Gauteng: Mogale City(GT481) - Table C6 Quarterly Budget Statement - Financial Position for 1st Quarter ended 30 September 2014 (Figures Finalised as at 2014/10/30)</t>
  </si>
  <si>
    <t>Gauteng: Randfontein(GT482) - Table C6 Quarterly Budget Statement - Financial Position for 1st Quarter ended 30 September 2014 (Figures Finalised as at 2014/10/30)</t>
  </si>
  <si>
    <t>Gauteng: Westonaria(GT483) - Table C6 Quarterly Budget Statement - Financial Position for 1st Quarter ended 30 September 2014 (Figures Finalised as at 2014/10/30)</t>
  </si>
  <si>
    <t>Gauteng: Merafong City(GT484) - Table C6 Quarterly Budget Statement - Financial Position for 1st Quarter ended 30 September 2014 (Figures Finalised as at 2014/10/30)</t>
  </si>
  <si>
    <t>Gauteng: West Rand(DC48)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</si>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</sst>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3" fontId="20" fillId="0" borderId="24" xfId="0" applyNumberFormat="1" applyFont="1" applyFill="1" applyBorder="1" applyAlignment="1" applyProtection="1">
      <alignment horizontal="center"/>
      <protection/>
    </xf>
    <xf numFmtId="173" fontId="20" fillId="0" borderId="25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3" fontId="20" fillId="0" borderId="26" xfId="0" applyNumberFormat="1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173" fontId="21" fillId="0" borderId="28" xfId="0" applyNumberFormat="1" applyFont="1" applyFill="1" applyBorder="1" applyAlignment="1" applyProtection="1">
      <alignment/>
      <protection/>
    </xf>
    <xf numFmtId="173" fontId="21" fillId="0" borderId="29" xfId="0" applyNumberFormat="1" applyFont="1" applyFill="1" applyBorder="1" applyAlignment="1" applyProtection="1">
      <alignment/>
      <protection/>
    </xf>
    <xf numFmtId="173" fontId="21" fillId="0" borderId="27" xfId="0" applyNumberFormat="1" applyFont="1" applyFill="1" applyBorder="1" applyAlignment="1" applyProtection="1">
      <alignment/>
      <protection/>
    </xf>
    <xf numFmtId="171" fontId="21" fillId="0" borderId="27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indent="1"/>
      <protection/>
    </xf>
    <xf numFmtId="173" fontId="21" fillId="0" borderId="27" xfId="42" applyNumberFormat="1" applyFont="1" applyFill="1" applyBorder="1" applyAlignment="1" applyProtection="1">
      <alignment/>
      <protection/>
    </xf>
    <xf numFmtId="171" fontId="21" fillId="0" borderId="27" xfId="42" applyNumberFormat="1" applyFont="1" applyFill="1" applyBorder="1" applyAlignment="1" applyProtection="1">
      <alignment/>
      <protection/>
    </xf>
    <xf numFmtId="173" fontId="21" fillId="0" borderId="30" xfId="42" applyNumberFormat="1" applyFont="1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1" fillId="0" borderId="32" xfId="0" applyFont="1" applyFill="1" applyBorder="1" applyAlignment="1" applyProtection="1">
      <alignment horizontal="center"/>
      <protection/>
    </xf>
    <xf numFmtId="173" fontId="20" fillId="0" borderId="33" xfId="0" applyNumberFormat="1" applyFont="1" applyFill="1" applyBorder="1" applyAlignment="1" applyProtection="1">
      <alignment/>
      <protection/>
    </xf>
    <xf numFmtId="173" fontId="20" fillId="0" borderId="34" xfId="0" applyNumberFormat="1" applyFont="1" applyFill="1" applyBorder="1" applyAlignment="1" applyProtection="1">
      <alignment/>
      <protection/>
    </xf>
    <xf numFmtId="173" fontId="20" fillId="0" borderId="32" xfId="0" applyNumberFormat="1" applyFont="1" applyFill="1" applyBorder="1" applyAlignment="1" applyProtection="1">
      <alignment/>
      <protection/>
    </xf>
    <xf numFmtId="171" fontId="20" fillId="0" borderId="32" xfId="0" applyNumberFormat="1" applyFont="1" applyFill="1" applyBorder="1" applyAlignment="1" applyProtection="1">
      <alignment/>
      <protection/>
    </xf>
    <xf numFmtId="173" fontId="20" fillId="0" borderId="35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/>
      <protection/>
    </xf>
    <xf numFmtId="173" fontId="20" fillId="0" borderId="37" xfId="0" applyNumberFormat="1" applyFont="1" applyFill="1" applyBorder="1" applyAlignment="1" applyProtection="1">
      <alignment/>
      <protection/>
    </xf>
    <xf numFmtId="173" fontId="20" fillId="0" borderId="38" xfId="0" applyNumberFormat="1" applyFont="1" applyFill="1" applyBorder="1" applyAlignment="1" applyProtection="1">
      <alignment/>
      <protection/>
    </xf>
    <xf numFmtId="171" fontId="20" fillId="0" borderId="38" xfId="0" applyNumberFormat="1" applyFont="1" applyFill="1" applyBorder="1" applyAlignment="1" applyProtection="1">
      <alignment/>
      <protection/>
    </xf>
    <xf numFmtId="173" fontId="20" fillId="0" borderId="39" xfId="0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/>
      <protection/>
    </xf>
    <xf numFmtId="173" fontId="20" fillId="0" borderId="19" xfId="0" applyNumberFormat="1" applyFont="1" applyFill="1" applyBorder="1" applyAlignment="1" applyProtection="1">
      <alignment/>
      <protection/>
    </xf>
    <xf numFmtId="173" fontId="20" fillId="0" borderId="40" xfId="0" applyNumberFormat="1" applyFont="1" applyFill="1" applyBorder="1" applyAlignment="1" applyProtection="1">
      <alignment/>
      <protection/>
    </xf>
    <xf numFmtId="173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3" fontId="20" fillId="0" borderId="41" xfId="0" applyNumberFormat="1" applyFont="1" applyFill="1" applyBorder="1" applyAlignment="1" applyProtection="1">
      <alignment/>
      <protection/>
    </xf>
    <xf numFmtId="170" fontId="21" fillId="0" borderId="27" xfId="0" applyNumberFormat="1" applyFont="1" applyFill="1" applyBorder="1" applyAlignment="1" applyProtection="1">
      <alignment/>
      <protection/>
    </xf>
    <xf numFmtId="0" fontId="20" fillId="0" borderId="42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center"/>
      <protection/>
    </xf>
    <xf numFmtId="173" fontId="20" fillId="0" borderId="22" xfId="0" applyNumberFormat="1" applyFont="1" applyFill="1" applyBorder="1" applyAlignment="1" applyProtection="1">
      <alignment/>
      <protection/>
    </xf>
    <xf numFmtId="173" fontId="20" fillId="0" borderId="43" xfId="0" applyNumberFormat="1" applyFont="1" applyFill="1" applyBorder="1" applyAlignment="1" applyProtection="1">
      <alignment/>
      <protection/>
    </xf>
    <xf numFmtId="173" fontId="20" fillId="0" borderId="21" xfId="0" applyNumberFormat="1" applyFont="1" applyFill="1" applyBorder="1" applyAlignment="1" applyProtection="1">
      <alignment/>
      <protection/>
    </xf>
    <xf numFmtId="170" fontId="20" fillId="0" borderId="21" xfId="0" applyNumberFormat="1" applyFont="1" applyFill="1" applyBorder="1" applyAlignment="1" applyProtection="1">
      <alignment/>
      <protection/>
    </xf>
    <xf numFmtId="173" fontId="20" fillId="0" borderId="44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170" fontId="20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172" fontId="25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4341321367</v>
      </c>
      <c r="F6" s="24">
        <v>4341321367</v>
      </c>
      <c r="G6" s="24">
        <v>6059111008</v>
      </c>
      <c r="H6" s="24">
        <v>6118371033</v>
      </c>
      <c r="I6" s="24">
        <v>6031455674</v>
      </c>
      <c r="J6" s="24">
        <v>6031455674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6031455674</v>
      </c>
      <c r="X6" s="24">
        <v>1085330342</v>
      </c>
      <c r="Y6" s="24">
        <v>4946125332</v>
      </c>
      <c r="Z6" s="25">
        <v>455.73</v>
      </c>
      <c r="AA6" s="26">
        <v>4341321367</v>
      </c>
    </row>
    <row r="7" spans="1:27" ht="13.5">
      <c r="A7" s="27" t="s">
        <v>34</v>
      </c>
      <c r="B7" s="21"/>
      <c r="C7" s="22"/>
      <c r="D7" s="22"/>
      <c r="E7" s="23">
        <v>22771212</v>
      </c>
      <c r="F7" s="24">
        <v>22771212</v>
      </c>
      <c r="G7" s="24"/>
      <c r="H7" s="24">
        <v>161288586</v>
      </c>
      <c r="I7" s="24">
        <v>161288586</v>
      </c>
      <c r="J7" s="24">
        <v>161288586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161288586</v>
      </c>
      <c r="X7" s="24">
        <v>5692803</v>
      </c>
      <c r="Y7" s="24">
        <v>155595783</v>
      </c>
      <c r="Z7" s="25">
        <v>2733.2</v>
      </c>
      <c r="AA7" s="26">
        <v>22771212</v>
      </c>
    </row>
    <row r="8" spans="1:27" ht="13.5">
      <c r="A8" s="27" t="s">
        <v>35</v>
      </c>
      <c r="B8" s="21"/>
      <c r="C8" s="22"/>
      <c r="D8" s="22"/>
      <c r="E8" s="23">
        <v>2674034642</v>
      </c>
      <c r="F8" s="24">
        <v>2674034642</v>
      </c>
      <c r="G8" s="24">
        <v>4852220567</v>
      </c>
      <c r="H8" s="24">
        <v>4894444809</v>
      </c>
      <c r="I8" s="24">
        <v>4915019017</v>
      </c>
      <c r="J8" s="24">
        <v>4915019017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4915019017</v>
      </c>
      <c r="X8" s="24">
        <v>668508661</v>
      </c>
      <c r="Y8" s="24">
        <v>4246510356</v>
      </c>
      <c r="Z8" s="25">
        <v>635.22</v>
      </c>
      <c r="AA8" s="26">
        <v>2674034642</v>
      </c>
    </row>
    <row r="9" spans="1:27" ht="13.5">
      <c r="A9" s="27" t="s">
        <v>36</v>
      </c>
      <c r="B9" s="21"/>
      <c r="C9" s="22"/>
      <c r="D9" s="22"/>
      <c r="E9" s="23">
        <v>486351171</v>
      </c>
      <c r="F9" s="24">
        <v>486351171</v>
      </c>
      <c r="G9" s="24">
        <v>308194580</v>
      </c>
      <c r="H9" s="24">
        <v>652084833</v>
      </c>
      <c r="I9" s="24">
        <v>700966555</v>
      </c>
      <c r="J9" s="24">
        <v>700966555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700966555</v>
      </c>
      <c r="X9" s="24">
        <v>121587793</v>
      </c>
      <c r="Y9" s="24">
        <v>579378762</v>
      </c>
      <c r="Z9" s="25">
        <v>476.51</v>
      </c>
      <c r="AA9" s="26">
        <v>486351171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187874612</v>
      </c>
      <c r="F11" s="24">
        <v>187874612</v>
      </c>
      <c r="G11" s="24">
        <v>128686490</v>
      </c>
      <c r="H11" s="24">
        <v>155823919</v>
      </c>
      <c r="I11" s="24">
        <v>158099086</v>
      </c>
      <c r="J11" s="24">
        <v>158099086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158099086</v>
      </c>
      <c r="X11" s="24">
        <v>46968653</v>
      </c>
      <c r="Y11" s="24">
        <v>111130433</v>
      </c>
      <c r="Z11" s="25">
        <v>236.61</v>
      </c>
      <c r="AA11" s="26">
        <v>187874612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7712353004</v>
      </c>
      <c r="F12" s="35">
        <f t="shared" si="0"/>
        <v>7712353004</v>
      </c>
      <c r="G12" s="35">
        <f t="shared" si="0"/>
        <v>11348212645</v>
      </c>
      <c r="H12" s="35">
        <f t="shared" si="0"/>
        <v>11982013180</v>
      </c>
      <c r="I12" s="35">
        <f t="shared" si="0"/>
        <v>11966828918</v>
      </c>
      <c r="J12" s="35">
        <f t="shared" si="0"/>
        <v>11966828918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11966828918</v>
      </c>
      <c r="X12" s="35">
        <f t="shared" si="0"/>
        <v>1928088252</v>
      </c>
      <c r="Y12" s="35">
        <f t="shared" si="0"/>
        <v>10038740666</v>
      </c>
      <c r="Z12" s="36">
        <f>+IF(X12&lt;&gt;0,+(Y12/X12)*100,0)</f>
        <v>520.6577372994647</v>
      </c>
      <c r="AA12" s="37">
        <f>SUM(AA6:AA11)</f>
        <v>7712353004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2477000</v>
      </c>
      <c r="F15" s="24">
        <v>2477000</v>
      </c>
      <c r="G15" s="24">
        <v>2511628</v>
      </c>
      <c r="H15" s="24">
        <v>2612382</v>
      </c>
      <c r="I15" s="24">
        <v>2635549</v>
      </c>
      <c r="J15" s="24">
        <v>2635549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2635549</v>
      </c>
      <c r="X15" s="24">
        <v>619250</v>
      </c>
      <c r="Y15" s="24">
        <v>2016299</v>
      </c>
      <c r="Z15" s="25">
        <v>325.6</v>
      </c>
      <c r="AA15" s="26">
        <v>2477000</v>
      </c>
    </row>
    <row r="16" spans="1:27" ht="13.5">
      <c r="A16" s="27" t="s">
        <v>42</v>
      </c>
      <c r="B16" s="21"/>
      <c r="C16" s="22"/>
      <c r="D16" s="22"/>
      <c r="E16" s="23">
        <v>758811000</v>
      </c>
      <c r="F16" s="24">
        <v>758811000</v>
      </c>
      <c r="G16" s="28">
        <v>774197501</v>
      </c>
      <c r="H16" s="28">
        <v>649643671</v>
      </c>
      <c r="I16" s="28">
        <v>643502787</v>
      </c>
      <c r="J16" s="24">
        <v>643502787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643502787</v>
      </c>
      <c r="X16" s="24">
        <v>189702750</v>
      </c>
      <c r="Y16" s="28">
        <v>453800037</v>
      </c>
      <c r="Z16" s="29">
        <v>239.22</v>
      </c>
      <c r="AA16" s="30">
        <v>758811000</v>
      </c>
    </row>
    <row r="17" spans="1:27" ht="13.5">
      <c r="A17" s="27" t="s">
        <v>43</v>
      </c>
      <c r="B17" s="21"/>
      <c r="C17" s="22"/>
      <c r="D17" s="22"/>
      <c r="E17" s="23">
        <v>161143564</v>
      </c>
      <c r="F17" s="24">
        <v>161143564</v>
      </c>
      <c r="G17" s="24">
        <v>152641831</v>
      </c>
      <c r="H17" s="24">
        <v>152511451</v>
      </c>
      <c r="I17" s="24">
        <v>152511450</v>
      </c>
      <c r="J17" s="24">
        <v>152511450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152511450</v>
      </c>
      <c r="X17" s="24">
        <v>40285891</v>
      </c>
      <c r="Y17" s="24">
        <v>112225559</v>
      </c>
      <c r="Z17" s="25">
        <v>278.57</v>
      </c>
      <c r="AA17" s="26">
        <v>161143564</v>
      </c>
    </row>
    <row r="18" spans="1:27" ht="13.5">
      <c r="A18" s="27" t="s">
        <v>44</v>
      </c>
      <c r="B18" s="21"/>
      <c r="C18" s="22"/>
      <c r="D18" s="22"/>
      <c r="E18" s="23">
        <v>306</v>
      </c>
      <c r="F18" s="24">
        <v>306</v>
      </c>
      <c r="G18" s="24">
        <v>306</v>
      </c>
      <c r="H18" s="24">
        <v>306</v>
      </c>
      <c r="I18" s="24">
        <v>306</v>
      </c>
      <c r="J18" s="24">
        <v>306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306</v>
      </c>
      <c r="X18" s="24">
        <v>77</v>
      </c>
      <c r="Y18" s="24">
        <v>229</v>
      </c>
      <c r="Z18" s="25">
        <v>297.4</v>
      </c>
      <c r="AA18" s="26">
        <v>306</v>
      </c>
    </row>
    <row r="19" spans="1:27" ht="13.5">
      <c r="A19" s="27" t="s">
        <v>45</v>
      </c>
      <c r="B19" s="21"/>
      <c r="C19" s="22"/>
      <c r="D19" s="22"/>
      <c r="E19" s="23">
        <v>49605253696</v>
      </c>
      <c r="F19" s="24">
        <v>49605253696</v>
      </c>
      <c r="G19" s="24">
        <v>43136439217</v>
      </c>
      <c r="H19" s="24">
        <v>43639057892</v>
      </c>
      <c r="I19" s="24">
        <v>43666208414</v>
      </c>
      <c r="J19" s="24">
        <v>43666208414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43666208414</v>
      </c>
      <c r="X19" s="24">
        <v>12401313424</v>
      </c>
      <c r="Y19" s="24">
        <v>31264894990</v>
      </c>
      <c r="Z19" s="25">
        <v>252.11</v>
      </c>
      <c r="AA19" s="26">
        <v>49605253696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113259706</v>
      </c>
      <c r="F22" s="24">
        <v>113259706</v>
      </c>
      <c r="G22" s="24">
        <v>184915493</v>
      </c>
      <c r="H22" s="24">
        <v>122698271</v>
      </c>
      <c r="I22" s="24">
        <v>122698271</v>
      </c>
      <c r="J22" s="24">
        <v>122698271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122698271</v>
      </c>
      <c r="X22" s="24">
        <v>28314927</v>
      </c>
      <c r="Y22" s="24">
        <v>94383344</v>
      </c>
      <c r="Z22" s="25">
        <v>333.33</v>
      </c>
      <c r="AA22" s="26">
        <v>113259706</v>
      </c>
    </row>
    <row r="23" spans="1:27" ht="13.5">
      <c r="A23" s="27" t="s">
        <v>49</v>
      </c>
      <c r="B23" s="21"/>
      <c r="C23" s="22"/>
      <c r="D23" s="22"/>
      <c r="E23" s="23">
        <v>97990293</v>
      </c>
      <c r="F23" s="24">
        <v>97990293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24497573</v>
      </c>
      <c r="Y23" s="28">
        <v>-24497573</v>
      </c>
      <c r="Z23" s="29">
        <v>-100</v>
      </c>
      <c r="AA23" s="30">
        <v>97990293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50738935565</v>
      </c>
      <c r="F24" s="41">
        <f t="shared" si="1"/>
        <v>50738935565</v>
      </c>
      <c r="G24" s="41">
        <f t="shared" si="1"/>
        <v>44250705976</v>
      </c>
      <c r="H24" s="41">
        <f t="shared" si="1"/>
        <v>44566523973</v>
      </c>
      <c r="I24" s="41">
        <f t="shared" si="1"/>
        <v>44587556777</v>
      </c>
      <c r="J24" s="41">
        <f t="shared" si="1"/>
        <v>44587556777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44587556777</v>
      </c>
      <c r="X24" s="41">
        <f t="shared" si="1"/>
        <v>12684733892</v>
      </c>
      <c r="Y24" s="41">
        <f t="shared" si="1"/>
        <v>31902822885</v>
      </c>
      <c r="Z24" s="42">
        <f>+IF(X24&lt;&gt;0,+(Y24/X24)*100,0)</f>
        <v>251.50565361974566</v>
      </c>
      <c r="AA24" s="43">
        <f>SUM(AA15:AA23)</f>
        <v>50738935565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58451288569</v>
      </c>
      <c r="F25" s="35">
        <f t="shared" si="2"/>
        <v>58451288569</v>
      </c>
      <c r="G25" s="35">
        <f t="shared" si="2"/>
        <v>55598918621</v>
      </c>
      <c r="H25" s="35">
        <f t="shared" si="2"/>
        <v>56548537153</v>
      </c>
      <c r="I25" s="35">
        <f t="shared" si="2"/>
        <v>56554385695</v>
      </c>
      <c r="J25" s="35">
        <f t="shared" si="2"/>
        <v>56554385695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56554385695</v>
      </c>
      <c r="X25" s="35">
        <f t="shared" si="2"/>
        <v>14612822144</v>
      </c>
      <c r="Y25" s="35">
        <f t="shared" si="2"/>
        <v>41941563551</v>
      </c>
      <c r="Z25" s="36">
        <f>+IF(X25&lt;&gt;0,+(Y25/X25)*100,0)</f>
        <v>287.01891487963627</v>
      </c>
      <c r="AA25" s="37">
        <f>+AA12+AA24</f>
        <v>58451288569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222086716</v>
      </c>
      <c r="F30" s="24">
        <v>222086716</v>
      </c>
      <c r="G30" s="24">
        <v>505680078</v>
      </c>
      <c r="H30" s="24">
        <v>267666436</v>
      </c>
      <c r="I30" s="24">
        <v>267666436</v>
      </c>
      <c r="J30" s="24">
        <v>267666436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267666436</v>
      </c>
      <c r="X30" s="24">
        <v>55521679</v>
      </c>
      <c r="Y30" s="24">
        <v>212144757</v>
      </c>
      <c r="Z30" s="25">
        <v>382.09</v>
      </c>
      <c r="AA30" s="26">
        <v>222086716</v>
      </c>
    </row>
    <row r="31" spans="1:27" ht="13.5">
      <c r="A31" s="27" t="s">
        <v>56</v>
      </c>
      <c r="B31" s="21"/>
      <c r="C31" s="22"/>
      <c r="D31" s="22"/>
      <c r="E31" s="23">
        <v>631860244</v>
      </c>
      <c r="F31" s="24">
        <v>631860244</v>
      </c>
      <c r="G31" s="24">
        <v>643696758</v>
      </c>
      <c r="H31" s="24">
        <v>648335189</v>
      </c>
      <c r="I31" s="24">
        <v>653135871</v>
      </c>
      <c r="J31" s="24">
        <v>653135871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653135871</v>
      </c>
      <c r="X31" s="24">
        <v>157965061</v>
      </c>
      <c r="Y31" s="24">
        <v>495170810</v>
      </c>
      <c r="Z31" s="25">
        <v>313.47</v>
      </c>
      <c r="AA31" s="26">
        <v>631860244</v>
      </c>
    </row>
    <row r="32" spans="1:27" ht="13.5">
      <c r="A32" s="27" t="s">
        <v>57</v>
      </c>
      <c r="B32" s="21"/>
      <c r="C32" s="22"/>
      <c r="D32" s="22"/>
      <c r="E32" s="23">
        <v>3703074561</v>
      </c>
      <c r="F32" s="24">
        <v>3703074561</v>
      </c>
      <c r="G32" s="24">
        <v>4726257253</v>
      </c>
      <c r="H32" s="24">
        <v>4800988390</v>
      </c>
      <c r="I32" s="24">
        <v>4530134534</v>
      </c>
      <c r="J32" s="24">
        <v>4530134534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4530134534</v>
      </c>
      <c r="X32" s="24">
        <v>925768640</v>
      </c>
      <c r="Y32" s="24">
        <v>3604365894</v>
      </c>
      <c r="Z32" s="25">
        <v>389.34</v>
      </c>
      <c r="AA32" s="26">
        <v>3703074561</v>
      </c>
    </row>
    <row r="33" spans="1:27" ht="13.5">
      <c r="A33" s="27" t="s">
        <v>58</v>
      </c>
      <c r="B33" s="21"/>
      <c r="C33" s="22"/>
      <c r="D33" s="22"/>
      <c r="E33" s="23">
        <v>301780838</v>
      </c>
      <c r="F33" s="24">
        <v>301780838</v>
      </c>
      <c r="G33" s="24">
        <v>277698422</v>
      </c>
      <c r="H33" s="24">
        <v>296185046</v>
      </c>
      <c r="I33" s="24">
        <v>307882566</v>
      </c>
      <c r="J33" s="24">
        <v>307882566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307882566</v>
      </c>
      <c r="X33" s="24">
        <v>75445210</v>
      </c>
      <c r="Y33" s="24">
        <v>232437356</v>
      </c>
      <c r="Z33" s="25">
        <v>308.09</v>
      </c>
      <c r="AA33" s="26">
        <v>301780838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4858802359</v>
      </c>
      <c r="F34" s="35">
        <f t="shared" si="3"/>
        <v>4858802359</v>
      </c>
      <c r="G34" s="35">
        <f t="shared" si="3"/>
        <v>6153332511</v>
      </c>
      <c r="H34" s="35">
        <f t="shared" si="3"/>
        <v>6013175061</v>
      </c>
      <c r="I34" s="35">
        <f t="shared" si="3"/>
        <v>5758819407</v>
      </c>
      <c r="J34" s="35">
        <f t="shared" si="3"/>
        <v>5758819407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5758819407</v>
      </c>
      <c r="X34" s="35">
        <f t="shared" si="3"/>
        <v>1214700590</v>
      </c>
      <c r="Y34" s="35">
        <f t="shared" si="3"/>
        <v>4544118817</v>
      </c>
      <c r="Z34" s="36">
        <f>+IF(X34&lt;&gt;0,+(Y34/X34)*100,0)</f>
        <v>374.0937358892696</v>
      </c>
      <c r="AA34" s="37">
        <f>SUM(AA29:AA33)</f>
        <v>4858802359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6252383568</v>
      </c>
      <c r="F37" s="24">
        <v>6252383568</v>
      </c>
      <c r="G37" s="24">
        <v>4783096967</v>
      </c>
      <c r="H37" s="24">
        <v>5012829922</v>
      </c>
      <c r="I37" s="24">
        <v>5008749416</v>
      </c>
      <c r="J37" s="24">
        <v>5008749416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5008749416</v>
      </c>
      <c r="X37" s="24">
        <v>1563095892</v>
      </c>
      <c r="Y37" s="24">
        <v>3445653524</v>
      </c>
      <c r="Z37" s="25">
        <v>220.44</v>
      </c>
      <c r="AA37" s="26">
        <v>6252383568</v>
      </c>
    </row>
    <row r="38" spans="1:27" ht="13.5">
      <c r="A38" s="27" t="s">
        <v>58</v>
      </c>
      <c r="B38" s="21"/>
      <c r="C38" s="22"/>
      <c r="D38" s="22"/>
      <c r="E38" s="23">
        <v>2625767397</v>
      </c>
      <c r="F38" s="24">
        <v>2625767397</v>
      </c>
      <c r="G38" s="24">
        <v>2778108978</v>
      </c>
      <c r="H38" s="24">
        <v>2829667664</v>
      </c>
      <c r="I38" s="24">
        <v>2829540537</v>
      </c>
      <c r="J38" s="24">
        <v>2829540537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2829540537</v>
      </c>
      <c r="X38" s="24">
        <v>656441849</v>
      </c>
      <c r="Y38" s="24">
        <v>2173098688</v>
      </c>
      <c r="Z38" s="25">
        <v>331.04</v>
      </c>
      <c r="AA38" s="26">
        <v>2625767397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8878150965</v>
      </c>
      <c r="F39" s="41">
        <f t="shared" si="4"/>
        <v>8878150965</v>
      </c>
      <c r="G39" s="41">
        <f t="shared" si="4"/>
        <v>7561205945</v>
      </c>
      <c r="H39" s="41">
        <f t="shared" si="4"/>
        <v>7842497586</v>
      </c>
      <c r="I39" s="41">
        <f t="shared" si="4"/>
        <v>7838289953</v>
      </c>
      <c r="J39" s="41">
        <f t="shared" si="4"/>
        <v>7838289953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7838289953</v>
      </c>
      <c r="X39" s="41">
        <f t="shared" si="4"/>
        <v>2219537741</v>
      </c>
      <c r="Y39" s="41">
        <f t="shared" si="4"/>
        <v>5618752212</v>
      </c>
      <c r="Z39" s="42">
        <f>+IF(X39&lt;&gt;0,+(Y39/X39)*100,0)</f>
        <v>253.14965851711554</v>
      </c>
      <c r="AA39" s="43">
        <f>SUM(AA37:AA38)</f>
        <v>8878150965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13736953324</v>
      </c>
      <c r="F40" s="35">
        <f t="shared" si="5"/>
        <v>13736953324</v>
      </c>
      <c r="G40" s="35">
        <f t="shared" si="5"/>
        <v>13714538456</v>
      </c>
      <c r="H40" s="35">
        <f t="shared" si="5"/>
        <v>13855672647</v>
      </c>
      <c r="I40" s="35">
        <f t="shared" si="5"/>
        <v>13597109360</v>
      </c>
      <c r="J40" s="35">
        <f t="shared" si="5"/>
        <v>13597109360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13597109360</v>
      </c>
      <c r="X40" s="35">
        <f t="shared" si="5"/>
        <v>3434238331</v>
      </c>
      <c r="Y40" s="35">
        <f t="shared" si="5"/>
        <v>10162871029</v>
      </c>
      <c r="Z40" s="36">
        <f>+IF(X40&lt;&gt;0,+(Y40/X40)*100,0)</f>
        <v>295.9279481934127</v>
      </c>
      <c r="AA40" s="37">
        <f>+AA34+AA39</f>
        <v>13736953324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44714335245</v>
      </c>
      <c r="F42" s="49">
        <f t="shared" si="6"/>
        <v>44714335245</v>
      </c>
      <c r="G42" s="49">
        <f t="shared" si="6"/>
        <v>41884380165</v>
      </c>
      <c r="H42" s="49">
        <f t="shared" si="6"/>
        <v>42692864506</v>
      </c>
      <c r="I42" s="49">
        <f t="shared" si="6"/>
        <v>42957276335</v>
      </c>
      <c r="J42" s="49">
        <f t="shared" si="6"/>
        <v>42957276335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42957276335</v>
      </c>
      <c r="X42" s="49">
        <f t="shared" si="6"/>
        <v>11178583813</v>
      </c>
      <c r="Y42" s="49">
        <f t="shared" si="6"/>
        <v>31778692522</v>
      </c>
      <c r="Z42" s="50">
        <f>+IF(X42&lt;&gt;0,+(Y42/X42)*100,0)</f>
        <v>284.28191847560646</v>
      </c>
      <c r="AA42" s="51">
        <f>+AA25-AA40</f>
        <v>44714335245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43668149404</v>
      </c>
      <c r="F45" s="24">
        <v>43668149404</v>
      </c>
      <c r="G45" s="24">
        <v>41884380165</v>
      </c>
      <c r="H45" s="24">
        <v>42692864508</v>
      </c>
      <c r="I45" s="24">
        <v>42957276335</v>
      </c>
      <c r="J45" s="24">
        <v>42957276335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42957276335</v>
      </c>
      <c r="X45" s="24">
        <v>10917037351</v>
      </c>
      <c r="Y45" s="24">
        <v>32040238984</v>
      </c>
      <c r="Z45" s="52">
        <v>293.49</v>
      </c>
      <c r="AA45" s="26">
        <v>43668149404</v>
      </c>
    </row>
    <row r="46" spans="1:27" ht="13.5">
      <c r="A46" s="27" t="s">
        <v>67</v>
      </c>
      <c r="B46" s="21"/>
      <c r="C46" s="22"/>
      <c r="D46" s="22"/>
      <c r="E46" s="23">
        <v>1046185841</v>
      </c>
      <c r="F46" s="24">
        <v>1046185841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261546460</v>
      </c>
      <c r="Y46" s="24">
        <v>-261546460</v>
      </c>
      <c r="Z46" s="52">
        <v>-100</v>
      </c>
      <c r="AA46" s="26">
        <v>1046185841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44714335245</v>
      </c>
      <c r="F48" s="57">
        <f t="shared" si="7"/>
        <v>44714335245</v>
      </c>
      <c r="G48" s="57">
        <f t="shared" si="7"/>
        <v>41884380165</v>
      </c>
      <c r="H48" s="57">
        <f t="shared" si="7"/>
        <v>42692864508</v>
      </c>
      <c r="I48" s="57">
        <f t="shared" si="7"/>
        <v>42957276335</v>
      </c>
      <c r="J48" s="57">
        <f t="shared" si="7"/>
        <v>42957276335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42957276335</v>
      </c>
      <c r="X48" s="57">
        <f t="shared" si="7"/>
        <v>11178583811</v>
      </c>
      <c r="Y48" s="57">
        <f t="shared" si="7"/>
        <v>31778692524</v>
      </c>
      <c r="Z48" s="58">
        <f>+IF(X48&lt;&gt;0,+(Y48/X48)*100,0)</f>
        <v>284.2819185443597</v>
      </c>
      <c r="AA48" s="59">
        <f>SUM(AA45:AA47)</f>
        <v>44714335245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/>
      <c r="F6" s="24"/>
      <c r="G6" s="24">
        <v>4073099</v>
      </c>
      <c r="H6" s="24"/>
      <c r="I6" s="24">
        <v>4638362</v>
      </c>
      <c r="J6" s="24">
        <v>4638362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4638362</v>
      </c>
      <c r="X6" s="24"/>
      <c r="Y6" s="24">
        <v>4638362</v>
      </c>
      <c r="Z6" s="25"/>
      <c r="AA6" s="26"/>
    </row>
    <row r="7" spans="1:27" ht="13.5">
      <c r="A7" s="27" t="s">
        <v>34</v>
      </c>
      <c r="B7" s="21"/>
      <c r="C7" s="22"/>
      <c r="D7" s="22"/>
      <c r="E7" s="23">
        <v>5500000</v>
      </c>
      <c r="F7" s="24">
        <v>5500000</v>
      </c>
      <c r="G7" s="24">
        <v>38442340</v>
      </c>
      <c r="H7" s="24"/>
      <c r="I7" s="24">
        <v>10597270</v>
      </c>
      <c r="J7" s="24">
        <v>10597270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10597270</v>
      </c>
      <c r="X7" s="24">
        <v>1375000</v>
      </c>
      <c r="Y7" s="24">
        <v>9222270</v>
      </c>
      <c r="Z7" s="25">
        <v>670.71</v>
      </c>
      <c r="AA7" s="26">
        <v>5500000</v>
      </c>
    </row>
    <row r="8" spans="1:27" ht="13.5">
      <c r="A8" s="27" t="s">
        <v>35</v>
      </c>
      <c r="B8" s="21"/>
      <c r="C8" s="22"/>
      <c r="D8" s="22"/>
      <c r="E8" s="23">
        <v>36294352</v>
      </c>
      <c r="F8" s="24">
        <v>36294352</v>
      </c>
      <c r="G8" s="24">
        <v>65020631</v>
      </c>
      <c r="H8" s="24"/>
      <c r="I8" s="24">
        <v>255784785</v>
      </c>
      <c r="J8" s="24">
        <v>255784785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255784785</v>
      </c>
      <c r="X8" s="24">
        <v>9073588</v>
      </c>
      <c r="Y8" s="24">
        <v>246711197</v>
      </c>
      <c r="Z8" s="25">
        <v>2719</v>
      </c>
      <c r="AA8" s="26">
        <v>36294352</v>
      </c>
    </row>
    <row r="9" spans="1:27" ht="13.5">
      <c r="A9" s="27" t="s">
        <v>36</v>
      </c>
      <c r="B9" s="21"/>
      <c r="C9" s="22"/>
      <c r="D9" s="22"/>
      <c r="E9" s="23"/>
      <c r="F9" s="24"/>
      <c r="G9" s="24">
        <v>4284340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26"/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1069304</v>
      </c>
      <c r="F11" s="24">
        <v>1069304</v>
      </c>
      <c r="G11" s="24">
        <v>1216965</v>
      </c>
      <c r="H11" s="24"/>
      <c r="I11" s="24">
        <v>77640334</v>
      </c>
      <c r="J11" s="24">
        <v>77640334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77640334</v>
      </c>
      <c r="X11" s="24">
        <v>267326</v>
      </c>
      <c r="Y11" s="24">
        <v>77373008</v>
      </c>
      <c r="Z11" s="25">
        <v>28943.32</v>
      </c>
      <c r="AA11" s="26">
        <v>1069304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42863656</v>
      </c>
      <c r="F12" s="35">
        <f t="shared" si="0"/>
        <v>42863656</v>
      </c>
      <c r="G12" s="35">
        <f t="shared" si="0"/>
        <v>113037375</v>
      </c>
      <c r="H12" s="35">
        <f t="shared" si="0"/>
        <v>0</v>
      </c>
      <c r="I12" s="35">
        <f t="shared" si="0"/>
        <v>348660751</v>
      </c>
      <c r="J12" s="35">
        <f t="shared" si="0"/>
        <v>348660751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348660751</v>
      </c>
      <c r="X12" s="35">
        <f t="shared" si="0"/>
        <v>10715914</v>
      </c>
      <c r="Y12" s="35">
        <f t="shared" si="0"/>
        <v>337944837</v>
      </c>
      <c r="Z12" s="36">
        <f>+IF(X12&lt;&gt;0,+(Y12/X12)*100,0)</f>
        <v>3153.6725378721776</v>
      </c>
      <c r="AA12" s="37">
        <f>SUM(AA6:AA11)</f>
        <v>42863656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>
        <v>5832115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/>
      <c r="D17" s="22"/>
      <c r="E17" s="23">
        <v>72375448</v>
      </c>
      <c r="F17" s="24">
        <v>72375448</v>
      </c>
      <c r="G17" s="24"/>
      <c r="H17" s="24"/>
      <c r="I17" s="24">
        <v>67618423</v>
      </c>
      <c r="J17" s="24">
        <v>67618423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67618423</v>
      </c>
      <c r="X17" s="24">
        <v>18093862</v>
      </c>
      <c r="Y17" s="24">
        <v>49524561</v>
      </c>
      <c r="Z17" s="25">
        <v>273.71</v>
      </c>
      <c r="AA17" s="26">
        <v>72375448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1392302825</v>
      </c>
      <c r="F19" s="24">
        <v>1392302825</v>
      </c>
      <c r="G19" s="24">
        <v>1443867177</v>
      </c>
      <c r="H19" s="24"/>
      <c r="I19" s="24">
        <v>1314077384</v>
      </c>
      <c r="J19" s="24">
        <v>1314077384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1314077384</v>
      </c>
      <c r="X19" s="24">
        <v>348075706</v>
      </c>
      <c r="Y19" s="24">
        <v>966001678</v>
      </c>
      <c r="Z19" s="25">
        <v>277.53</v>
      </c>
      <c r="AA19" s="26">
        <v>1392302825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>
        <v>5832115</v>
      </c>
      <c r="J23" s="24">
        <v>5832115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5832115</v>
      </c>
      <c r="X23" s="24"/>
      <c r="Y23" s="28">
        <v>5832115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1464678273</v>
      </c>
      <c r="F24" s="41">
        <f t="shared" si="1"/>
        <v>1464678273</v>
      </c>
      <c r="G24" s="41">
        <f t="shared" si="1"/>
        <v>1449699292</v>
      </c>
      <c r="H24" s="41">
        <f t="shared" si="1"/>
        <v>0</v>
      </c>
      <c r="I24" s="41">
        <f t="shared" si="1"/>
        <v>1387527922</v>
      </c>
      <c r="J24" s="41">
        <f t="shared" si="1"/>
        <v>1387527922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1387527922</v>
      </c>
      <c r="X24" s="41">
        <f t="shared" si="1"/>
        <v>366169568</v>
      </c>
      <c r="Y24" s="41">
        <f t="shared" si="1"/>
        <v>1021358354</v>
      </c>
      <c r="Z24" s="42">
        <f>+IF(X24&lt;&gt;0,+(Y24/X24)*100,0)</f>
        <v>278.93043094176517</v>
      </c>
      <c r="AA24" s="43">
        <f>SUM(AA15:AA23)</f>
        <v>1464678273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1507541929</v>
      </c>
      <c r="F25" s="35">
        <f t="shared" si="2"/>
        <v>1507541929</v>
      </c>
      <c r="G25" s="35">
        <f t="shared" si="2"/>
        <v>1562736667</v>
      </c>
      <c r="H25" s="35">
        <f t="shared" si="2"/>
        <v>0</v>
      </c>
      <c r="I25" s="35">
        <f t="shared" si="2"/>
        <v>1736188673</v>
      </c>
      <c r="J25" s="35">
        <f t="shared" si="2"/>
        <v>1736188673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1736188673</v>
      </c>
      <c r="X25" s="35">
        <f t="shared" si="2"/>
        <v>376885482</v>
      </c>
      <c r="Y25" s="35">
        <f t="shared" si="2"/>
        <v>1359303191</v>
      </c>
      <c r="Z25" s="36">
        <f>+IF(X25&lt;&gt;0,+(Y25/X25)*100,0)</f>
        <v>360.6674323952866</v>
      </c>
      <c r="AA25" s="37">
        <f>+AA12+AA24</f>
        <v>1507541929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>
        <v>17869010</v>
      </c>
      <c r="F29" s="24">
        <v>17869010</v>
      </c>
      <c r="G29" s="24"/>
      <c r="H29" s="24"/>
      <c r="I29" s="24">
        <v>4611183</v>
      </c>
      <c r="J29" s="24">
        <v>4611183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4611183</v>
      </c>
      <c r="X29" s="24">
        <v>4467253</v>
      </c>
      <c r="Y29" s="24">
        <v>143930</v>
      </c>
      <c r="Z29" s="25">
        <v>3.22</v>
      </c>
      <c r="AA29" s="26">
        <v>17869010</v>
      </c>
    </row>
    <row r="30" spans="1:27" ht="13.5">
      <c r="A30" s="27" t="s">
        <v>55</v>
      </c>
      <c r="B30" s="21"/>
      <c r="C30" s="22"/>
      <c r="D30" s="22"/>
      <c r="E30" s="23">
        <v>7395467</v>
      </c>
      <c r="F30" s="24">
        <v>7395467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1848867</v>
      </c>
      <c r="Y30" s="24">
        <v>-1848867</v>
      </c>
      <c r="Z30" s="25">
        <v>-100</v>
      </c>
      <c r="AA30" s="26">
        <v>7395467</v>
      </c>
    </row>
    <row r="31" spans="1:27" ht="13.5">
      <c r="A31" s="27" t="s">
        <v>56</v>
      </c>
      <c r="B31" s="21"/>
      <c r="C31" s="22"/>
      <c r="D31" s="22"/>
      <c r="E31" s="23">
        <v>3181970</v>
      </c>
      <c r="F31" s="24">
        <v>3181970</v>
      </c>
      <c r="G31" s="24">
        <v>9957002</v>
      </c>
      <c r="H31" s="24"/>
      <c r="I31" s="24">
        <v>2587329</v>
      </c>
      <c r="J31" s="24">
        <v>2587329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2587329</v>
      </c>
      <c r="X31" s="24">
        <v>795493</v>
      </c>
      <c r="Y31" s="24">
        <v>1791836</v>
      </c>
      <c r="Z31" s="25">
        <v>225.25</v>
      </c>
      <c r="AA31" s="26">
        <v>3181970</v>
      </c>
    </row>
    <row r="32" spans="1:27" ht="13.5">
      <c r="A32" s="27" t="s">
        <v>57</v>
      </c>
      <c r="B32" s="21"/>
      <c r="C32" s="22"/>
      <c r="D32" s="22"/>
      <c r="E32" s="23">
        <v>32500000</v>
      </c>
      <c r="F32" s="24">
        <v>32500000</v>
      </c>
      <c r="G32" s="24">
        <v>131408411</v>
      </c>
      <c r="H32" s="24"/>
      <c r="I32" s="24">
        <v>193595578</v>
      </c>
      <c r="J32" s="24">
        <v>193595578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193595578</v>
      </c>
      <c r="X32" s="24">
        <v>8125000</v>
      </c>
      <c r="Y32" s="24">
        <v>185470578</v>
      </c>
      <c r="Z32" s="25">
        <v>2282.71</v>
      </c>
      <c r="AA32" s="26">
        <v>32500000</v>
      </c>
    </row>
    <row r="33" spans="1:27" ht="13.5">
      <c r="A33" s="27" t="s">
        <v>58</v>
      </c>
      <c r="B33" s="21"/>
      <c r="C33" s="22"/>
      <c r="D33" s="22"/>
      <c r="E33" s="23">
        <v>5826492</v>
      </c>
      <c r="F33" s="24">
        <v>5826492</v>
      </c>
      <c r="G33" s="24">
        <v>9960375</v>
      </c>
      <c r="H33" s="24"/>
      <c r="I33" s="24">
        <v>143232800</v>
      </c>
      <c r="J33" s="24">
        <v>143232800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143232800</v>
      </c>
      <c r="X33" s="24">
        <v>1456623</v>
      </c>
      <c r="Y33" s="24">
        <v>141776177</v>
      </c>
      <c r="Z33" s="25">
        <v>9733.21</v>
      </c>
      <c r="AA33" s="26">
        <v>5826492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66772939</v>
      </c>
      <c r="F34" s="35">
        <f t="shared" si="3"/>
        <v>66772939</v>
      </c>
      <c r="G34" s="35">
        <f t="shared" si="3"/>
        <v>151325788</v>
      </c>
      <c r="H34" s="35">
        <f t="shared" si="3"/>
        <v>0</v>
      </c>
      <c r="I34" s="35">
        <f t="shared" si="3"/>
        <v>344026890</v>
      </c>
      <c r="J34" s="35">
        <f t="shared" si="3"/>
        <v>344026890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344026890</v>
      </c>
      <c r="X34" s="35">
        <f t="shared" si="3"/>
        <v>16693236</v>
      </c>
      <c r="Y34" s="35">
        <f t="shared" si="3"/>
        <v>327333654</v>
      </c>
      <c r="Z34" s="36">
        <f>+IF(X34&lt;&gt;0,+(Y34/X34)*100,0)</f>
        <v>1960.875973957356</v>
      </c>
      <c r="AA34" s="37">
        <f>SUM(AA29:AA33)</f>
        <v>66772939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15400000</v>
      </c>
      <c r="F37" s="24">
        <v>15400000</v>
      </c>
      <c r="G37" s="24">
        <v>22880289</v>
      </c>
      <c r="H37" s="24"/>
      <c r="I37" s="24">
        <v>18205074</v>
      </c>
      <c r="J37" s="24">
        <v>18205074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18205074</v>
      </c>
      <c r="X37" s="24">
        <v>3850000</v>
      </c>
      <c r="Y37" s="24">
        <v>14355074</v>
      </c>
      <c r="Z37" s="25">
        <v>372.86</v>
      </c>
      <c r="AA37" s="26">
        <v>15400000</v>
      </c>
    </row>
    <row r="38" spans="1:27" ht="13.5">
      <c r="A38" s="27" t="s">
        <v>58</v>
      </c>
      <c r="B38" s="21"/>
      <c r="C38" s="22"/>
      <c r="D38" s="22"/>
      <c r="E38" s="23">
        <v>34268000</v>
      </c>
      <c r="F38" s="24">
        <v>34268000</v>
      </c>
      <c r="G38" s="24">
        <v>104130226</v>
      </c>
      <c r="H38" s="24"/>
      <c r="I38" s="24">
        <v>59452289</v>
      </c>
      <c r="J38" s="24">
        <v>59452289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59452289</v>
      </c>
      <c r="X38" s="24">
        <v>8567000</v>
      </c>
      <c r="Y38" s="24">
        <v>50885289</v>
      </c>
      <c r="Z38" s="25">
        <v>593.97</v>
      </c>
      <c r="AA38" s="26">
        <v>34268000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49668000</v>
      </c>
      <c r="F39" s="41">
        <f t="shared" si="4"/>
        <v>49668000</v>
      </c>
      <c r="G39" s="41">
        <f t="shared" si="4"/>
        <v>127010515</v>
      </c>
      <c r="H39" s="41">
        <f t="shared" si="4"/>
        <v>0</v>
      </c>
      <c r="I39" s="41">
        <f t="shared" si="4"/>
        <v>77657363</v>
      </c>
      <c r="J39" s="41">
        <f t="shared" si="4"/>
        <v>77657363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77657363</v>
      </c>
      <c r="X39" s="41">
        <f t="shared" si="4"/>
        <v>12417000</v>
      </c>
      <c r="Y39" s="41">
        <f t="shared" si="4"/>
        <v>65240363</v>
      </c>
      <c r="Z39" s="42">
        <f>+IF(X39&lt;&gt;0,+(Y39/X39)*100,0)</f>
        <v>525.4116372714827</v>
      </c>
      <c r="AA39" s="43">
        <f>SUM(AA37:AA38)</f>
        <v>49668000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116440939</v>
      </c>
      <c r="F40" s="35">
        <f t="shared" si="5"/>
        <v>116440939</v>
      </c>
      <c r="G40" s="35">
        <f t="shared" si="5"/>
        <v>278336303</v>
      </c>
      <c r="H40" s="35">
        <f t="shared" si="5"/>
        <v>0</v>
      </c>
      <c r="I40" s="35">
        <f t="shared" si="5"/>
        <v>421684253</v>
      </c>
      <c r="J40" s="35">
        <f t="shared" si="5"/>
        <v>421684253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421684253</v>
      </c>
      <c r="X40" s="35">
        <f t="shared" si="5"/>
        <v>29110236</v>
      </c>
      <c r="Y40" s="35">
        <f t="shared" si="5"/>
        <v>392574017</v>
      </c>
      <c r="Z40" s="36">
        <f>+IF(X40&lt;&gt;0,+(Y40/X40)*100,0)</f>
        <v>1348.5772392913614</v>
      </c>
      <c r="AA40" s="37">
        <f>+AA34+AA39</f>
        <v>116440939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1391100990</v>
      </c>
      <c r="F42" s="49">
        <f t="shared" si="6"/>
        <v>1391100990</v>
      </c>
      <c r="G42" s="49">
        <f t="shared" si="6"/>
        <v>1284400364</v>
      </c>
      <c r="H42" s="49">
        <f t="shared" si="6"/>
        <v>0</v>
      </c>
      <c r="I42" s="49">
        <f t="shared" si="6"/>
        <v>1314504420</v>
      </c>
      <c r="J42" s="49">
        <f t="shared" si="6"/>
        <v>1314504420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1314504420</v>
      </c>
      <c r="X42" s="49">
        <f t="shared" si="6"/>
        <v>347775246</v>
      </c>
      <c r="Y42" s="49">
        <f t="shared" si="6"/>
        <v>966729174</v>
      </c>
      <c r="Z42" s="50">
        <f>+IF(X42&lt;&gt;0,+(Y42/X42)*100,0)</f>
        <v>277.9752685445588</v>
      </c>
      <c r="AA42" s="51">
        <f>+AA25-AA40</f>
        <v>1391100990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1391100990</v>
      </c>
      <c r="F45" s="24">
        <v>1391100990</v>
      </c>
      <c r="G45" s="24">
        <v>1284400364</v>
      </c>
      <c r="H45" s="24"/>
      <c r="I45" s="24">
        <v>1314504420</v>
      </c>
      <c r="J45" s="24">
        <v>1314504420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1314504420</v>
      </c>
      <c r="X45" s="24">
        <v>347775248</v>
      </c>
      <c r="Y45" s="24">
        <v>966729172</v>
      </c>
      <c r="Z45" s="52">
        <v>277.98</v>
      </c>
      <c r="AA45" s="26">
        <v>1391100990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1391100990</v>
      </c>
      <c r="F48" s="57">
        <f t="shared" si="7"/>
        <v>1391100990</v>
      </c>
      <c r="G48" s="57">
        <f t="shared" si="7"/>
        <v>1284400364</v>
      </c>
      <c r="H48" s="57">
        <f t="shared" si="7"/>
        <v>0</v>
      </c>
      <c r="I48" s="57">
        <f t="shared" si="7"/>
        <v>1314504420</v>
      </c>
      <c r="J48" s="57">
        <f t="shared" si="7"/>
        <v>1314504420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1314504420</v>
      </c>
      <c r="X48" s="57">
        <f t="shared" si="7"/>
        <v>347775248</v>
      </c>
      <c r="Y48" s="57">
        <f t="shared" si="7"/>
        <v>966729172</v>
      </c>
      <c r="Z48" s="58">
        <f>+IF(X48&lt;&gt;0,+(Y48/X48)*100,0)</f>
        <v>277.9752663708833</v>
      </c>
      <c r="AA48" s="59">
        <f>SUM(AA45:AA47)</f>
        <v>1391100990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108506113</v>
      </c>
      <c r="F6" s="24">
        <v>108506113</v>
      </c>
      <c r="G6" s="24">
        <v>-4898097</v>
      </c>
      <c r="H6" s="24"/>
      <c r="I6" s="24">
        <v>-7507486</v>
      </c>
      <c r="J6" s="24">
        <v>-7507486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-7507486</v>
      </c>
      <c r="X6" s="24">
        <v>27126528</v>
      </c>
      <c r="Y6" s="24">
        <v>-34634014</v>
      </c>
      <c r="Z6" s="25">
        <v>-127.68</v>
      </c>
      <c r="AA6" s="26">
        <v>108506113</v>
      </c>
    </row>
    <row r="7" spans="1:27" ht="13.5">
      <c r="A7" s="27" t="s">
        <v>34</v>
      </c>
      <c r="B7" s="21"/>
      <c r="C7" s="22">
        <v>434438156</v>
      </c>
      <c r="D7" s="22">
        <v>434438156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  <c r="AA7" s="26"/>
    </row>
    <row r="8" spans="1:27" ht="13.5">
      <c r="A8" s="27" t="s">
        <v>35</v>
      </c>
      <c r="B8" s="21"/>
      <c r="C8" s="22">
        <v>182358082</v>
      </c>
      <c r="D8" s="22">
        <v>182358082</v>
      </c>
      <c r="E8" s="23">
        <v>182358083</v>
      </c>
      <c r="F8" s="24">
        <v>182358083</v>
      </c>
      <c r="G8" s="24">
        <v>-969320</v>
      </c>
      <c r="H8" s="24"/>
      <c r="I8" s="24">
        <v>69885603</v>
      </c>
      <c r="J8" s="24">
        <v>69885603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69885603</v>
      </c>
      <c r="X8" s="24">
        <v>45589521</v>
      </c>
      <c r="Y8" s="24">
        <v>24296082</v>
      </c>
      <c r="Z8" s="25">
        <v>53.29</v>
      </c>
      <c r="AA8" s="26">
        <v>182358083</v>
      </c>
    </row>
    <row r="9" spans="1:27" ht="13.5">
      <c r="A9" s="27" t="s">
        <v>36</v>
      </c>
      <c r="B9" s="21"/>
      <c r="C9" s="22">
        <v>35147556</v>
      </c>
      <c r="D9" s="22">
        <v>35147556</v>
      </c>
      <c r="E9" s="23">
        <v>4781356</v>
      </c>
      <c r="F9" s="24">
        <v>4781356</v>
      </c>
      <c r="G9" s="24">
        <v>268906331</v>
      </c>
      <c r="H9" s="24"/>
      <c r="I9" s="24">
        <v>275694628</v>
      </c>
      <c r="J9" s="24">
        <v>275694628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275694628</v>
      </c>
      <c r="X9" s="24">
        <v>1195339</v>
      </c>
      <c r="Y9" s="24">
        <v>274499289</v>
      </c>
      <c r="Z9" s="25">
        <v>22964.14</v>
      </c>
      <c r="AA9" s="26">
        <v>4781356</v>
      </c>
    </row>
    <row r="10" spans="1:27" ht="13.5">
      <c r="A10" s="27" t="s">
        <v>37</v>
      </c>
      <c r="B10" s="21"/>
      <c r="C10" s="22"/>
      <c r="D10" s="22"/>
      <c r="E10" s="23">
        <v>4131556</v>
      </c>
      <c r="F10" s="24">
        <v>4131556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1032889</v>
      </c>
      <c r="Y10" s="28">
        <v>-1032889</v>
      </c>
      <c r="Z10" s="29">
        <v>-100</v>
      </c>
      <c r="AA10" s="30">
        <v>4131556</v>
      </c>
    </row>
    <row r="11" spans="1:27" ht="13.5">
      <c r="A11" s="27" t="s">
        <v>38</v>
      </c>
      <c r="B11" s="21"/>
      <c r="C11" s="22">
        <v>6260698</v>
      </c>
      <c r="D11" s="22">
        <v>6260698</v>
      </c>
      <c r="E11" s="23">
        <v>8986287</v>
      </c>
      <c r="F11" s="24">
        <v>8986287</v>
      </c>
      <c r="G11" s="24">
        <v>22309707</v>
      </c>
      <c r="H11" s="24"/>
      <c r="I11" s="24">
        <v>22511314</v>
      </c>
      <c r="J11" s="24">
        <v>22511314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22511314</v>
      </c>
      <c r="X11" s="24">
        <v>2246572</v>
      </c>
      <c r="Y11" s="24">
        <v>20264742</v>
      </c>
      <c r="Z11" s="25">
        <v>902.03</v>
      </c>
      <c r="AA11" s="26">
        <v>8986287</v>
      </c>
    </row>
    <row r="12" spans="1:27" ht="13.5">
      <c r="A12" s="31" t="s">
        <v>39</v>
      </c>
      <c r="B12" s="32"/>
      <c r="C12" s="33">
        <f aca="true" t="shared" si="0" ref="C12:Y12">SUM(C6:C11)</f>
        <v>658204492</v>
      </c>
      <c r="D12" s="33">
        <f>SUM(D6:D11)</f>
        <v>658204492</v>
      </c>
      <c r="E12" s="34">
        <f t="shared" si="0"/>
        <v>308763395</v>
      </c>
      <c r="F12" s="35">
        <f t="shared" si="0"/>
        <v>308763395</v>
      </c>
      <c r="G12" s="35">
        <f t="shared" si="0"/>
        <v>285348621</v>
      </c>
      <c r="H12" s="35">
        <f t="shared" si="0"/>
        <v>0</v>
      </c>
      <c r="I12" s="35">
        <f t="shared" si="0"/>
        <v>360584059</v>
      </c>
      <c r="J12" s="35">
        <f t="shared" si="0"/>
        <v>360584059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360584059</v>
      </c>
      <c r="X12" s="35">
        <f t="shared" si="0"/>
        <v>77190849</v>
      </c>
      <c r="Y12" s="35">
        <f t="shared" si="0"/>
        <v>283393210</v>
      </c>
      <c r="Z12" s="36">
        <f>+IF(X12&lt;&gt;0,+(Y12/X12)*100,0)</f>
        <v>367.1331688552875</v>
      </c>
      <c r="AA12" s="37">
        <f>SUM(AA6:AA11)</f>
        <v>308763395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6383</v>
      </c>
      <c r="D15" s="22">
        <v>6383</v>
      </c>
      <c r="E15" s="23"/>
      <c r="F15" s="24"/>
      <c r="G15" s="24">
        <v>4134</v>
      </c>
      <c r="H15" s="24"/>
      <c r="I15" s="24">
        <v>3280</v>
      </c>
      <c r="J15" s="24">
        <v>3280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3280</v>
      </c>
      <c r="X15" s="24"/>
      <c r="Y15" s="24">
        <v>3280</v>
      </c>
      <c r="Z15" s="25"/>
      <c r="AA15" s="26"/>
    </row>
    <row r="16" spans="1:27" ht="13.5">
      <c r="A16" s="27" t="s">
        <v>42</v>
      </c>
      <c r="B16" s="21"/>
      <c r="C16" s="22">
        <v>10215120</v>
      </c>
      <c r="D16" s="22">
        <v>10215120</v>
      </c>
      <c r="E16" s="23">
        <v>11143574</v>
      </c>
      <c r="F16" s="24">
        <v>11143574</v>
      </c>
      <c r="G16" s="28">
        <v>202343488</v>
      </c>
      <c r="H16" s="28"/>
      <c r="I16" s="28">
        <v>136665749</v>
      </c>
      <c r="J16" s="24">
        <v>136665749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136665749</v>
      </c>
      <c r="X16" s="24">
        <v>2785894</v>
      </c>
      <c r="Y16" s="28">
        <v>133879855</v>
      </c>
      <c r="Z16" s="29">
        <v>4805.63</v>
      </c>
      <c r="AA16" s="30">
        <v>11143574</v>
      </c>
    </row>
    <row r="17" spans="1:27" ht="13.5">
      <c r="A17" s="27" t="s">
        <v>43</v>
      </c>
      <c r="B17" s="21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2860077511</v>
      </c>
      <c r="D19" s="22">
        <v>2860077511</v>
      </c>
      <c r="E19" s="23">
        <v>3174657101</v>
      </c>
      <c r="F19" s="24">
        <v>3174657101</v>
      </c>
      <c r="G19" s="24">
        <v>2903937647</v>
      </c>
      <c r="H19" s="24"/>
      <c r="I19" s="24">
        <v>2938309975</v>
      </c>
      <c r="J19" s="24">
        <v>2938309975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2938309975</v>
      </c>
      <c r="X19" s="24">
        <v>793664275</v>
      </c>
      <c r="Y19" s="24">
        <v>2144645700</v>
      </c>
      <c r="Z19" s="25">
        <v>270.22</v>
      </c>
      <c r="AA19" s="26">
        <v>3174657101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2722381</v>
      </c>
      <c r="D22" s="22">
        <v>2722381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>
        <v>42770</v>
      </c>
      <c r="D23" s="22">
        <v>42770</v>
      </c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2873064165</v>
      </c>
      <c r="D24" s="33">
        <f>SUM(D15:D23)</f>
        <v>2873064165</v>
      </c>
      <c r="E24" s="40">
        <f t="shared" si="1"/>
        <v>3185800675</v>
      </c>
      <c r="F24" s="41">
        <f t="shared" si="1"/>
        <v>3185800675</v>
      </c>
      <c r="G24" s="41">
        <f t="shared" si="1"/>
        <v>3106285269</v>
      </c>
      <c r="H24" s="41">
        <f t="shared" si="1"/>
        <v>0</v>
      </c>
      <c r="I24" s="41">
        <f t="shared" si="1"/>
        <v>3074979004</v>
      </c>
      <c r="J24" s="41">
        <f t="shared" si="1"/>
        <v>3074979004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3074979004</v>
      </c>
      <c r="X24" s="41">
        <f t="shared" si="1"/>
        <v>796450169</v>
      </c>
      <c r="Y24" s="41">
        <f t="shared" si="1"/>
        <v>2278528835</v>
      </c>
      <c r="Z24" s="42">
        <f>+IF(X24&lt;&gt;0,+(Y24/X24)*100,0)</f>
        <v>286.0855485611681</v>
      </c>
      <c r="AA24" s="43">
        <f>SUM(AA15:AA23)</f>
        <v>3185800675</v>
      </c>
    </row>
    <row r="25" spans="1:27" ht="13.5">
      <c r="A25" s="31" t="s">
        <v>51</v>
      </c>
      <c r="B25" s="32"/>
      <c r="C25" s="33">
        <f aca="true" t="shared" si="2" ref="C25:Y25">+C12+C24</f>
        <v>3531268657</v>
      </c>
      <c r="D25" s="33">
        <f>+D12+D24</f>
        <v>3531268657</v>
      </c>
      <c r="E25" s="34">
        <f t="shared" si="2"/>
        <v>3494564070</v>
      </c>
      <c r="F25" s="35">
        <f t="shared" si="2"/>
        <v>3494564070</v>
      </c>
      <c r="G25" s="35">
        <f t="shared" si="2"/>
        <v>3391633890</v>
      </c>
      <c r="H25" s="35">
        <f t="shared" si="2"/>
        <v>0</v>
      </c>
      <c r="I25" s="35">
        <f t="shared" si="2"/>
        <v>3435563063</v>
      </c>
      <c r="J25" s="35">
        <f t="shared" si="2"/>
        <v>3435563063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3435563063</v>
      </c>
      <c r="X25" s="35">
        <f t="shared" si="2"/>
        <v>873641018</v>
      </c>
      <c r="Y25" s="35">
        <f t="shared" si="2"/>
        <v>2561922045</v>
      </c>
      <c r="Z25" s="36">
        <f>+IF(X25&lt;&gt;0,+(Y25/X25)*100,0)</f>
        <v>293.2465385914378</v>
      </c>
      <c r="AA25" s="37">
        <f>+AA12+AA24</f>
        <v>3494564070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8522664</v>
      </c>
      <c r="D30" s="22">
        <v>8522664</v>
      </c>
      <c r="E30" s="23">
        <v>8100000</v>
      </c>
      <c r="F30" s="24">
        <v>8100000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2025000</v>
      </c>
      <c r="Y30" s="24">
        <v>-2025000</v>
      </c>
      <c r="Z30" s="25">
        <v>-100</v>
      </c>
      <c r="AA30" s="26">
        <v>8100000</v>
      </c>
    </row>
    <row r="31" spans="1:27" ht="13.5">
      <c r="A31" s="27" t="s">
        <v>56</v>
      </c>
      <c r="B31" s="21"/>
      <c r="C31" s="22">
        <v>10675029</v>
      </c>
      <c r="D31" s="22">
        <v>10675029</v>
      </c>
      <c r="E31" s="23">
        <v>10500000</v>
      </c>
      <c r="F31" s="24">
        <v>10500000</v>
      </c>
      <c r="G31" s="24">
        <v>11884215</v>
      </c>
      <c r="H31" s="24"/>
      <c r="I31" s="24">
        <v>12140580</v>
      </c>
      <c r="J31" s="24">
        <v>12140580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12140580</v>
      </c>
      <c r="X31" s="24">
        <v>2625000</v>
      </c>
      <c r="Y31" s="24">
        <v>9515580</v>
      </c>
      <c r="Z31" s="25">
        <v>362.5</v>
      </c>
      <c r="AA31" s="26">
        <v>10500000</v>
      </c>
    </row>
    <row r="32" spans="1:27" ht="13.5">
      <c r="A32" s="27" t="s">
        <v>57</v>
      </c>
      <c r="B32" s="21"/>
      <c r="C32" s="22">
        <v>536231397</v>
      </c>
      <c r="D32" s="22">
        <v>536231397</v>
      </c>
      <c r="E32" s="23">
        <v>188501850</v>
      </c>
      <c r="F32" s="24">
        <v>188501850</v>
      </c>
      <c r="G32" s="24">
        <v>225095272</v>
      </c>
      <c r="H32" s="24"/>
      <c r="I32" s="24">
        <v>256252349</v>
      </c>
      <c r="J32" s="24">
        <v>256252349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256252349</v>
      </c>
      <c r="X32" s="24">
        <v>47125463</v>
      </c>
      <c r="Y32" s="24">
        <v>209126886</v>
      </c>
      <c r="Z32" s="25">
        <v>443.77</v>
      </c>
      <c r="AA32" s="26">
        <v>188501850</v>
      </c>
    </row>
    <row r="33" spans="1:27" ht="13.5">
      <c r="A33" s="27" t="s">
        <v>58</v>
      </c>
      <c r="B33" s="21"/>
      <c r="C33" s="22">
        <v>22627527</v>
      </c>
      <c r="D33" s="22">
        <v>22627527</v>
      </c>
      <c r="E33" s="23">
        <v>20373765</v>
      </c>
      <c r="F33" s="24">
        <v>20373765</v>
      </c>
      <c r="G33" s="24">
        <v>24495331</v>
      </c>
      <c r="H33" s="24"/>
      <c r="I33" s="24">
        <v>24495331</v>
      </c>
      <c r="J33" s="24">
        <v>24495331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24495331</v>
      </c>
      <c r="X33" s="24">
        <v>5093441</v>
      </c>
      <c r="Y33" s="24">
        <v>19401890</v>
      </c>
      <c r="Z33" s="25">
        <v>380.92</v>
      </c>
      <c r="AA33" s="26">
        <v>20373765</v>
      </c>
    </row>
    <row r="34" spans="1:27" ht="13.5">
      <c r="A34" s="31" t="s">
        <v>59</v>
      </c>
      <c r="B34" s="32"/>
      <c r="C34" s="33">
        <f aca="true" t="shared" si="3" ref="C34:Y34">SUM(C29:C33)</f>
        <v>578056617</v>
      </c>
      <c r="D34" s="33">
        <f>SUM(D29:D33)</f>
        <v>578056617</v>
      </c>
      <c r="E34" s="34">
        <f t="shared" si="3"/>
        <v>227475615</v>
      </c>
      <c r="F34" s="35">
        <f t="shared" si="3"/>
        <v>227475615</v>
      </c>
      <c r="G34" s="35">
        <f t="shared" si="3"/>
        <v>261474818</v>
      </c>
      <c r="H34" s="35">
        <f t="shared" si="3"/>
        <v>0</v>
      </c>
      <c r="I34" s="35">
        <f t="shared" si="3"/>
        <v>292888260</v>
      </c>
      <c r="J34" s="35">
        <f t="shared" si="3"/>
        <v>292888260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292888260</v>
      </c>
      <c r="X34" s="35">
        <f t="shared" si="3"/>
        <v>56868904</v>
      </c>
      <c r="Y34" s="35">
        <f t="shared" si="3"/>
        <v>236019356</v>
      </c>
      <c r="Z34" s="36">
        <f>+IF(X34&lt;&gt;0,+(Y34/X34)*100,0)</f>
        <v>415.02357070218903</v>
      </c>
      <c r="AA34" s="37">
        <f>SUM(AA29:AA33)</f>
        <v>227475615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48012898</v>
      </c>
      <c r="D37" s="22">
        <v>48012898</v>
      </c>
      <c r="E37" s="23">
        <v>125514302</v>
      </c>
      <c r="F37" s="24">
        <v>125514302</v>
      </c>
      <c r="G37" s="24">
        <v>47736564</v>
      </c>
      <c r="H37" s="24"/>
      <c r="I37" s="24">
        <v>45814583</v>
      </c>
      <c r="J37" s="24">
        <v>45814583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45814583</v>
      </c>
      <c r="X37" s="24">
        <v>31378576</v>
      </c>
      <c r="Y37" s="24">
        <v>14436007</v>
      </c>
      <c r="Z37" s="25">
        <v>46.01</v>
      </c>
      <c r="AA37" s="26">
        <v>125514302</v>
      </c>
    </row>
    <row r="38" spans="1:27" ht="13.5">
      <c r="A38" s="27" t="s">
        <v>58</v>
      </c>
      <c r="B38" s="21"/>
      <c r="C38" s="22">
        <v>117517308</v>
      </c>
      <c r="D38" s="22">
        <v>117517308</v>
      </c>
      <c r="E38" s="23">
        <v>109044421</v>
      </c>
      <c r="F38" s="24">
        <v>109044421</v>
      </c>
      <c r="G38" s="24">
        <v>133876656</v>
      </c>
      <c r="H38" s="24"/>
      <c r="I38" s="24">
        <v>133876656</v>
      </c>
      <c r="J38" s="24">
        <v>133876656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133876656</v>
      </c>
      <c r="X38" s="24">
        <v>27261105</v>
      </c>
      <c r="Y38" s="24">
        <v>106615551</v>
      </c>
      <c r="Z38" s="25">
        <v>391.09</v>
      </c>
      <c r="AA38" s="26">
        <v>109044421</v>
      </c>
    </row>
    <row r="39" spans="1:27" ht="13.5">
      <c r="A39" s="31" t="s">
        <v>61</v>
      </c>
      <c r="B39" s="39"/>
      <c r="C39" s="33">
        <f aca="true" t="shared" si="4" ref="C39:Y39">SUM(C37:C38)</f>
        <v>165530206</v>
      </c>
      <c r="D39" s="33">
        <f>SUM(D37:D38)</f>
        <v>165530206</v>
      </c>
      <c r="E39" s="40">
        <f t="shared" si="4"/>
        <v>234558723</v>
      </c>
      <c r="F39" s="41">
        <f t="shared" si="4"/>
        <v>234558723</v>
      </c>
      <c r="G39" s="41">
        <f t="shared" si="4"/>
        <v>181613220</v>
      </c>
      <c r="H39" s="41">
        <f t="shared" si="4"/>
        <v>0</v>
      </c>
      <c r="I39" s="41">
        <f t="shared" si="4"/>
        <v>179691239</v>
      </c>
      <c r="J39" s="41">
        <f t="shared" si="4"/>
        <v>179691239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179691239</v>
      </c>
      <c r="X39" s="41">
        <f t="shared" si="4"/>
        <v>58639681</v>
      </c>
      <c r="Y39" s="41">
        <f t="shared" si="4"/>
        <v>121051558</v>
      </c>
      <c r="Z39" s="42">
        <f>+IF(X39&lt;&gt;0,+(Y39/X39)*100,0)</f>
        <v>206.43283854153302</v>
      </c>
      <c r="AA39" s="43">
        <f>SUM(AA37:AA38)</f>
        <v>234558723</v>
      </c>
    </row>
    <row r="40" spans="1:27" ht="13.5">
      <c r="A40" s="31" t="s">
        <v>62</v>
      </c>
      <c r="B40" s="32"/>
      <c r="C40" s="33">
        <f aca="true" t="shared" si="5" ref="C40:Y40">+C34+C39</f>
        <v>743586823</v>
      </c>
      <c r="D40" s="33">
        <f>+D34+D39</f>
        <v>743586823</v>
      </c>
      <c r="E40" s="34">
        <f t="shared" si="5"/>
        <v>462034338</v>
      </c>
      <c r="F40" s="35">
        <f t="shared" si="5"/>
        <v>462034338</v>
      </c>
      <c r="G40" s="35">
        <f t="shared" si="5"/>
        <v>443088038</v>
      </c>
      <c r="H40" s="35">
        <f t="shared" si="5"/>
        <v>0</v>
      </c>
      <c r="I40" s="35">
        <f t="shared" si="5"/>
        <v>472579499</v>
      </c>
      <c r="J40" s="35">
        <f t="shared" si="5"/>
        <v>472579499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472579499</v>
      </c>
      <c r="X40" s="35">
        <f t="shared" si="5"/>
        <v>115508585</v>
      </c>
      <c r="Y40" s="35">
        <f t="shared" si="5"/>
        <v>357070914</v>
      </c>
      <c r="Z40" s="36">
        <f>+IF(X40&lt;&gt;0,+(Y40/X40)*100,0)</f>
        <v>309.1293292182568</v>
      </c>
      <c r="AA40" s="37">
        <f>+AA34+AA39</f>
        <v>462034338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2787681834</v>
      </c>
      <c r="D42" s="47">
        <f>+D25-D40</f>
        <v>2787681834</v>
      </c>
      <c r="E42" s="48">
        <f t="shared" si="6"/>
        <v>3032529732</v>
      </c>
      <c r="F42" s="49">
        <f t="shared" si="6"/>
        <v>3032529732</v>
      </c>
      <c r="G42" s="49">
        <f t="shared" si="6"/>
        <v>2948545852</v>
      </c>
      <c r="H42" s="49">
        <f t="shared" si="6"/>
        <v>0</v>
      </c>
      <c r="I42" s="49">
        <f t="shared" si="6"/>
        <v>2962983564</v>
      </c>
      <c r="J42" s="49">
        <f t="shared" si="6"/>
        <v>2962983564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2962983564</v>
      </c>
      <c r="X42" s="49">
        <f t="shared" si="6"/>
        <v>758132433</v>
      </c>
      <c r="Y42" s="49">
        <f t="shared" si="6"/>
        <v>2204851131</v>
      </c>
      <c r="Z42" s="50">
        <f>+IF(X42&lt;&gt;0,+(Y42/X42)*100,0)</f>
        <v>290.82664651018825</v>
      </c>
      <c r="AA42" s="51">
        <f>+AA25-AA40</f>
        <v>3032529732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2787681834</v>
      </c>
      <c r="D45" s="22">
        <v>2787681834</v>
      </c>
      <c r="E45" s="23">
        <v>3032529732</v>
      </c>
      <c r="F45" s="24">
        <v>3032529732</v>
      </c>
      <c r="G45" s="24">
        <v>604360206</v>
      </c>
      <c r="H45" s="24"/>
      <c r="I45" s="24">
        <v>618797919</v>
      </c>
      <c r="J45" s="24">
        <v>618797919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618797919</v>
      </c>
      <c r="X45" s="24">
        <v>758132433</v>
      </c>
      <c r="Y45" s="24">
        <v>-139334514</v>
      </c>
      <c r="Z45" s="52">
        <v>-18.38</v>
      </c>
      <c r="AA45" s="26">
        <v>3032529732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>
        <v>2344185645</v>
      </c>
      <c r="H46" s="24"/>
      <c r="I46" s="24">
        <v>2344185645</v>
      </c>
      <c r="J46" s="24">
        <v>2344185645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2344185645</v>
      </c>
      <c r="X46" s="24"/>
      <c r="Y46" s="24">
        <v>2344185645</v>
      </c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2787681834</v>
      </c>
      <c r="D48" s="55">
        <f>SUM(D45:D47)</f>
        <v>2787681834</v>
      </c>
      <c r="E48" s="56">
        <f t="shared" si="7"/>
        <v>3032529732</v>
      </c>
      <c r="F48" s="57">
        <f t="shared" si="7"/>
        <v>3032529732</v>
      </c>
      <c r="G48" s="57">
        <f t="shared" si="7"/>
        <v>2948545851</v>
      </c>
      <c r="H48" s="57">
        <f t="shared" si="7"/>
        <v>0</v>
      </c>
      <c r="I48" s="57">
        <f t="shared" si="7"/>
        <v>2962983564</v>
      </c>
      <c r="J48" s="57">
        <f t="shared" si="7"/>
        <v>2962983564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2962983564</v>
      </c>
      <c r="X48" s="57">
        <f t="shared" si="7"/>
        <v>758132433</v>
      </c>
      <c r="Y48" s="57">
        <f t="shared" si="7"/>
        <v>2204851131</v>
      </c>
      <c r="Z48" s="58">
        <f>+IF(X48&lt;&gt;0,+(Y48/X48)*100,0)</f>
        <v>290.82664651018825</v>
      </c>
      <c r="AA48" s="59">
        <f>SUM(AA45:AA47)</f>
        <v>3032529732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39178754</v>
      </c>
      <c r="D6" s="22">
        <v>39178754</v>
      </c>
      <c r="E6" s="23">
        <v>90797402</v>
      </c>
      <c r="F6" s="24">
        <v>90797402</v>
      </c>
      <c r="G6" s="24">
        <v>89990999</v>
      </c>
      <c r="H6" s="24">
        <v>75367357</v>
      </c>
      <c r="I6" s="24">
        <v>51739488</v>
      </c>
      <c r="J6" s="24">
        <v>51739488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51739488</v>
      </c>
      <c r="X6" s="24">
        <v>22699351</v>
      </c>
      <c r="Y6" s="24">
        <v>29040137</v>
      </c>
      <c r="Z6" s="25">
        <v>127.93</v>
      </c>
      <c r="AA6" s="26">
        <v>90797402</v>
      </c>
    </row>
    <row r="7" spans="1:27" ht="13.5">
      <c r="A7" s="27" t="s">
        <v>34</v>
      </c>
      <c r="B7" s="21"/>
      <c r="C7" s="22"/>
      <c r="D7" s="22"/>
      <c r="E7" s="23">
        <v>295143</v>
      </c>
      <c r="F7" s="24">
        <v>295143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73786</v>
      </c>
      <c r="Y7" s="24">
        <v>-73786</v>
      </c>
      <c r="Z7" s="25">
        <v>-100</v>
      </c>
      <c r="AA7" s="26">
        <v>295143</v>
      </c>
    </row>
    <row r="8" spans="1:27" ht="13.5">
      <c r="A8" s="27" t="s">
        <v>35</v>
      </c>
      <c r="B8" s="21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6"/>
    </row>
    <row r="9" spans="1:27" ht="13.5">
      <c r="A9" s="27" t="s">
        <v>36</v>
      </c>
      <c r="B9" s="21"/>
      <c r="C9" s="22">
        <v>12392115</v>
      </c>
      <c r="D9" s="22">
        <v>12392115</v>
      </c>
      <c r="E9" s="23">
        <v>10751709</v>
      </c>
      <c r="F9" s="24">
        <v>10751709</v>
      </c>
      <c r="G9" s="24">
        <v>12539214</v>
      </c>
      <c r="H9" s="24">
        <v>12924096</v>
      </c>
      <c r="I9" s="24">
        <v>13386623</v>
      </c>
      <c r="J9" s="24">
        <v>13386623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13386623</v>
      </c>
      <c r="X9" s="24">
        <v>2687927</v>
      </c>
      <c r="Y9" s="24">
        <v>10698696</v>
      </c>
      <c r="Z9" s="25">
        <v>398.03</v>
      </c>
      <c r="AA9" s="26">
        <v>10751709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539307</v>
      </c>
      <c r="D11" s="22">
        <v>539307</v>
      </c>
      <c r="E11" s="23">
        <v>649731</v>
      </c>
      <c r="F11" s="24">
        <v>649731</v>
      </c>
      <c r="G11" s="24">
        <v>539307</v>
      </c>
      <c r="H11" s="24">
        <v>484820</v>
      </c>
      <c r="I11" s="24">
        <v>432271</v>
      </c>
      <c r="J11" s="24">
        <v>432271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432271</v>
      </c>
      <c r="X11" s="24">
        <v>162433</v>
      </c>
      <c r="Y11" s="24">
        <v>269838</v>
      </c>
      <c r="Z11" s="25">
        <v>166.12</v>
      </c>
      <c r="AA11" s="26">
        <v>649731</v>
      </c>
    </row>
    <row r="12" spans="1:27" ht="13.5">
      <c r="A12" s="31" t="s">
        <v>39</v>
      </c>
      <c r="B12" s="32"/>
      <c r="C12" s="33">
        <f aca="true" t="shared" si="0" ref="C12:Y12">SUM(C6:C11)</f>
        <v>52110176</v>
      </c>
      <c r="D12" s="33">
        <f>SUM(D6:D11)</f>
        <v>52110176</v>
      </c>
      <c r="E12" s="34">
        <f t="shared" si="0"/>
        <v>102493985</v>
      </c>
      <c r="F12" s="35">
        <f t="shared" si="0"/>
        <v>102493985</v>
      </c>
      <c r="G12" s="35">
        <f t="shared" si="0"/>
        <v>103069520</v>
      </c>
      <c r="H12" s="35">
        <f t="shared" si="0"/>
        <v>88776273</v>
      </c>
      <c r="I12" s="35">
        <f t="shared" si="0"/>
        <v>65558382</v>
      </c>
      <c r="J12" s="35">
        <f t="shared" si="0"/>
        <v>65558382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65558382</v>
      </c>
      <c r="X12" s="35">
        <f t="shared" si="0"/>
        <v>25623497</v>
      </c>
      <c r="Y12" s="35">
        <f t="shared" si="0"/>
        <v>39934885</v>
      </c>
      <c r="Z12" s="36">
        <f>+IF(X12&lt;&gt;0,+(Y12/X12)*100,0)</f>
        <v>155.85259498342478</v>
      </c>
      <c r="AA12" s="37">
        <f>SUM(AA6:AA11)</f>
        <v>102493985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840824</v>
      </c>
      <c r="F15" s="24">
        <v>840824</v>
      </c>
      <c r="G15" s="24">
        <v>927059</v>
      </c>
      <c r="H15" s="24">
        <v>927059</v>
      </c>
      <c r="I15" s="24">
        <v>922809</v>
      </c>
      <c r="J15" s="24">
        <v>922809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922809</v>
      </c>
      <c r="X15" s="24">
        <v>210206</v>
      </c>
      <c r="Y15" s="24">
        <v>712603</v>
      </c>
      <c r="Z15" s="25">
        <v>339</v>
      </c>
      <c r="AA15" s="26">
        <v>840824</v>
      </c>
    </row>
    <row r="16" spans="1:27" ht="13.5">
      <c r="A16" s="27" t="s">
        <v>42</v>
      </c>
      <c r="B16" s="21"/>
      <c r="C16" s="22">
        <v>14578528</v>
      </c>
      <c r="D16" s="22">
        <v>14578528</v>
      </c>
      <c r="E16" s="23"/>
      <c r="F16" s="24"/>
      <c r="G16" s="28">
        <v>14578528</v>
      </c>
      <c r="H16" s="28">
        <v>14578528</v>
      </c>
      <c r="I16" s="28">
        <v>14578528</v>
      </c>
      <c r="J16" s="24">
        <v>14578528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14578528</v>
      </c>
      <c r="X16" s="24"/>
      <c r="Y16" s="28">
        <v>14578528</v>
      </c>
      <c r="Z16" s="29"/>
      <c r="AA16" s="30"/>
    </row>
    <row r="17" spans="1:27" ht="13.5">
      <c r="A17" s="27" t="s">
        <v>43</v>
      </c>
      <c r="B17" s="21"/>
      <c r="C17" s="22">
        <v>3400000</v>
      </c>
      <c r="D17" s="22">
        <v>3400000</v>
      </c>
      <c r="E17" s="23">
        <v>3400000</v>
      </c>
      <c r="F17" s="24">
        <v>3400000</v>
      </c>
      <c r="G17" s="24">
        <v>3400000</v>
      </c>
      <c r="H17" s="24">
        <v>3400000</v>
      </c>
      <c r="I17" s="24">
        <v>3400000</v>
      </c>
      <c r="J17" s="24">
        <v>3400000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3400000</v>
      </c>
      <c r="X17" s="24">
        <v>850000</v>
      </c>
      <c r="Y17" s="24">
        <v>2550000</v>
      </c>
      <c r="Z17" s="25">
        <v>300</v>
      </c>
      <c r="AA17" s="26">
        <v>3400000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56060136</v>
      </c>
      <c r="D19" s="22">
        <v>56060136</v>
      </c>
      <c r="E19" s="23">
        <v>82505282</v>
      </c>
      <c r="F19" s="24">
        <v>82505282</v>
      </c>
      <c r="G19" s="24">
        <v>56060136</v>
      </c>
      <c r="H19" s="24">
        <v>54191854</v>
      </c>
      <c r="I19" s="24">
        <v>52306083</v>
      </c>
      <c r="J19" s="24">
        <v>52306083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52306083</v>
      </c>
      <c r="X19" s="24">
        <v>20626321</v>
      </c>
      <c r="Y19" s="24">
        <v>31679762</v>
      </c>
      <c r="Z19" s="25">
        <v>153.59</v>
      </c>
      <c r="AA19" s="26">
        <v>82505282</v>
      </c>
    </row>
    <row r="20" spans="1:27" ht="13.5">
      <c r="A20" s="27" t="s">
        <v>46</v>
      </c>
      <c r="B20" s="21"/>
      <c r="C20" s="22">
        <v>274700</v>
      </c>
      <c r="D20" s="22">
        <v>274700</v>
      </c>
      <c r="E20" s="23"/>
      <c r="F20" s="24"/>
      <c r="G20" s="24">
        <v>307480</v>
      </c>
      <c r="H20" s="24">
        <v>274700</v>
      </c>
      <c r="I20" s="24">
        <v>274700</v>
      </c>
      <c r="J20" s="24">
        <v>274700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274700</v>
      </c>
      <c r="X20" s="24"/>
      <c r="Y20" s="24">
        <v>274700</v>
      </c>
      <c r="Z20" s="25"/>
      <c r="AA20" s="26"/>
    </row>
    <row r="21" spans="1:27" ht="13.5">
      <c r="A21" s="27" t="s">
        <v>47</v>
      </c>
      <c r="B21" s="21"/>
      <c r="C21" s="22"/>
      <c r="D21" s="22"/>
      <c r="E21" s="23">
        <v>307480</v>
      </c>
      <c r="F21" s="24">
        <v>307480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76870</v>
      </c>
      <c r="Y21" s="24">
        <v>-76870</v>
      </c>
      <c r="Z21" s="25">
        <v>-100</v>
      </c>
      <c r="AA21" s="26">
        <v>307480</v>
      </c>
    </row>
    <row r="22" spans="1:27" ht="13.5">
      <c r="A22" s="27" t="s">
        <v>48</v>
      </c>
      <c r="B22" s="21"/>
      <c r="C22" s="22">
        <v>1759275</v>
      </c>
      <c r="D22" s="22">
        <v>1759275</v>
      </c>
      <c r="E22" s="23">
        <v>1000000</v>
      </c>
      <c r="F22" s="24">
        <v>1000000</v>
      </c>
      <c r="G22" s="24">
        <v>1759275</v>
      </c>
      <c r="H22" s="24">
        <v>1759275</v>
      </c>
      <c r="I22" s="24">
        <v>1759275</v>
      </c>
      <c r="J22" s="24">
        <v>1759275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1759275</v>
      </c>
      <c r="X22" s="24">
        <v>250000</v>
      </c>
      <c r="Y22" s="24">
        <v>1509275</v>
      </c>
      <c r="Z22" s="25">
        <v>603.71</v>
      </c>
      <c r="AA22" s="26">
        <v>1000000</v>
      </c>
    </row>
    <row r="23" spans="1:27" ht="13.5">
      <c r="A23" s="27" t="s">
        <v>49</v>
      </c>
      <c r="B23" s="21"/>
      <c r="C23" s="22">
        <v>927059</v>
      </c>
      <c r="D23" s="22">
        <v>927059</v>
      </c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76999698</v>
      </c>
      <c r="D24" s="33">
        <f>SUM(D15:D23)</f>
        <v>76999698</v>
      </c>
      <c r="E24" s="40">
        <f t="shared" si="1"/>
        <v>88053586</v>
      </c>
      <c r="F24" s="41">
        <f t="shared" si="1"/>
        <v>88053586</v>
      </c>
      <c r="G24" s="41">
        <f t="shared" si="1"/>
        <v>77032478</v>
      </c>
      <c r="H24" s="41">
        <f t="shared" si="1"/>
        <v>75131416</v>
      </c>
      <c r="I24" s="41">
        <f t="shared" si="1"/>
        <v>73241395</v>
      </c>
      <c r="J24" s="41">
        <f t="shared" si="1"/>
        <v>73241395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73241395</v>
      </c>
      <c r="X24" s="41">
        <f t="shared" si="1"/>
        <v>22013397</v>
      </c>
      <c r="Y24" s="41">
        <f t="shared" si="1"/>
        <v>51227998</v>
      </c>
      <c r="Z24" s="42">
        <f>+IF(X24&lt;&gt;0,+(Y24/X24)*100,0)</f>
        <v>232.71282483116983</v>
      </c>
      <c r="AA24" s="43">
        <f>SUM(AA15:AA23)</f>
        <v>88053586</v>
      </c>
    </row>
    <row r="25" spans="1:27" ht="13.5">
      <c r="A25" s="31" t="s">
        <v>51</v>
      </c>
      <c r="B25" s="32"/>
      <c r="C25" s="33">
        <f aca="true" t="shared" si="2" ref="C25:Y25">+C12+C24</f>
        <v>129109874</v>
      </c>
      <c r="D25" s="33">
        <f>+D12+D24</f>
        <v>129109874</v>
      </c>
      <c r="E25" s="34">
        <f t="shared" si="2"/>
        <v>190547571</v>
      </c>
      <c r="F25" s="35">
        <f t="shared" si="2"/>
        <v>190547571</v>
      </c>
      <c r="G25" s="35">
        <f t="shared" si="2"/>
        <v>180101998</v>
      </c>
      <c r="H25" s="35">
        <f t="shared" si="2"/>
        <v>163907689</v>
      </c>
      <c r="I25" s="35">
        <f t="shared" si="2"/>
        <v>138799777</v>
      </c>
      <c r="J25" s="35">
        <f t="shared" si="2"/>
        <v>138799777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138799777</v>
      </c>
      <c r="X25" s="35">
        <f t="shared" si="2"/>
        <v>47636894</v>
      </c>
      <c r="Y25" s="35">
        <f t="shared" si="2"/>
        <v>91162883</v>
      </c>
      <c r="Z25" s="36">
        <f>+IF(X25&lt;&gt;0,+(Y25/X25)*100,0)</f>
        <v>191.37033367456743</v>
      </c>
      <c r="AA25" s="37">
        <f>+AA12+AA24</f>
        <v>190547571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3414890</v>
      </c>
      <c r="D30" s="22">
        <v>3414890</v>
      </c>
      <c r="E30" s="23">
        <v>4816278</v>
      </c>
      <c r="F30" s="24">
        <v>4816278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1204070</v>
      </c>
      <c r="Y30" s="24">
        <v>-1204070</v>
      </c>
      <c r="Z30" s="25">
        <v>-100</v>
      </c>
      <c r="AA30" s="26">
        <v>4816278</v>
      </c>
    </row>
    <row r="31" spans="1:27" ht="13.5">
      <c r="A31" s="27" t="s">
        <v>56</v>
      </c>
      <c r="B31" s="21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6"/>
    </row>
    <row r="32" spans="1:27" ht="13.5">
      <c r="A32" s="27" t="s">
        <v>57</v>
      </c>
      <c r="B32" s="21"/>
      <c r="C32" s="22">
        <v>17852680</v>
      </c>
      <c r="D32" s="22">
        <v>17852680</v>
      </c>
      <c r="E32" s="23">
        <v>20568714</v>
      </c>
      <c r="F32" s="24">
        <v>20568714</v>
      </c>
      <c r="G32" s="24">
        <v>17495174</v>
      </c>
      <c r="H32" s="24">
        <v>17087144</v>
      </c>
      <c r="I32" s="24">
        <v>17318535</v>
      </c>
      <c r="J32" s="24">
        <v>17318535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17318535</v>
      </c>
      <c r="X32" s="24">
        <v>5142179</v>
      </c>
      <c r="Y32" s="24">
        <v>12176356</v>
      </c>
      <c r="Z32" s="25">
        <v>236.79</v>
      </c>
      <c r="AA32" s="26">
        <v>20568714</v>
      </c>
    </row>
    <row r="33" spans="1:27" ht="13.5">
      <c r="A33" s="27" t="s">
        <v>58</v>
      </c>
      <c r="B33" s="21"/>
      <c r="C33" s="22">
        <v>5835611</v>
      </c>
      <c r="D33" s="22">
        <v>5835611</v>
      </c>
      <c r="E33" s="23">
        <v>3984114</v>
      </c>
      <c r="F33" s="24">
        <v>3984114</v>
      </c>
      <c r="G33" s="24">
        <v>2985704</v>
      </c>
      <c r="H33" s="24">
        <v>2985704</v>
      </c>
      <c r="I33" s="24">
        <v>2985704</v>
      </c>
      <c r="J33" s="24">
        <v>2985704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2985704</v>
      </c>
      <c r="X33" s="24">
        <v>996029</v>
      </c>
      <c r="Y33" s="24">
        <v>1989675</v>
      </c>
      <c r="Z33" s="25">
        <v>199.76</v>
      </c>
      <c r="AA33" s="26">
        <v>3984114</v>
      </c>
    </row>
    <row r="34" spans="1:27" ht="13.5">
      <c r="A34" s="31" t="s">
        <v>59</v>
      </c>
      <c r="B34" s="32"/>
      <c r="C34" s="33">
        <f aca="true" t="shared" si="3" ref="C34:Y34">SUM(C29:C33)</f>
        <v>27103181</v>
      </c>
      <c r="D34" s="33">
        <f>SUM(D29:D33)</f>
        <v>27103181</v>
      </c>
      <c r="E34" s="34">
        <f t="shared" si="3"/>
        <v>29369106</v>
      </c>
      <c r="F34" s="35">
        <f t="shared" si="3"/>
        <v>29369106</v>
      </c>
      <c r="G34" s="35">
        <f t="shared" si="3"/>
        <v>20480878</v>
      </c>
      <c r="H34" s="35">
        <f t="shared" si="3"/>
        <v>20072848</v>
      </c>
      <c r="I34" s="35">
        <f t="shared" si="3"/>
        <v>20304239</v>
      </c>
      <c r="J34" s="35">
        <f t="shared" si="3"/>
        <v>20304239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20304239</v>
      </c>
      <c r="X34" s="35">
        <f t="shared" si="3"/>
        <v>7342278</v>
      </c>
      <c r="Y34" s="35">
        <f t="shared" si="3"/>
        <v>12961961</v>
      </c>
      <c r="Z34" s="36">
        <f>+IF(X34&lt;&gt;0,+(Y34/X34)*100,0)</f>
        <v>176.53868458808014</v>
      </c>
      <c r="AA34" s="37">
        <f>SUM(AA29:AA33)</f>
        <v>29369106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1801743</v>
      </c>
      <c r="D37" s="22">
        <v>1801743</v>
      </c>
      <c r="E37" s="23">
        <v>5538777</v>
      </c>
      <c r="F37" s="24">
        <v>5538777</v>
      </c>
      <c r="G37" s="24">
        <v>5216322</v>
      </c>
      <c r="H37" s="24">
        <v>5216633</v>
      </c>
      <c r="I37" s="24">
        <v>1571403</v>
      </c>
      <c r="J37" s="24">
        <v>1571403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1571403</v>
      </c>
      <c r="X37" s="24">
        <v>1384694</v>
      </c>
      <c r="Y37" s="24">
        <v>186709</v>
      </c>
      <c r="Z37" s="25">
        <v>13.48</v>
      </c>
      <c r="AA37" s="26">
        <v>5538777</v>
      </c>
    </row>
    <row r="38" spans="1:27" ht="13.5">
      <c r="A38" s="27" t="s">
        <v>58</v>
      </c>
      <c r="B38" s="21"/>
      <c r="C38" s="22">
        <v>61810943</v>
      </c>
      <c r="D38" s="22">
        <v>61810943</v>
      </c>
      <c r="E38" s="23">
        <v>49300240</v>
      </c>
      <c r="F38" s="24">
        <v>49300240</v>
      </c>
      <c r="G38" s="24">
        <v>64660850</v>
      </c>
      <c r="H38" s="24">
        <v>64660850</v>
      </c>
      <c r="I38" s="24">
        <v>64660850</v>
      </c>
      <c r="J38" s="24">
        <v>64660850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64660850</v>
      </c>
      <c r="X38" s="24">
        <v>12325060</v>
      </c>
      <c r="Y38" s="24">
        <v>52335790</v>
      </c>
      <c r="Z38" s="25">
        <v>424.63</v>
      </c>
      <c r="AA38" s="26">
        <v>49300240</v>
      </c>
    </row>
    <row r="39" spans="1:27" ht="13.5">
      <c r="A39" s="31" t="s">
        <v>61</v>
      </c>
      <c r="B39" s="39"/>
      <c r="C39" s="33">
        <f aca="true" t="shared" si="4" ref="C39:Y39">SUM(C37:C38)</f>
        <v>63612686</v>
      </c>
      <c r="D39" s="33">
        <f>SUM(D37:D38)</f>
        <v>63612686</v>
      </c>
      <c r="E39" s="40">
        <f t="shared" si="4"/>
        <v>54839017</v>
      </c>
      <c r="F39" s="41">
        <f t="shared" si="4"/>
        <v>54839017</v>
      </c>
      <c r="G39" s="41">
        <f t="shared" si="4"/>
        <v>69877172</v>
      </c>
      <c r="H39" s="41">
        <f t="shared" si="4"/>
        <v>69877483</v>
      </c>
      <c r="I39" s="41">
        <f t="shared" si="4"/>
        <v>66232253</v>
      </c>
      <c r="J39" s="41">
        <f t="shared" si="4"/>
        <v>66232253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66232253</v>
      </c>
      <c r="X39" s="41">
        <f t="shared" si="4"/>
        <v>13709754</v>
      </c>
      <c r="Y39" s="41">
        <f t="shared" si="4"/>
        <v>52522499</v>
      </c>
      <c r="Z39" s="42">
        <f>+IF(X39&lt;&gt;0,+(Y39/X39)*100,0)</f>
        <v>383.10314685442205</v>
      </c>
      <c r="AA39" s="43">
        <f>SUM(AA37:AA38)</f>
        <v>54839017</v>
      </c>
    </row>
    <row r="40" spans="1:27" ht="13.5">
      <c r="A40" s="31" t="s">
        <v>62</v>
      </c>
      <c r="B40" s="32"/>
      <c r="C40" s="33">
        <f aca="true" t="shared" si="5" ref="C40:Y40">+C34+C39</f>
        <v>90715867</v>
      </c>
      <c r="D40" s="33">
        <f>+D34+D39</f>
        <v>90715867</v>
      </c>
      <c r="E40" s="34">
        <f t="shared" si="5"/>
        <v>84208123</v>
      </c>
      <c r="F40" s="35">
        <f t="shared" si="5"/>
        <v>84208123</v>
      </c>
      <c r="G40" s="35">
        <f t="shared" si="5"/>
        <v>90358050</v>
      </c>
      <c r="H40" s="35">
        <f t="shared" si="5"/>
        <v>89950331</v>
      </c>
      <c r="I40" s="35">
        <f t="shared" si="5"/>
        <v>86536492</v>
      </c>
      <c r="J40" s="35">
        <f t="shared" si="5"/>
        <v>86536492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86536492</v>
      </c>
      <c r="X40" s="35">
        <f t="shared" si="5"/>
        <v>21052032</v>
      </c>
      <c r="Y40" s="35">
        <f t="shared" si="5"/>
        <v>65484460</v>
      </c>
      <c r="Z40" s="36">
        <f>+IF(X40&lt;&gt;0,+(Y40/X40)*100,0)</f>
        <v>311.0600439900528</v>
      </c>
      <c r="AA40" s="37">
        <f>+AA34+AA39</f>
        <v>84208123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38394007</v>
      </c>
      <c r="D42" s="47">
        <f>+D25-D40</f>
        <v>38394007</v>
      </c>
      <c r="E42" s="48">
        <f t="shared" si="6"/>
        <v>106339448</v>
      </c>
      <c r="F42" s="49">
        <f t="shared" si="6"/>
        <v>106339448</v>
      </c>
      <c r="G42" s="49">
        <f t="shared" si="6"/>
        <v>89743948</v>
      </c>
      <c r="H42" s="49">
        <f t="shared" si="6"/>
        <v>73957358</v>
      </c>
      <c r="I42" s="49">
        <f t="shared" si="6"/>
        <v>52263285</v>
      </c>
      <c r="J42" s="49">
        <f t="shared" si="6"/>
        <v>52263285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52263285</v>
      </c>
      <c r="X42" s="49">
        <f t="shared" si="6"/>
        <v>26584862</v>
      </c>
      <c r="Y42" s="49">
        <f t="shared" si="6"/>
        <v>25678423</v>
      </c>
      <c r="Z42" s="50">
        <f>+IF(X42&lt;&gt;0,+(Y42/X42)*100,0)</f>
        <v>96.59039418748911</v>
      </c>
      <c r="AA42" s="51">
        <f>+AA25-AA40</f>
        <v>106339448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38394007</v>
      </c>
      <c r="D45" s="22">
        <v>38394007</v>
      </c>
      <c r="E45" s="23">
        <v>101110701</v>
      </c>
      <c r="F45" s="24">
        <v>101110701</v>
      </c>
      <c r="G45" s="24">
        <v>89743948</v>
      </c>
      <c r="H45" s="24">
        <v>73957358</v>
      </c>
      <c r="I45" s="24">
        <v>52263285</v>
      </c>
      <c r="J45" s="24">
        <v>52263285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52263285</v>
      </c>
      <c r="X45" s="24">
        <v>25277675</v>
      </c>
      <c r="Y45" s="24">
        <v>26985610</v>
      </c>
      <c r="Z45" s="52">
        <v>106.76</v>
      </c>
      <c r="AA45" s="26">
        <v>101110701</v>
      </c>
    </row>
    <row r="46" spans="1:27" ht="13.5">
      <c r="A46" s="27" t="s">
        <v>67</v>
      </c>
      <c r="B46" s="21"/>
      <c r="C46" s="22"/>
      <c r="D46" s="22"/>
      <c r="E46" s="23">
        <v>5228747</v>
      </c>
      <c r="F46" s="24">
        <v>5228747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1307187</v>
      </c>
      <c r="Y46" s="24">
        <v>-1307187</v>
      </c>
      <c r="Z46" s="52">
        <v>-100</v>
      </c>
      <c r="AA46" s="26">
        <v>5228747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38394007</v>
      </c>
      <c r="D48" s="55">
        <f>SUM(D45:D47)</f>
        <v>38394007</v>
      </c>
      <c r="E48" s="56">
        <f t="shared" si="7"/>
        <v>106339448</v>
      </c>
      <c r="F48" s="57">
        <f t="shared" si="7"/>
        <v>106339448</v>
      </c>
      <c r="G48" s="57">
        <f t="shared" si="7"/>
        <v>89743948</v>
      </c>
      <c r="H48" s="57">
        <f t="shared" si="7"/>
        <v>73957358</v>
      </c>
      <c r="I48" s="57">
        <f t="shared" si="7"/>
        <v>52263285</v>
      </c>
      <c r="J48" s="57">
        <f t="shared" si="7"/>
        <v>52263285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52263285</v>
      </c>
      <c r="X48" s="57">
        <f t="shared" si="7"/>
        <v>26584862</v>
      </c>
      <c r="Y48" s="57">
        <f t="shared" si="7"/>
        <v>25678423</v>
      </c>
      <c r="Z48" s="58">
        <f>+IF(X48&lt;&gt;0,+(Y48/X48)*100,0)</f>
        <v>96.59039418748911</v>
      </c>
      <c r="AA48" s="59">
        <f>SUM(AA45:AA47)</f>
        <v>106339448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5818436740</v>
      </c>
      <c r="D6" s="22"/>
      <c r="E6" s="23">
        <v>5864073844</v>
      </c>
      <c r="F6" s="24">
        <v>5864073844</v>
      </c>
      <c r="G6" s="24">
        <v>12038600234</v>
      </c>
      <c r="H6" s="24">
        <v>11819739109</v>
      </c>
      <c r="I6" s="24">
        <v>10897795173</v>
      </c>
      <c r="J6" s="24">
        <v>10897795173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10897795173</v>
      </c>
      <c r="X6" s="24">
        <v>1466018462</v>
      </c>
      <c r="Y6" s="24">
        <v>9431776711</v>
      </c>
      <c r="Z6" s="25">
        <v>643.36</v>
      </c>
      <c r="AA6" s="26">
        <v>5864073844</v>
      </c>
    </row>
    <row r="7" spans="1:27" ht="13.5">
      <c r="A7" s="27" t="s">
        <v>34</v>
      </c>
      <c r="B7" s="21"/>
      <c r="C7" s="22">
        <v>1206651046</v>
      </c>
      <c r="D7" s="22"/>
      <c r="E7" s="23">
        <v>6861545085</v>
      </c>
      <c r="F7" s="24">
        <v>6861545085</v>
      </c>
      <c r="G7" s="24">
        <v>1077559632</v>
      </c>
      <c r="H7" s="24">
        <v>1299572859</v>
      </c>
      <c r="I7" s="24">
        <v>1153536432</v>
      </c>
      <c r="J7" s="24">
        <v>1153536432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1153536432</v>
      </c>
      <c r="X7" s="24">
        <v>1715386272</v>
      </c>
      <c r="Y7" s="24">
        <v>-561849840</v>
      </c>
      <c r="Z7" s="25">
        <v>-32.75</v>
      </c>
      <c r="AA7" s="26">
        <v>6861545085</v>
      </c>
    </row>
    <row r="8" spans="1:27" ht="13.5">
      <c r="A8" s="27" t="s">
        <v>35</v>
      </c>
      <c r="B8" s="21"/>
      <c r="C8" s="22">
        <v>8786721921</v>
      </c>
      <c r="D8" s="22"/>
      <c r="E8" s="23">
        <v>11717870077</v>
      </c>
      <c r="F8" s="24">
        <v>11717870077</v>
      </c>
      <c r="G8" s="24">
        <v>13352838305</v>
      </c>
      <c r="H8" s="24">
        <v>12337341407</v>
      </c>
      <c r="I8" s="24">
        <v>13630636615</v>
      </c>
      <c r="J8" s="24">
        <v>13630636615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13630636615</v>
      </c>
      <c r="X8" s="24">
        <v>2929467521</v>
      </c>
      <c r="Y8" s="24">
        <v>10701169094</v>
      </c>
      <c r="Z8" s="25">
        <v>365.29</v>
      </c>
      <c r="AA8" s="26">
        <v>11717870077</v>
      </c>
    </row>
    <row r="9" spans="1:27" ht="13.5">
      <c r="A9" s="27" t="s">
        <v>36</v>
      </c>
      <c r="B9" s="21"/>
      <c r="C9" s="22">
        <v>4967272891</v>
      </c>
      <c r="D9" s="22"/>
      <c r="E9" s="23">
        <v>5221447857</v>
      </c>
      <c r="F9" s="24">
        <v>5221447857</v>
      </c>
      <c r="G9" s="24">
        <v>3143679582</v>
      </c>
      <c r="H9" s="24">
        <v>3300776051</v>
      </c>
      <c r="I9" s="24">
        <v>6410040942</v>
      </c>
      <c r="J9" s="24">
        <v>6410040942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6410040942</v>
      </c>
      <c r="X9" s="24">
        <v>1305361965</v>
      </c>
      <c r="Y9" s="24">
        <v>5104678977</v>
      </c>
      <c r="Z9" s="25">
        <v>391.05</v>
      </c>
      <c r="AA9" s="26">
        <v>5221447857</v>
      </c>
    </row>
    <row r="10" spans="1:27" ht="13.5">
      <c r="A10" s="27" t="s">
        <v>37</v>
      </c>
      <c r="B10" s="21"/>
      <c r="C10" s="22">
        <v>163726952</v>
      </c>
      <c r="D10" s="22"/>
      <c r="E10" s="23">
        <v>1442873881</v>
      </c>
      <c r="F10" s="24">
        <v>1442873881</v>
      </c>
      <c r="G10" s="28">
        <v>94142769</v>
      </c>
      <c r="H10" s="28">
        <v>94142769</v>
      </c>
      <c r="I10" s="28">
        <v>94142769</v>
      </c>
      <c r="J10" s="24">
        <v>94142769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94142769</v>
      </c>
      <c r="X10" s="24">
        <v>360718470</v>
      </c>
      <c r="Y10" s="28">
        <v>-266575701</v>
      </c>
      <c r="Z10" s="29">
        <v>-73.9</v>
      </c>
      <c r="AA10" s="30">
        <v>1442873881</v>
      </c>
    </row>
    <row r="11" spans="1:27" ht="13.5">
      <c r="A11" s="27" t="s">
        <v>38</v>
      </c>
      <c r="B11" s="21"/>
      <c r="C11" s="22">
        <v>788983855</v>
      </c>
      <c r="D11" s="22"/>
      <c r="E11" s="23">
        <v>1072622165</v>
      </c>
      <c r="F11" s="24">
        <v>1072622165</v>
      </c>
      <c r="G11" s="24">
        <v>810579822</v>
      </c>
      <c r="H11" s="24">
        <v>848857161</v>
      </c>
      <c r="I11" s="24">
        <v>1117577065</v>
      </c>
      <c r="J11" s="24">
        <v>1117577065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1117577065</v>
      </c>
      <c r="X11" s="24">
        <v>268155542</v>
      </c>
      <c r="Y11" s="24">
        <v>849421523</v>
      </c>
      <c r="Z11" s="25">
        <v>316.76</v>
      </c>
      <c r="AA11" s="26">
        <v>1072622165</v>
      </c>
    </row>
    <row r="12" spans="1:27" ht="13.5">
      <c r="A12" s="31" t="s">
        <v>39</v>
      </c>
      <c r="B12" s="32"/>
      <c r="C12" s="33">
        <f aca="true" t="shared" si="0" ref="C12:Y12">SUM(C6:C11)</f>
        <v>21731793405</v>
      </c>
      <c r="D12" s="33">
        <f>SUM(D6:D11)</f>
        <v>0</v>
      </c>
      <c r="E12" s="34">
        <f t="shared" si="0"/>
        <v>32180432909</v>
      </c>
      <c r="F12" s="35">
        <f t="shared" si="0"/>
        <v>32180432909</v>
      </c>
      <c r="G12" s="35">
        <f t="shared" si="0"/>
        <v>30517400344</v>
      </c>
      <c r="H12" s="35">
        <f t="shared" si="0"/>
        <v>29700429356</v>
      </c>
      <c r="I12" s="35">
        <f t="shared" si="0"/>
        <v>33303728996</v>
      </c>
      <c r="J12" s="35">
        <f t="shared" si="0"/>
        <v>33303728996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33303728996</v>
      </c>
      <c r="X12" s="35">
        <f t="shared" si="0"/>
        <v>8045108232</v>
      </c>
      <c r="Y12" s="35">
        <f t="shared" si="0"/>
        <v>25258620764</v>
      </c>
      <c r="Z12" s="36">
        <f>+IF(X12&lt;&gt;0,+(Y12/X12)*100,0)</f>
        <v>313.96247304084744</v>
      </c>
      <c r="AA12" s="37">
        <f>SUM(AA6:AA11)</f>
        <v>32180432909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113395443</v>
      </c>
      <c r="D15" s="22"/>
      <c r="E15" s="23">
        <v>559878578</v>
      </c>
      <c r="F15" s="24">
        <v>559878578</v>
      </c>
      <c r="G15" s="24">
        <v>370086641</v>
      </c>
      <c r="H15" s="24">
        <v>358557995</v>
      </c>
      <c r="I15" s="24">
        <v>370010558</v>
      </c>
      <c r="J15" s="24">
        <v>370010558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370010558</v>
      </c>
      <c r="X15" s="24">
        <v>139969645</v>
      </c>
      <c r="Y15" s="24">
        <v>230040913</v>
      </c>
      <c r="Z15" s="25">
        <v>164.35</v>
      </c>
      <c r="AA15" s="26">
        <v>559878578</v>
      </c>
    </row>
    <row r="16" spans="1:27" ht="13.5">
      <c r="A16" s="27" t="s">
        <v>42</v>
      </c>
      <c r="B16" s="21"/>
      <c r="C16" s="22">
        <v>120198985</v>
      </c>
      <c r="D16" s="22"/>
      <c r="E16" s="23">
        <v>3769400776</v>
      </c>
      <c r="F16" s="24">
        <v>3769400776</v>
      </c>
      <c r="G16" s="28">
        <v>1067853129</v>
      </c>
      <c r="H16" s="28">
        <v>815406392</v>
      </c>
      <c r="I16" s="28">
        <v>866368692</v>
      </c>
      <c r="J16" s="24">
        <v>866368692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866368692</v>
      </c>
      <c r="X16" s="24">
        <v>942350196</v>
      </c>
      <c r="Y16" s="28">
        <v>-75981504</v>
      </c>
      <c r="Z16" s="29">
        <v>-8.06</v>
      </c>
      <c r="AA16" s="30">
        <v>3769400776</v>
      </c>
    </row>
    <row r="17" spans="1:27" ht="13.5">
      <c r="A17" s="27" t="s">
        <v>43</v>
      </c>
      <c r="B17" s="21"/>
      <c r="C17" s="22">
        <v>4515324158</v>
      </c>
      <c r="D17" s="22"/>
      <c r="E17" s="23">
        <v>4758084337</v>
      </c>
      <c r="F17" s="24">
        <v>4758084337</v>
      </c>
      <c r="G17" s="24">
        <v>4169701441</v>
      </c>
      <c r="H17" s="24">
        <v>4677299854</v>
      </c>
      <c r="I17" s="24">
        <v>4744912276</v>
      </c>
      <c r="J17" s="24">
        <v>4744912276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4744912276</v>
      </c>
      <c r="X17" s="24">
        <v>1189521084</v>
      </c>
      <c r="Y17" s="24">
        <v>3555391192</v>
      </c>
      <c r="Z17" s="25">
        <v>298.89</v>
      </c>
      <c r="AA17" s="26">
        <v>4758084337</v>
      </c>
    </row>
    <row r="18" spans="1:27" ht="13.5">
      <c r="A18" s="27" t="s">
        <v>44</v>
      </c>
      <c r="B18" s="21"/>
      <c r="C18" s="22">
        <v>18108000</v>
      </c>
      <c r="D18" s="22"/>
      <c r="E18" s="23">
        <v>53313222</v>
      </c>
      <c r="F18" s="24">
        <v>53313222</v>
      </c>
      <c r="G18" s="24">
        <v>47538306</v>
      </c>
      <c r="H18" s="24">
        <v>47538306</v>
      </c>
      <c r="I18" s="24">
        <v>43539306</v>
      </c>
      <c r="J18" s="24">
        <v>43539306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43539306</v>
      </c>
      <c r="X18" s="24">
        <v>13328306</v>
      </c>
      <c r="Y18" s="24">
        <v>30211000</v>
      </c>
      <c r="Z18" s="25">
        <v>226.67</v>
      </c>
      <c r="AA18" s="26">
        <v>53313222</v>
      </c>
    </row>
    <row r="19" spans="1:27" ht="13.5">
      <c r="A19" s="27" t="s">
        <v>45</v>
      </c>
      <c r="B19" s="21"/>
      <c r="C19" s="22">
        <v>97258580618</v>
      </c>
      <c r="D19" s="22"/>
      <c r="E19" s="23">
        <v>157645701381</v>
      </c>
      <c r="F19" s="24">
        <v>157645701381</v>
      </c>
      <c r="G19" s="24">
        <v>140465317538</v>
      </c>
      <c r="H19" s="24">
        <v>137467637770</v>
      </c>
      <c r="I19" s="24">
        <v>142680165617</v>
      </c>
      <c r="J19" s="24">
        <v>142680165617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142680165617</v>
      </c>
      <c r="X19" s="24">
        <v>39411425346</v>
      </c>
      <c r="Y19" s="24">
        <v>103268740271</v>
      </c>
      <c r="Z19" s="25">
        <v>262.03</v>
      </c>
      <c r="AA19" s="26">
        <v>157645701381</v>
      </c>
    </row>
    <row r="20" spans="1:27" ht="13.5">
      <c r="A20" s="27" t="s">
        <v>46</v>
      </c>
      <c r="B20" s="21"/>
      <c r="C20" s="22">
        <v>274700</v>
      </c>
      <c r="D20" s="22"/>
      <c r="E20" s="23">
        <v>611641</v>
      </c>
      <c r="F20" s="24">
        <v>611641</v>
      </c>
      <c r="G20" s="24">
        <v>307480</v>
      </c>
      <c r="H20" s="24">
        <v>274700</v>
      </c>
      <c r="I20" s="24">
        <v>274700</v>
      </c>
      <c r="J20" s="24">
        <v>274700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274700</v>
      </c>
      <c r="X20" s="24">
        <v>152910</v>
      </c>
      <c r="Y20" s="24">
        <v>121790</v>
      </c>
      <c r="Z20" s="25">
        <v>79.65</v>
      </c>
      <c r="AA20" s="26">
        <v>611641</v>
      </c>
    </row>
    <row r="21" spans="1:27" ht="13.5">
      <c r="A21" s="27" t="s">
        <v>47</v>
      </c>
      <c r="B21" s="21"/>
      <c r="C21" s="22">
        <v>16067100</v>
      </c>
      <c r="D21" s="22"/>
      <c r="E21" s="23">
        <v>6846756</v>
      </c>
      <c r="F21" s="24">
        <v>6846756</v>
      </c>
      <c r="G21" s="24">
        <v>21230145</v>
      </c>
      <c r="H21" s="24">
        <v>17644100</v>
      </c>
      <c r="I21" s="24">
        <v>15928100</v>
      </c>
      <c r="J21" s="24">
        <v>15928100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15928100</v>
      </c>
      <c r="X21" s="24">
        <v>1711689</v>
      </c>
      <c r="Y21" s="24">
        <v>14216411</v>
      </c>
      <c r="Z21" s="25">
        <v>830.55</v>
      </c>
      <c r="AA21" s="26">
        <v>6846756</v>
      </c>
    </row>
    <row r="22" spans="1:27" ht="13.5">
      <c r="A22" s="27" t="s">
        <v>48</v>
      </c>
      <c r="B22" s="21"/>
      <c r="C22" s="22">
        <v>983501018</v>
      </c>
      <c r="D22" s="22"/>
      <c r="E22" s="23">
        <v>1112705197</v>
      </c>
      <c r="F22" s="24">
        <v>1112705197</v>
      </c>
      <c r="G22" s="24">
        <v>1348123153</v>
      </c>
      <c r="H22" s="24">
        <v>1292423669</v>
      </c>
      <c r="I22" s="24">
        <v>1268966669</v>
      </c>
      <c r="J22" s="24">
        <v>1268966669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1268966669</v>
      </c>
      <c r="X22" s="24">
        <v>278176300</v>
      </c>
      <c r="Y22" s="24">
        <v>990790369</v>
      </c>
      <c r="Z22" s="25">
        <v>356.17</v>
      </c>
      <c r="AA22" s="26">
        <v>1112705197</v>
      </c>
    </row>
    <row r="23" spans="1:27" ht="13.5">
      <c r="A23" s="27" t="s">
        <v>49</v>
      </c>
      <c r="B23" s="21"/>
      <c r="C23" s="22">
        <v>2500575707</v>
      </c>
      <c r="D23" s="22"/>
      <c r="E23" s="23">
        <v>185971621</v>
      </c>
      <c r="F23" s="24">
        <v>185971621</v>
      </c>
      <c r="G23" s="28">
        <v>4273005508</v>
      </c>
      <c r="H23" s="28">
        <v>4308048106</v>
      </c>
      <c r="I23" s="28">
        <v>2126151221</v>
      </c>
      <c r="J23" s="24">
        <v>2126151221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2126151221</v>
      </c>
      <c r="X23" s="24">
        <v>46492904</v>
      </c>
      <c r="Y23" s="28">
        <v>2079658317</v>
      </c>
      <c r="Z23" s="29">
        <v>4473.07</v>
      </c>
      <c r="AA23" s="30">
        <v>185971621</v>
      </c>
    </row>
    <row r="24" spans="1:27" ht="13.5">
      <c r="A24" s="31" t="s">
        <v>50</v>
      </c>
      <c r="B24" s="39"/>
      <c r="C24" s="33">
        <f aca="true" t="shared" si="1" ref="C24:Y24">SUM(C15:C23)</f>
        <v>105526025729</v>
      </c>
      <c r="D24" s="33">
        <f>SUM(D15:D23)</f>
        <v>0</v>
      </c>
      <c r="E24" s="40">
        <f t="shared" si="1"/>
        <v>168092513509</v>
      </c>
      <c r="F24" s="41">
        <f t="shared" si="1"/>
        <v>168092513509</v>
      </c>
      <c r="G24" s="41">
        <f t="shared" si="1"/>
        <v>151763163341</v>
      </c>
      <c r="H24" s="41">
        <f t="shared" si="1"/>
        <v>148984830892</v>
      </c>
      <c r="I24" s="41">
        <f t="shared" si="1"/>
        <v>152116317139</v>
      </c>
      <c r="J24" s="41">
        <f t="shared" si="1"/>
        <v>152116317139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152116317139</v>
      </c>
      <c r="X24" s="41">
        <f t="shared" si="1"/>
        <v>42023128380</v>
      </c>
      <c r="Y24" s="41">
        <f t="shared" si="1"/>
        <v>110093188759</v>
      </c>
      <c r="Z24" s="42">
        <f>+IF(X24&lt;&gt;0,+(Y24/X24)*100,0)</f>
        <v>261.98237257223445</v>
      </c>
      <c r="AA24" s="43">
        <f>SUM(AA15:AA23)</f>
        <v>168092513509</v>
      </c>
    </row>
    <row r="25" spans="1:27" ht="13.5">
      <c r="A25" s="31" t="s">
        <v>51</v>
      </c>
      <c r="B25" s="32"/>
      <c r="C25" s="33">
        <f aca="true" t="shared" si="2" ref="C25:Y25">+C12+C24</f>
        <v>127257819134</v>
      </c>
      <c r="D25" s="33">
        <f>+D12+D24</f>
        <v>0</v>
      </c>
      <c r="E25" s="34">
        <f t="shared" si="2"/>
        <v>200272946418</v>
      </c>
      <c r="F25" s="35">
        <f t="shared" si="2"/>
        <v>200272946418</v>
      </c>
      <c r="G25" s="35">
        <f t="shared" si="2"/>
        <v>182280563685</v>
      </c>
      <c r="H25" s="35">
        <f t="shared" si="2"/>
        <v>178685260248</v>
      </c>
      <c r="I25" s="35">
        <f t="shared" si="2"/>
        <v>185420046135</v>
      </c>
      <c r="J25" s="35">
        <f t="shared" si="2"/>
        <v>185420046135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185420046135</v>
      </c>
      <c r="X25" s="35">
        <f t="shared" si="2"/>
        <v>50068236612</v>
      </c>
      <c r="Y25" s="35">
        <f t="shared" si="2"/>
        <v>135351809523</v>
      </c>
      <c r="Z25" s="36">
        <f>+IF(X25&lt;&gt;0,+(Y25/X25)*100,0)</f>
        <v>270.3346845863548</v>
      </c>
      <c r="AA25" s="37">
        <f>+AA12+AA24</f>
        <v>200272946418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>
        <v>17869010</v>
      </c>
      <c r="F29" s="24">
        <v>17869010</v>
      </c>
      <c r="G29" s="24">
        <v>5642576</v>
      </c>
      <c r="H29" s="24">
        <v>83447444</v>
      </c>
      <c r="I29" s="24">
        <v>176337495</v>
      </c>
      <c r="J29" s="24">
        <v>176337495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176337495</v>
      </c>
      <c r="X29" s="24">
        <v>4467253</v>
      </c>
      <c r="Y29" s="24">
        <v>171870242</v>
      </c>
      <c r="Z29" s="25">
        <v>3847.34</v>
      </c>
      <c r="AA29" s="26">
        <v>17869010</v>
      </c>
    </row>
    <row r="30" spans="1:27" ht="13.5">
      <c r="A30" s="27" t="s">
        <v>55</v>
      </c>
      <c r="B30" s="21"/>
      <c r="C30" s="22">
        <v>1590279710</v>
      </c>
      <c r="D30" s="22"/>
      <c r="E30" s="23">
        <v>2650528502</v>
      </c>
      <c r="F30" s="24">
        <v>2650528502</v>
      </c>
      <c r="G30" s="24">
        <v>2327860305</v>
      </c>
      <c r="H30" s="24">
        <v>2071767136</v>
      </c>
      <c r="I30" s="24">
        <v>1693856604</v>
      </c>
      <c r="J30" s="24">
        <v>1693856604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1693856604</v>
      </c>
      <c r="X30" s="24">
        <v>662632127</v>
      </c>
      <c r="Y30" s="24">
        <v>1031224477</v>
      </c>
      <c r="Z30" s="25">
        <v>155.63</v>
      </c>
      <c r="AA30" s="26">
        <v>2650528502</v>
      </c>
    </row>
    <row r="31" spans="1:27" ht="13.5">
      <c r="A31" s="27" t="s">
        <v>56</v>
      </c>
      <c r="B31" s="21"/>
      <c r="C31" s="22">
        <v>554198299</v>
      </c>
      <c r="D31" s="22"/>
      <c r="E31" s="23">
        <v>1257863629</v>
      </c>
      <c r="F31" s="24">
        <v>1257863629</v>
      </c>
      <c r="G31" s="24">
        <v>1204445639</v>
      </c>
      <c r="H31" s="24">
        <v>1194017977</v>
      </c>
      <c r="I31" s="24">
        <v>1907445936</v>
      </c>
      <c r="J31" s="24">
        <v>1907445936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1907445936</v>
      </c>
      <c r="X31" s="24">
        <v>314465907</v>
      </c>
      <c r="Y31" s="24">
        <v>1592980029</v>
      </c>
      <c r="Z31" s="25">
        <v>506.57</v>
      </c>
      <c r="AA31" s="26">
        <v>1257863629</v>
      </c>
    </row>
    <row r="32" spans="1:27" ht="13.5">
      <c r="A32" s="27" t="s">
        <v>57</v>
      </c>
      <c r="B32" s="21"/>
      <c r="C32" s="22">
        <v>20488514401</v>
      </c>
      <c r="D32" s="22"/>
      <c r="E32" s="23">
        <v>23684833826</v>
      </c>
      <c r="F32" s="24">
        <v>23684833826</v>
      </c>
      <c r="G32" s="24">
        <v>21667284449</v>
      </c>
      <c r="H32" s="24">
        <v>21610884043</v>
      </c>
      <c r="I32" s="24">
        <v>20874365694</v>
      </c>
      <c r="J32" s="24">
        <v>20874365694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20874365694</v>
      </c>
      <c r="X32" s="24">
        <v>5921208458</v>
      </c>
      <c r="Y32" s="24">
        <v>14953157236</v>
      </c>
      <c r="Z32" s="25">
        <v>252.54</v>
      </c>
      <c r="AA32" s="26">
        <v>23684833826</v>
      </c>
    </row>
    <row r="33" spans="1:27" ht="13.5">
      <c r="A33" s="27" t="s">
        <v>58</v>
      </c>
      <c r="B33" s="21"/>
      <c r="C33" s="22">
        <v>137493225</v>
      </c>
      <c r="D33" s="22"/>
      <c r="E33" s="23">
        <v>516038049</v>
      </c>
      <c r="F33" s="24">
        <v>516038049</v>
      </c>
      <c r="G33" s="24">
        <v>447411436</v>
      </c>
      <c r="H33" s="24">
        <v>369536529</v>
      </c>
      <c r="I33" s="24">
        <v>509699565</v>
      </c>
      <c r="J33" s="24">
        <v>509699565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509699565</v>
      </c>
      <c r="X33" s="24">
        <v>129009514</v>
      </c>
      <c r="Y33" s="24">
        <v>380690051</v>
      </c>
      <c r="Z33" s="25">
        <v>295.09</v>
      </c>
      <c r="AA33" s="26">
        <v>516038049</v>
      </c>
    </row>
    <row r="34" spans="1:27" ht="13.5">
      <c r="A34" s="31" t="s">
        <v>59</v>
      </c>
      <c r="B34" s="32"/>
      <c r="C34" s="33">
        <f aca="true" t="shared" si="3" ref="C34:Y34">SUM(C29:C33)</f>
        <v>22770485635</v>
      </c>
      <c r="D34" s="33">
        <f>SUM(D29:D33)</f>
        <v>0</v>
      </c>
      <c r="E34" s="34">
        <f t="shared" si="3"/>
        <v>28127133016</v>
      </c>
      <c r="F34" s="35">
        <f t="shared" si="3"/>
        <v>28127133016</v>
      </c>
      <c r="G34" s="35">
        <f t="shared" si="3"/>
        <v>25652644405</v>
      </c>
      <c r="H34" s="35">
        <f t="shared" si="3"/>
        <v>25329653129</v>
      </c>
      <c r="I34" s="35">
        <f t="shared" si="3"/>
        <v>25161705294</v>
      </c>
      <c r="J34" s="35">
        <f t="shared" si="3"/>
        <v>25161705294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25161705294</v>
      </c>
      <c r="X34" s="35">
        <f t="shared" si="3"/>
        <v>7031783259</v>
      </c>
      <c r="Y34" s="35">
        <f t="shared" si="3"/>
        <v>18129922035</v>
      </c>
      <c r="Z34" s="36">
        <f>+IF(X34&lt;&gt;0,+(Y34/X34)*100,0)</f>
        <v>257.828226030651</v>
      </c>
      <c r="AA34" s="37">
        <f>SUM(AA29:AA33)</f>
        <v>28127133016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21868014687</v>
      </c>
      <c r="D37" s="22"/>
      <c r="E37" s="23">
        <v>31279248277</v>
      </c>
      <c r="F37" s="24">
        <v>31279248277</v>
      </c>
      <c r="G37" s="24">
        <v>26355931842</v>
      </c>
      <c r="H37" s="24">
        <v>27234560032</v>
      </c>
      <c r="I37" s="24">
        <v>28285031864</v>
      </c>
      <c r="J37" s="24">
        <v>28285031864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28285031864</v>
      </c>
      <c r="X37" s="24">
        <v>7819812070</v>
      </c>
      <c r="Y37" s="24">
        <v>20465219794</v>
      </c>
      <c r="Z37" s="25">
        <v>261.71</v>
      </c>
      <c r="AA37" s="26">
        <v>31279248277</v>
      </c>
    </row>
    <row r="38" spans="1:27" ht="13.5">
      <c r="A38" s="27" t="s">
        <v>58</v>
      </c>
      <c r="B38" s="21"/>
      <c r="C38" s="22">
        <v>8552100383</v>
      </c>
      <c r="D38" s="22"/>
      <c r="E38" s="23">
        <v>11162800439</v>
      </c>
      <c r="F38" s="24">
        <v>11162800439</v>
      </c>
      <c r="G38" s="24">
        <v>10681271592</v>
      </c>
      <c r="H38" s="24">
        <v>10723717064</v>
      </c>
      <c r="I38" s="24">
        <v>11053628802</v>
      </c>
      <c r="J38" s="24">
        <v>11053628802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11053628802</v>
      </c>
      <c r="X38" s="24">
        <v>2790700110</v>
      </c>
      <c r="Y38" s="24">
        <v>8262928692</v>
      </c>
      <c r="Z38" s="25">
        <v>296.09</v>
      </c>
      <c r="AA38" s="26">
        <v>11162800439</v>
      </c>
    </row>
    <row r="39" spans="1:27" ht="13.5">
      <c r="A39" s="31" t="s">
        <v>61</v>
      </c>
      <c r="B39" s="39"/>
      <c r="C39" s="33">
        <f aca="true" t="shared" si="4" ref="C39:Y39">SUM(C37:C38)</f>
        <v>30420115070</v>
      </c>
      <c r="D39" s="33">
        <f>SUM(D37:D38)</f>
        <v>0</v>
      </c>
      <c r="E39" s="40">
        <f t="shared" si="4"/>
        <v>42442048716</v>
      </c>
      <c r="F39" s="41">
        <f t="shared" si="4"/>
        <v>42442048716</v>
      </c>
      <c r="G39" s="41">
        <f t="shared" si="4"/>
        <v>37037203434</v>
      </c>
      <c r="H39" s="41">
        <f t="shared" si="4"/>
        <v>37958277096</v>
      </c>
      <c r="I39" s="41">
        <f t="shared" si="4"/>
        <v>39338660666</v>
      </c>
      <c r="J39" s="41">
        <f t="shared" si="4"/>
        <v>39338660666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39338660666</v>
      </c>
      <c r="X39" s="41">
        <f t="shared" si="4"/>
        <v>10610512180</v>
      </c>
      <c r="Y39" s="41">
        <f t="shared" si="4"/>
        <v>28728148486</v>
      </c>
      <c r="Z39" s="42">
        <f>+IF(X39&lt;&gt;0,+(Y39/X39)*100,0)</f>
        <v>270.75176012851057</v>
      </c>
      <c r="AA39" s="43">
        <f>SUM(AA37:AA38)</f>
        <v>42442048716</v>
      </c>
    </row>
    <row r="40" spans="1:27" ht="13.5">
      <c r="A40" s="31" t="s">
        <v>62</v>
      </c>
      <c r="B40" s="32"/>
      <c r="C40" s="33">
        <f aca="true" t="shared" si="5" ref="C40:Y40">+C34+C39</f>
        <v>53190600705</v>
      </c>
      <c r="D40" s="33">
        <f>+D34+D39</f>
        <v>0</v>
      </c>
      <c r="E40" s="34">
        <f t="shared" si="5"/>
        <v>70569181732</v>
      </c>
      <c r="F40" s="35">
        <f t="shared" si="5"/>
        <v>70569181732</v>
      </c>
      <c r="G40" s="35">
        <f t="shared" si="5"/>
        <v>62689847839</v>
      </c>
      <c r="H40" s="35">
        <f t="shared" si="5"/>
        <v>63287930225</v>
      </c>
      <c r="I40" s="35">
        <f t="shared" si="5"/>
        <v>64500365960</v>
      </c>
      <c r="J40" s="35">
        <f t="shared" si="5"/>
        <v>64500365960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64500365960</v>
      </c>
      <c r="X40" s="35">
        <f t="shared" si="5"/>
        <v>17642295439</v>
      </c>
      <c r="Y40" s="35">
        <f t="shared" si="5"/>
        <v>46858070521</v>
      </c>
      <c r="Z40" s="36">
        <f>+IF(X40&lt;&gt;0,+(Y40/X40)*100,0)</f>
        <v>265.60075860319006</v>
      </c>
      <c r="AA40" s="37">
        <f>+AA34+AA39</f>
        <v>70569181732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74067218429</v>
      </c>
      <c r="D42" s="47">
        <f>+D25-D40</f>
        <v>0</v>
      </c>
      <c r="E42" s="48">
        <f t="shared" si="6"/>
        <v>129703764686</v>
      </c>
      <c r="F42" s="49">
        <f t="shared" si="6"/>
        <v>129703764686</v>
      </c>
      <c r="G42" s="49">
        <f t="shared" si="6"/>
        <v>119590715846</v>
      </c>
      <c r="H42" s="49">
        <f t="shared" si="6"/>
        <v>115397330023</v>
      </c>
      <c r="I42" s="49">
        <f t="shared" si="6"/>
        <v>120919680175</v>
      </c>
      <c r="J42" s="49">
        <f t="shared" si="6"/>
        <v>120919680175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120919680175</v>
      </c>
      <c r="X42" s="49">
        <f t="shared" si="6"/>
        <v>32425941173</v>
      </c>
      <c r="Y42" s="49">
        <f t="shared" si="6"/>
        <v>88493739002</v>
      </c>
      <c r="Z42" s="50">
        <f>+IF(X42&lt;&gt;0,+(Y42/X42)*100,0)</f>
        <v>272.9103174827375</v>
      </c>
      <c r="AA42" s="51">
        <f>+AA25-AA40</f>
        <v>129703764686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74010808604</v>
      </c>
      <c r="D45" s="22"/>
      <c r="E45" s="23">
        <v>128280109100</v>
      </c>
      <c r="F45" s="24">
        <v>128280109100</v>
      </c>
      <c r="G45" s="24">
        <v>116943015132</v>
      </c>
      <c r="H45" s="24">
        <v>115070102312</v>
      </c>
      <c r="I45" s="24">
        <v>118266473819</v>
      </c>
      <c r="J45" s="24">
        <v>118266473819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118266473819</v>
      </c>
      <c r="X45" s="24">
        <v>32070027277</v>
      </c>
      <c r="Y45" s="24">
        <v>86196446542</v>
      </c>
      <c r="Z45" s="52">
        <v>268.78</v>
      </c>
      <c r="AA45" s="26">
        <v>128280109100</v>
      </c>
    </row>
    <row r="46" spans="1:27" ht="13.5">
      <c r="A46" s="27" t="s">
        <v>67</v>
      </c>
      <c r="B46" s="21"/>
      <c r="C46" s="22">
        <v>56409825</v>
      </c>
      <c r="D46" s="22"/>
      <c r="E46" s="23">
        <v>1411541733</v>
      </c>
      <c r="F46" s="24">
        <v>1411541733</v>
      </c>
      <c r="G46" s="24">
        <v>2647700714</v>
      </c>
      <c r="H46" s="24">
        <v>327227713</v>
      </c>
      <c r="I46" s="24">
        <v>2653206355</v>
      </c>
      <c r="J46" s="24">
        <v>2653206355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2653206355</v>
      </c>
      <c r="X46" s="24">
        <v>352885434</v>
      </c>
      <c r="Y46" s="24">
        <v>2300320921</v>
      </c>
      <c r="Z46" s="52">
        <v>651.86</v>
      </c>
      <c r="AA46" s="26">
        <v>1411541733</v>
      </c>
    </row>
    <row r="47" spans="1:27" ht="13.5">
      <c r="A47" s="27" t="s">
        <v>68</v>
      </c>
      <c r="B47" s="21"/>
      <c r="C47" s="22"/>
      <c r="D47" s="22"/>
      <c r="E47" s="23">
        <v>12113853</v>
      </c>
      <c r="F47" s="24">
        <v>12113853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3028463</v>
      </c>
      <c r="Y47" s="24">
        <v>-3028463</v>
      </c>
      <c r="Z47" s="52">
        <v>-100</v>
      </c>
      <c r="AA47" s="26">
        <v>12113853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74067218429</v>
      </c>
      <c r="D48" s="55">
        <f>SUM(D45:D47)</f>
        <v>0</v>
      </c>
      <c r="E48" s="56">
        <f t="shared" si="7"/>
        <v>129703764686</v>
      </c>
      <c r="F48" s="57">
        <f t="shared" si="7"/>
        <v>129703764686</v>
      </c>
      <c r="G48" s="57">
        <f t="shared" si="7"/>
        <v>119590715846</v>
      </c>
      <c r="H48" s="57">
        <f t="shared" si="7"/>
        <v>115397330025</v>
      </c>
      <c r="I48" s="57">
        <f t="shared" si="7"/>
        <v>120919680174</v>
      </c>
      <c r="J48" s="57">
        <f t="shared" si="7"/>
        <v>120919680174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120919680174</v>
      </c>
      <c r="X48" s="57">
        <f t="shared" si="7"/>
        <v>32425941174</v>
      </c>
      <c r="Y48" s="57">
        <f t="shared" si="7"/>
        <v>88493739000</v>
      </c>
      <c r="Z48" s="58">
        <f>+IF(X48&lt;&gt;0,+(Y48/X48)*100,0)</f>
        <v>272.91031746815315</v>
      </c>
      <c r="AA48" s="59">
        <f>SUM(AA45:AA47)</f>
        <v>129703764686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5327242000</v>
      </c>
      <c r="D6" s="22">
        <v>5327242000</v>
      </c>
      <c r="E6" s="23">
        <v>827225566</v>
      </c>
      <c r="F6" s="24">
        <v>827225566</v>
      </c>
      <c r="G6" s="24">
        <v>5293461000</v>
      </c>
      <c r="H6" s="24">
        <v>5293461000</v>
      </c>
      <c r="I6" s="24">
        <v>4546603000</v>
      </c>
      <c r="J6" s="24">
        <v>4546603000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4546603000</v>
      </c>
      <c r="X6" s="24">
        <v>206806392</v>
      </c>
      <c r="Y6" s="24">
        <v>4339796608</v>
      </c>
      <c r="Z6" s="25">
        <v>2098.48</v>
      </c>
      <c r="AA6" s="26">
        <v>827225566</v>
      </c>
    </row>
    <row r="7" spans="1:27" ht="13.5">
      <c r="A7" s="27" t="s">
        <v>34</v>
      </c>
      <c r="B7" s="21"/>
      <c r="C7" s="22"/>
      <c r="D7" s="22"/>
      <c r="E7" s="23">
        <v>4245187000</v>
      </c>
      <c r="F7" s="24">
        <v>4245187000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1061296750</v>
      </c>
      <c r="Y7" s="24">
        <v>-1061296750</v>
      </c>
      <c r="Z7" s="25">
        <v>-100</v>
      </c>
      <c r="AA7" s="26">
        <v>4245187000</v>
      </c>
    </row>
    <row r="8" spans="1:27" ht="13.5">
      <c r="A8" s="27" t="s">
        <v>35</v>
      </c>
      <c r="B8" s="21"/>
      <c r="C8" s="22">
        <v>4961568000</v>
      </c>
      <c r="D8" s="22">
        <v>4961568000</v>
      </c>
      <c r="E8" s="23">
        <v>4626751820</v>
      </c>
      <c r="F8" s="24">
        <v>4626751820</v>
      </c>
      <c r="G8" s="24">
        <v>4286206000</v>
      </c>
      <c r="H8" s="24">
        <v>4286206000</v>
      </c>
      <c r="I8" s="24">
        <v>5097862000</v>
      </c>
      <c r="J8" s="24">
        <v>5097862000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5097862000</v>
      </c>
      <c r="X8" s="24">
        <v>1156687955</v>
      </c>
      <c r="Y8" s="24">
        <v>3941174045</v>
      </c>
      <c r="Z8" s="25">
        <v>340.73</v>
      </c>
      <c r="AA8" s="26">
        <v>4626751820</v>
      </c>
    </row>
    <row r="9" spans="1:27" ht="13.5">
      <c r="A9" s="27" t="s">
        <v>36</v>
      </c>
      <c r="B9" s="21"/>
      <c r="C9" s="22">
        <v>4082051000</v>
      </c>
      <c r="D9" s="22">
        <v>4082051000</v>
      </c>
      <c r="E9" s="23">
        <v>3808634155</v>
      </c>
      <c r="F9" s="24">
        <v>3808634155</v>
      </c>
      <c r="G9" s="24">
        <v>1716100000</v>
      </c>
      <c r="H9" s="24">
        <v>1716100000</v>
      </c>
      <c r="I9" s="24">
        <v>4490887000</v>
      </c>
      <c r="J9" s="24">
        <v>4490887000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4490887000</v>
      </c>
      <c r="X9" s="24">
        <v>952158539</v>
      </c>
      <c r="Y9" s="24">
        <v>3538728461</v>
      </c>
      <c r="Z9" s="25">
        <v>371.65</v>
      </c>
      <c r="AA9" s="26">
        <v>3808634155</v>
      </c>
    </row>
    <row r="10" spans="1:27" ht="13.5">
      <c r="A10" s="27" t="s">
        <v>37</v>
      </c>
      <c r="B10" s="21"/>
      <c r="C10" s="22"/>
      <c r="D10" s="22"/>
      <c r="E10" s="23">
        <v>1233333332</v>
      </c>
      <c r="F10" s="24">
        <v>1233333332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308333333</v>
      </c>
      <c r="Y10" s="28">
        <v>-308333333</v>
      </c>
      <c r="Z10" s="29">
        <v>-100</v>
      </c>
      <c r="AA10" s="30">
        <v>1233333332</v>
      </c>
    </row>
    <row r="11" spans="1:27" ht="13.5">
      <c r="A11" s="27" t="s">
        <v>38</v>
      </c>
      <c r="B11" s="21"/>
      <c r="C11" s="22">
        <v>310373000</v>
      </c>
      <c r="D11" s="22">
        <v>310373000</v>
      </c>
      <c r="E11" s="23">
        <v>363777415</v>
      </c>
      <c r="F11" s="24">
        <v>363777415</v>
      </c>
      <c r="G11" s="24">
        <v>200727000</v>
      </c>
      <c r="H11" s="24">
        <v>200727000</v>
      </c>
      <c r="I11" s="24">
        <v>340807000</v>
      </c>
      <c r="J11" s="24">
        <v>340807000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340807000</v>
      </c>
      <c r="X11" s="24">
        <v>90944354</v>
      </c>
      <c r="Y11" s="24">
        <v>249862646</v>
      </c>
      <c r="Z11" s="25">
        <v>274.74</v>
      </c>
      <c r="AA11" s="26">
        <v>363777415</v>
      </c>
    </row>
    <row r="12" spans="1:27" ht="13.5">
      <c r="A12" s="31" t="s">
        <v>39</v>
      </c>
      <c r="B12" s="32"/>
      <c r="C12" s="33">
        <f aca="true" t="shared" si="0" ref="C12:Y12">SUM(C6:C11)</f>
        <v>14681234000</v>
      </c>
      <c r="D12" s="33">
        <f>SUM(D6:D11)</f>
        <v>14681234000</v>
      </c>
      <c r="E12" s="34">
        <f t="shared" si="0"/>
        <v>15104909288</v>
      </c>
      <c r="F12" s="35">
        <f t="shared" si="0"/>
        <v>15104909288</v>
      </c>
      <c r="G12" s="35">
        <f t="shared" si="0"/>
        <v>11496494000</v>
      </c>
      <c r="H12" s="35">
        <f t="shared" si="0"/>
        <v>11496494000</v>
      </c>
      <c r="I12" s="35">
        <f t="shared" si="0"/>
        <v>14476159000</v>
      </c>
      <c r="J12" s="35">
        <f t="shared" si="0"/>
        <v>14476159000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14476159000</v>
      </c>
      <c r="X12" s="35">
        <f t="shared" si="0"/>
        <v>3776227323</v>
      </c>
      <c r="Y12" s="35">
        <f t="shared" si="0"/>
        <v>10699931677</v>
      </c>
      <c r="Z12" s="36">
        <f>+IF(X12&lt;&gt;0,+(Y12/X12)*100,0)</f>
        <v>283.3497764244634</v>
      </c>
      <c r="AA12" s="37">
        <f>SUM(AA6:AA11)</f>
        <v>15104909288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318855829</v>
      </c>
      <c r="F15" s="24">
        <v>318855829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79713957</v>
      </c>
      <c r="Y15" s="24">
        <v>-79713957</v>
      </c>
      <c r="Z15" s="25">
        <v>-100</v>
      </c>
      <c r="AA15" s="26">
        <v>318855829</v>
      </c>
    </row>
    <row r="16" spans="1:27" ht="13.5">
      <c r="A16" s="27" t="s">
        <v>42</v>
      </c>
      <c r="B16" s="21"/>
      <c r="C16" s="22">
        <v>25431000</v>
      </c>
      <c r="D16" s="22">
        <v>25431000</v>
      </c>
      <c r="E16" s="23">
        <v>2715034182</v>
      </c>
      <c r="F16" s="24">
        <v>2715034182</v>
      </c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678758546</v>
      </c>
      <c r="Y16" s="28">
        <v>-678758546</v>
      </c>
      <c r="Z16" s="29">
        <v>-100</v>
      </c>
      <c r="AA16" s="30">
        <v>2715034182</v>
      </c>
    </row>
    <row r="17" spans="1:27" ht="13.5">
      <c r="A17" s="27" t="s">
        <v>43</v>
      </c>
      <c r="B17" s="21"/>
      <c r="C17" s="22">
        <v>1262350000</v>
      </c>
      <c r="D17" s="22">
        <v>1262350000</v>
      </c>
      <c r="E17" s="23">
        <v>1274154000</v>
      </c>
      <c r="F17" s="24">
        <v>1274154000</v>
      </c>
      <c r="G17" s="24">
        <v>1321158000</v>
      </c>
      <c r="H17" s="24">
        <v>1321158000</v>
      </c>
      <c r="I17" s="24">
        <v>1321152000</v>
      </c>
      <c r="J17" s="24">
        <v>1321152000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1321152000</v>
      </c>
      <c r="X17" s="24">
        <v>318538500</v>
      </c>
      <c r="Y17" s="24">
        <v>1002613500</v>
      </c>
      <c r="Z17" s="25">
        <v>314.75</v>
      </c>
      <c r="AA17" s="26">
        <v>1274154000</v>
      </c>
    </row>
    <row r="18" spans="1:27" ht="13.5">
      <c r="A18" s="27" t="s">
        <v>44</v>
      </c>
      <c r="B18" s="21"/>
      <c r="C18" s="22">
        <v>18108000</v>
      </c>
      <c r="D18" s="22">
        <v>18108000</v>
      </c>
      <c r="E18" s="23">
        <v>53312916</v>
      </c>
      <c r="F18" s="24">
        <v>53312916</v>
      </c>
      <c r="G18" s="24">
        <v>47538000</v>
      </c>
      <c r="H18" s="24">
        <v>47538000</v>
      </c>
      <c r="I18" s="24">
        <v>43539000</v>
      </c>
      <c r="J18" s="24">
        <v>43539000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43539000</v>
      </c>
      <c r="X18" s="24">
        <v>13328229</v>
      </c>
      <c r="Y18" s="24">
        <v>30210771</v>
      </c>
      <c r="Z18" s="25">
        <v>226.67</v>
      </c>
      <c r="AA18" s="26">
        <v>53312916</v>
      </c>
    </row>
    <row r="19" spans="1:27" ht="13.5">
      <c r="A19" s="27" t="s">
        <v>45</v>
      </c>
      <c r="B19" s="21"/>
      <c r="C19" s="22">
        <v>47722913000</v>
      </c>
      <c r="D19" s="22">
        <v>47722913000</v>
      </c>
      <c r="E19" s="23">
        <v>54049677000</v>
      </c>
      <c r="F19" s="24">
        <v>54049677000</v>
      </c>
      <c r="G19" s="24">
        <v>46949544000</v>
      </c>
      <c r="H19" s="24">
        <v>46949544000</v>
      </c>
      <c r="I19" s="24">
        <v>47562702000</v>
      </c>
      <c r="J19" s="24">
        <v>47562702000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47562702000</v>
      </c>
      <c r="X19" s="24">
        <v>13512419250</v>
      </c>
      <c r="Y19" s="24">
        <v>34050282750</v>
      </c>
      <c r="Z19" s="25">
        <v>251.99</v>
      </c>
      <c r="AA19" s="26">
        <v>54049677000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15247000</v>
      </c>
      <c r="D21" s="22">
        <v>15247000</v>
      </c>
      <c r="E21" s="23"/>
      <c r="F21" s="24"/>
      <c r="G21" s="24">
        <v>16824000</v>
      </c>
      <c r="H21" s="24">
        <v>16824000</v>
      </c>
      <c r="I21" s="24">
        <v>15108000</v>
      </c>
      <c r="J21" s="24">
        <v>15108000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15108000</v>
      </c>
      <c r="X21" s="24"/>
      <c r="Y21" s="24">
        <v>15108000</v>
      </c>
      <c r="Z21" s="25"/>
      <c r="AA21" s="26"/>
    </row>
    <row r="22" spans="1:27" ht="13.5">
      <c r="A22" s="27" t="s">
        <v>48</v>
      </c>
      <c r="B22" s="21"/>
      <c r="C22" s="22">
        <v>529507000</v>
      </c>
      <c r="D22" s="22">
        <v>529507000</v>
      </c>
      <c r="E22" s="23">
        <v>644041000</v>
      </c>
      <c r="F22" s="24">
        <v>644041000</v>
      </c>
      <c r="G22" s="24">
        <v>561327000</v>
      </c>
      <c r="H22" s="24">
        <v>561327000</v>
      </c>
      <c r="I22" s="24">
        <v>537870000</v>
      </c>
      <c r="J22" s="24">
        <v>537870000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537870000</v>
      </c>
      <c r="X22" s="24">
        <v>161010250</v>
      </c>
      <c r="Y22" s="24">
        <v>376859750</v>
      </c>
      <c r="Z22" s="25">
        <v>234.06</v>
      </c>
      <c r="AA22" s="26">
        <v>644041000</v>
      </c>
    </row>
    <row r="23" spans="1:27" ht="13.5">
      <c r="A23" s="27" t="s">
        <v>49</v>
      </c>
      <c r="B23" s="21"/>
      <c r="C23" s="22">
        <v>2385214000</v>
      </c>
      <c r="D23" s="22">
        <v>2385214000</v>
      </c>
      <c r="E23" s="23">
        <v>86857505</v>
      </c>
      <c r="F23" s="24">
        <v>86857505</v>
      </c>
      <c r="G23" s="28">
        <v>4195396000</v>
      </c>
      <c r="H23" s="28">
        <v>4195396000</v>
      </c>
      <c r="I23" s="28">
        <v>2007667000</v>
      </c>
      <c r="J23" s="24">
        <v>2007667000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2007667000</v>
      </c>
      <c r="X23" s="24">
        <v>21714376</v>
      </c>
      <c r="Y23" s="28">
        <v>1985952624</v>
      </c>
      <c r="Z23" s="29">
        <v>9145.8</v>
      </c>
      <c r="AA23" s="30">
        <v>86857505</v>
      </c>
    </row>
    <row r="24" spans="1:27" ht="13.5">
      <c r="A24" s="31" t="s">
        <v>50</v>
      </c>
      <c r="B24" s="39"/>
      <c r="C24" s="33">
        <f aca="true" t="shared" si="1" ref="C24:Y24">SUM(C15:C23)</f>
        <v>51958770000</v>
      </c>
      <c r="D24" s="33">
        <f>SUM(D15:D23)</f>
        <v>51958770000</v>
      </c>
      <c r="E24" s="40">
        <f t="shared" si="1"/>
        <v>59141932432</v>
      </c>
      <c r="F24" s="41">
        <f t="shared" si="1"/>
        <v>59141932432</v>
      </c>
      <c r="G24" s="41">
        <f t="shared" si="1"/>
        <v>53091787000</v>
      </c>
      <c r="H24" s="41">
        <f t="shared" si="1"/>
        <v>53091787000</v>
      </c>
      <c r="I24" s="41">
        <f t="shared" si="1"/>
        <v>51488038000</v>
      </c>
      <c r="J24" s="41">
        <f t="shared" si="1"/>
        <v>51488038000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51488038000</v>
      </c>
      <c r="X24" s="41">
        <f t="shared" si="1"/>
        <v>14785483108</v>
      </c>
      <c r="Y24" s="41">
        <f t="shared" si="1"/>
        <v>36702554892</v>
      </c>
      <c r="Z24" s="42">
        <f>+IF(X24&lt;&gt;0,+(Y24/X24)*100,0)</f>
        <v>248.2337210350692</v>
      </c>
      <c r="AA24" s="43">
        <f>SUM(AA15:AA23)</f>
        <v>59141932432</v>
      </c>
    </row>
    <row r="25" spans="1:27" ht="13.5">
      <c r="A25" s="31" t="s">
        <v>51</v>
      </c>
      <c r="B25" s="32"/>
      <c r="C25" s="33">
        <f aca="true" t="shared" si="2" ref="C25:Y25">+C12+C24</f>
        <v>66640004000</v>
      </c>
      <c r="D25" s="33">
        <f>+D12+D24</f>
        <v>66640004000</v>
      </c>
      <c r="E25" s="34">
        <f t="shared" si="2"/>
        <v>74246841720</v>
      </c>
      <c r="F25" s="35">
        <f t="shared" si="2"/>
        <v>74246841720</v>
      </c>
      <c r="G25" s="35">
        <f t="shared" si="2"/>
        <v>64588281000</v>
      </c>
      <c r="H25" s="35">
        <f t="shared" si="2"/>
        <v>64588281000</v>
      </c>
      <c r="I25" s="35">
        <f t="shared" si="2"/>
        <v>65964197000</v>
      </c>
      <c r="J25" s="35">
        <f t="shared" si="2"/>
        <v>65964197000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65964197000</v>
      </c>
      <c r="X25" s="35">
        <f t="shared" si="2"/>
        <v>18561710431</v>
      </c>
      <c r="Y25" s="35">
        <f t="shared" si="2"/>
        <v>47402486569</v>
      </c>
      <c r="Z25" s="36">
        <f>+IF(X25&lt;&gt;0,+(Y25/X25)*100,0)</f>
        <v>255.37779368561252</v>
      </c>
      <c r="AA25" s="37">
        <f>+AA12+AA24</f>
        <v>74246841720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3114000</v>
      </c>
      <c r="H29" s="24">
        <v>3114000</v>
      </c>
      <c r="I29" s="24">
        <v>7598000</v>
      </c>
      <c r="J29" s="24">
        <v>7598000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7598000</v>
      </c>
      <c r="X29" s="24"/>
      <c r="Y29" s="24">
        <v>7598000</v>
      </c>
      <c r="Z29" s="25"/>
      <c r="AA29" s="26"/>
    </row>
    <row r="30" spans="1:27" ht="13.5">
      <c r="A30" s="27" t="s">
        <v>55</v>
      </c>
      <c r="B30" s="21"/>
      <c r="C30" s="22">
        <v>987342000</v>
      </c>
      <c r="D30" s="22">
        <v>987342000</v>
      </c>
      <c r="E30" s="23">
        <v>1573418322</v>
      </c>
      <c r="F30" s="24">
        <v>1573418322</v>
      </c>
      <c r="G30" s="24">
        <v>1003496000</v>
      </c>
      <c r="H30" s="24">
        <v>1003496000</v>
      </c>
      <c r="I30" s="24">
        <v>845906000</v>
      </c>
      <c r="J30" s="24">
        <v>845906000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845906000</v>
      </c>
      <c r="X30" s="24">
        <v>393354581</v>
      </c>
      <c r="Y30" s="24">
        <v>452551419</v>
      </c>
      <c r="Z30" s="25">
        <v>115.05</v>
      </c>
      <c r="AA30" s="26">
        <v>1573418322</v>
      </c>
    </row>
    <row r="31" spans="1:27" ht="13.5">
      <c r="A31" s="27" t="s">
        <v>56</v>
      </c>
      <c r="B31" s="21"/>
      <c r="C31" s="22"/>
      <c r="D31" s="22"/>
      <c r="E31" s="23"/>
      <c r="F31" s="24"/>
      <c r="G31" s="24">
        <v>7668000</v>
      </c>
      <c r="H31" s="24">
        <v>7668000</v>
      </c>
      <c r="I31" s="24">
        <v>713493000</v>
      </c>
      <c r="J31" s="24">
        <v>713493000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713493000</v>
      </c>
      <c r="X31" s="24"/>
      <c r="Y31" s="24">
        <v>713493000</v>
      </c>
      <c r="Z31" s="25"/>
      <c r="AA31" s="26"/>
    </row>
    <row r="32" spans="1:27" ht="13.5">
      <c r="A32" s="27" t="s">
        <v>57</v>
      </c>
      <c r="B32" s="21"/>
      <c r="C32" s="22">
        <v>12737196000</v>
      </c>
      <c r="D32" s="22">
        <v>12737196000</v>
      </c>
      <c r="E32" s="23">
        <v>13227380038</v>
      </c>
      <c r="F32" s="24">
        <v>13227380038</v>
      </c>
      <c r="G32" s="24">
        <v>11633312000</v>
      </c>
      <c r="H32" s="24">
        <v>11633312000</v>
      </c>
      <c r="I32" s="24">
        <v>11277412000</v>
      </c>
      <c r="J32" s="24">
        <v>11277412000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11277412000</v>
      </c>
      <c r="X32" s="24">
        <v>3306845010</v>
      </c>
      <c r="Y32" s="24">
        <v>7970566990</v>
      </c>
      <c r="Z32" s="25">
        <v>241.03</v>
      </c>
      <c r="AA32" s="26">
        <v>13227380038</v>
      </c>
    </row>
    <row r="33" spans="1:27" ht="13.5">
      <c r="A33" s="27" t="s">
        <v>58</v>
      </c>
      <c r="B33" s="21"/>
      <c r="C33" s="22">
        <v>73387000</v>
      </c>
      <c r="D33" s="22">
        <v>73387000</v>
      </c>
      <c r="E33" s="23">
        <v>70653</v>
      </c>
      <c r="F33" s="24">
        <v>70653</v>
      </c>
      <c r="G33" s="24">
        <v>63000</v>
      </c>
      <c r="H33" s="24">
        <v>63000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17663</v>
      </c>
      <c r="Y33" s="24">
        <v>-17663</v>
      </c>
      <c r="Z33" s="25">
        <v>-100</v>
      </c>
      <c r="AA33" s="26">
        <v>70653</v>
      </c>
    </row>
    <row r="34" spans="1:27" ht="13.5">
      <c r="A34" s="31" t="s">
        <v>59</v>
      </c>
      <c r="B34" s="32"/>
      <c r="C34" s="33">
        <f aca="true" t="shared" si="3" ref="C34:Y34">SUM(C29:C33)</f>
        <v>13797925000</v>
      </c>
      <c r="D34" s="33">
        <f>SUM(D29:D33)</f>
        <v>13797925000</v>
      </c>
      <c r="E34" s="34">
        <f t="shared" si="3"/>
        <v>14800869013</v>
      </c>
      <c r="F34" s="35">
        <f t="shared" si="3"/>
        <v>14800869013</v>
      </c>
      <c r="G34" s="35">
        <f t="shared" si="3"/>
        <v>12647653000</v>
      </c>
      <c r="H34" s="35">
        <f t="shared" si="3"/>
        <v>12647653000</v>
      </c>
      <c r="I34" s="35">
        <f t="shared" si="3"/>
        <v>12844409000</v>
      </c>
      <c r="J34" s="35">
        <f t="shared" si="3"/>
        <v>12844409000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12844409000</v>
      </c>
      <c r="X34" s="35">
        <f t="shared" si="3"/>
        <v>3700217254</v>
      </c>
      <c r="Y34" s="35">
        <f t="shared" si="3"/>
        <v>9144191746</v>
      </c>
      <c r="Z34" s="36">
        <f>+IF(X34&lt;&gt;0,+(Y34/X34)*100,0)</f>
        <v>247.1258068999859</v>
      </c>
      <c r="AA34" s="37">
        <f>SUM(AA29:AA33)</f>
        <v>14800869013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12420643000</v>
      </c>
      <c r="D37" s="22">
        <v>12420643000</v>
      </c>
      <c r="E37" s="23">
        <v>14141191154</v>
      </c>
      <c r="F37" s="24">
        <v>14141191154</v>
      </c>
      <c r="G37" s="24">
        <v>12448825000</v>
      </c>
      <c r="H37" s="24">
        <v>12448825000</v>
      </c>
      <c r="I37" s="24">
        <v>12404552000</v>
      </c>
      <c r="J37" s="24">
        <v>12404552000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12404552000</v>
      </c>
      <c r="X37" s="24">
        <v>3535297789</v>
      </c>
      <c r="Y37" s="24">
        <v>8869254211</v>
      </c>
      <c r="Z37" s="25">
        <v>250.88</v>
      </c>
      <c r="AA37" s="26">
        <v>14141191154</v>
      </c>
    </row>
    <row r="38" spans="1:27" ht="13.5">
      <c r="A38" s="27" t="s">
        <v>58</v>
      </c>
      <c r="B38" s="21"/>
      <c r="C38" s="22">
        <v>5336145000</v>
      </c>
      <c r="D38" s="22">
        <v>5336145000</v>
      </c>
      <c r="E38" s="23">
        <v>5611996882</v>
      </c>
      <c r="F38" s="24">
        <v>5611996882</v>
      </c>
      <c r="G38" s="24">
        <v>4762266000</v>
      </c>
      <c r="H38" s="24">
        <v>4762266000</v>
      </c>
      <c r="I38" s="24">
        <v>4870120000</v>
      </c>
      <c r="J38" s="24">
        <v>4870120000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4870120000</v>
      </c>
      <c r="X38" s="24">
        <v>1402999221</v>
      </c>
      <c r="Y38" s="24">
        <v>3467120779</v>
      </c>
      <c r="Z38" s="25">
        <v>247.12</v>
      </c>
      <c r="AA38" s="26">
        <v>5611996882</v>
      </c>
    </row>
    <row r="39" spans="1:27" ht="13.5">
      <c r="A39" s="31" t="s">
        <v>61</v>
      </c>
      <c r="B39" s="39"/>
      <c r="C39" s="33">
        <f aca="true" t="shared" si="4" ref="C39:Y39">SUM(C37:C38)</f>
        <v>17756788000</v>
      </c>
      <c r="D39" s="33">
        <f>SUM(D37:D38)</f>
        <v>17756788000</v>
      </c>
      <c r="E39" s="40">
        <f t="shared" si="4"/>
        <v>19753188036</v>
      </c>
      <c r="F39" s="41">
        <f t="shared" si="4"/>
        <v>19753188036</v>
      </c>
      <c r="G39" s="41">
        <f t="shared" si="4"/>
        <v>17211091000</v>
      </c>
      <c r="H39" s="41">
        <f t="shared" si="4"/>
        <v>17211091000</v>
      </c>
      <c r="I39" s="41">
        <f t="shared" si="4"/>
        <v>17274672000</v>
      </c>
      <c r="J39" s="41">
        <f t="shared" si="4"/>
        <v>17274672000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17274672000</v>
      </c>
      <c r="X39" s="41">
        <f t="shared" si="4"/>
        <v>4938297010</v>
      </c>
      <c r="Y39" s="41">
        <f t="shared" si="4"/>
        <v>12336374990</v>
      </c>
      <c r="Z39" s="42">
        <f>+IF(X39&lt;&gt;0,+(Y39/X39)*100,0)</f>
        <v>249.8103083921232</v>
      </c>
      <c r="AA39" s="43">
        <f>SUM(AA37:AA38)</f>
        <v>19753188036</v>
      </c>
    </row>
    <row r="40" spans="1:27" ht="13.5">
      <c r="A40" s="31" t="s">
        <v>62</v>
      </c>
      <c r="B40" s="32"/>
      <c r="C40" s="33">
        <f aca="true" t="shared" si="5" ref="C40:Y40">+C34+C39</f>
        <v>31554713000</v>
      </c>
      <c r="D40" s="33">
        <f>+D34+D39</f>
        <v>31554713000</v>
      </c>
      <c r="E40" s="34">
        <f t="shared" si="5"/>
        <v>34554057049</v>
      </c>
      <c r="F40" s="35">
        <f t="shared" si="5"/>
        <v>34554057049</v>
      </c>
      <c r="G40" s="35">
        <f t="shared" si="5"/>
        <v>29858744000</v>
      </c>
      <c r="H40" s="35">
        <f t="shared" si="5"/>
        <v>29858744000</v>
      </c>
      <c r="I40" s="35">
        <f t="shared" si="5"/>
        <v>30119081000</v>
      </c>
      <c r="J40" s="35">
        <f t="shared" si="5"/>
        <v>30119081000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30119081000</v>
      </c>
      <c r="X40" s="35">
        <f t="shared" si="5"/>
        <v>8638514264</v>
      </c>
      <c r="Y40" s="35">
        <f t="shared" si="5"/>
        <v>21480566736</v>
      </c>
      <c r="Z40" s="36">
        <f>+IF(X40&lt;&gt;0,+(Y40/X40)*100,0)</f>
        <v>248.66043024918946</v>
      </c>
      <c r="AA40" s="37">
        <f>+AA34+AA39</f>
        <v>34554057049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35085291000</v>
      </c>
      <c r="D42" s="47">
        <f>+D25-D40</f>
        <v>35085291000</v>
      </c>
      <c r="E42" s="48">
        <f t="shared" si="6"/>
        <v>39692784671</v>
      </c>
      <c r="F42" s="49">
        <f t="shared" si="6"/>
        <v>39692784671</v>
      </c>
      <c r="G42" s="49">
        <f t="shared" si="6"/>
        <v>34729537000</v>
      </c>
      <c r="H42" s="49">
        <f t="shared" si="6"/>
        <v>34729537000</v>
      </c>
      <c r="I42" s="49">
        <f t="shared" si="6"/>
        <v>35845116000</v>
      </c>
      <c r="J42" s="49">
        <f t="shared" si="6"/>
        <v>35845116000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35845116000</v>
      </c>
      <c r="X42" s="49">
        <f t="shared" si="6"/>
        <v>9923196167</v>
      </c>
      <c r="Y42" s="49">
        <f t="shared" si="6"/>
        <v>25921919833</v>
      </c>
      <c r="Z42" s="50">
        <f>+IF(X42&lt;&gt;0,+(Y42/X42)*100,0)</f>
        <v>261.2255103774368</v>
      </c>
      <c r="AA42" s="51">
        <f>+AA25-AA40</f>
        <v>39692784671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35123012000</v>
      </c>
      <c r="D45" s="22">
        <v>35123012000</v>
      </c>
      <c r="E45" s="23">
        <v>39754152903</v>
      </c>
      <c r="F45" s="24">
        <v>39754152903</v>
      </c>
      <c r="G45" s="24">
        <v>34763741000</v>
      </c>
      <c r="H45" s="24">
        <v>34763741000</v>
      </c>
      <c r="I45" s="24">
        <v>35879320000</v>
      </c>
      <c r="J45" s="24">
        <v>35879320000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35879320000</v>
      </c>
      <c r="X45" s="24">
        <v>9938538226</v>
      </c>
      <c r="Y45" s="24">
        <v>25940781774</v>
      </c>
      <c r="Z45" s="52">
        <v>261.01</v>
      </c>
      <c r="AA45" s="26">
        <v>39754152903</v>
      </c>
    </row>
    <row r="46" spans="1:27" ht="13.5">
      <c r="A46" s="27" t="s">
        <v>67</v>
      </c>
      <c r="B46" s="21"/>
      <c r="C46" s="22">
        <v>-37721000</v>
      </c>
      <c r="D46" s="22">
        <v>-37721000</v>
      </c>
      <c r="E46" s="23">
        <v>-61368232</v>
      </c>
      <c r="F46" s="24">
        <v>-61368232</v>
      </c>
      <c r="G46" s="24">
        <v>-34204000</v>
      </c>
      <c r="H46" s="24">
        <v>-34204000</v>
      </c>
      <c r="I46" s="24">
        <v>-34204000</v>
      </c>
      <c r="J46" s="24">
        <v>-34204000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-34204000</v>
      </c>
      <c r="X46" s="24">
        <v>-15342058</v>
      </c>
      <c r="Y46" s="24">
        <v>-18861942</v>
      </c>
      <c r="Z46" s="52">
        <v>122.94</v>
      </c>
      <c r="AA46" s="26">
        <v>-61368232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35085291000</v>
      </c>
      <c r="D48" s="55">
        <f>SUM(D45:D47)</f>
        <v>35085291000</v>
      </c>
      <c r="E48" s="56">
        <f t="shared" si="7"/>
        <v>39692784671</v>
      </c>
      <c r="F48" s="57">
        <f t="shared" si="7"/>
        <v>39692784671</v>
      </c>
      <c r="G48" s="57">
        <f t="shared" si="7"/>
        <v>34729537000</v>
      </c>
      <c r="H48" s="57">
        <f t="shared" si="7"/>
        <v>34729537000</v>
      </c>
      <c r="I48" s="57">
        <f t="shared" si="7"/>
        <v>35845116000</v>
      </c>
      <c r="J48" s="57">
        <f t="shared" si="7"/>
        <v>35845116000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35845116000</v>
      </c>
      <c r="X48" s="57">
        <f t="shared" si="7"/>
        <v>9923196168</v>
      </c>
      <c r="Y48" s="57">
        <f t="shared" si="7"/>
        <v>25921919832</v>
      </c>
      <c r="Z48" s="58">
        <f>+IF(X48&lt;&gt;0,+(Y48/X48)*100,0)</f>
        <v>261.2255103410347</v>
      </c>
      <c r="AA48" s="59">
        <f>SUM(AA45:AA47)</f>
        <v>39692784671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224867307</v>
      </c>
      <c r="D6" s="22">
        <v>224867307</v>
      </c>
      <c r="E6" s="23">
        <v>247794429</v>
      </c>
      <c r="F6" s="24">
        <v>247794429</v>
      </c>
      <c r="G6" s="24">
        <v>204551211</v>
      </c>
      <c r="H6" s="24">
        <v>192998200</v>
      </c>
      <c r="I6" s="24">
        <v>172954684</v>
      </c>
      <c r="J6" s="24">
        <v>172954684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172954684</v>
      </c>
      <c r="X6" s="24">
        <v>61948607</v>
      </c>
      <c r="Y6" s="24">
        <v>111006077</v>
      </c>
      <c r="Z6" s="25">
        <v>179.19</v>
      </c>
      <c r="AA6" s="26">
        <v>247794429</v>
      </c>
    </row>
    <row r="7" spans="1:27" ht="13.5">
      <c r="A7" s="27" t="s">
        <v>34</v>
      </c>
      <c r="B7" s="21"/>
      <c r="C7" s="22">
        <v>622948673</v>
      </c>
      <c r="D7" s="22">
        <v>622948673</v>
      </c>
      <c r="E7" s="23">
        <v>2445441730</v>
      </c>
      <c r="F7" s="24">
        <v>2445441730</v>
      </c>
      <c r="G7" s="24">
        <v>699927128</v>
      </c>
      <c r="H7" s="24">
        <v>736245845</v>
      </c>
      <c r="I7" s="24">
        <v>621929930</v>
      </c>
      <c r="J7" s="24">
        <v>621929930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621929930</v>
      </c>
      <c r="X7" s="24">
        <v>611360433</v>
      </c>
      <c r="Y7" s="24">
        <v>10569497</v>
      </c>
      <c r="Z7" s="25">
        <v>1.73</v>
      </c>
      <c r="AA7" s="26">
        <v>2445441730</v>
      </c>
    </row>
    <row r="8" spans="1:27" ht="13.5">
      <c r="A8" s="27" t="s">
        <v>35</v>
      </c>
      <c r="B8" s="21"/>
      <c r="C8" s="22">
        <v>2568628728</v>
      </c>
      <c r="D8" s="22">
        <v>2568628728</v>
      </c>
      <c r="E8" s="23">
        <v>3203667890</v>
      </c>
      <c r="F8" s="24">
        <v>3203667890</v>
      </c>
      <c r="G8" s="24">
        <v>2814736531</v>
      </c>
      <c r="H8" s="24">
        <v>2174082821</v>
      </c>
      <c r="I8" s="24">
        <v>2302541536</v>
      </c>
      <c r="J8" s="24">
        <v>2302541536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2302541536</v>
      </c>
      <c r="X8" s="24">
        <v>800916973</v>
      </c>
      <c r="Y8" s="24">
        <v>1501624563</v>
      </c>
      <c r="Z8" s="25">
        <v>187.49</v>
      </c>
      <c r="AA8" s="26">
        <v>3203667890</v>
      </c>
    </row>
    <row r="9" spans="1:27" ht="13.5">
      <c r="A9" s="27" t="s">
        <v>36</v>
      </c>
      <c r="B9" s="21"/>
      <c r="C9" s="22">
        <v>685184986</v>
      </c>
      <c r="D9" s="22">
        <v>685184986</v>
      </c>
      <c r="E9" s="23">
        <v>613611711</v>
      </c>
      <c r="F9" s="24">
        <v>613611711</v>
      </c>
      <c r="G9" s="24">
        <v>480607139</v>
      </c>
      <c r="H9" s="24">
        <v>566410750</v>
      </c>
      <c r="I9" s="24">
        <v>576939234</v>
      </c>
      <c r="J9" s="24">
        <v>576939234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576939234</v>
      </c>
      <c r="X9" s="24">
        <v>153402928</v>
      </c>
      <c r="Y9" s="24">
        <v>423536306</v>
      </c>
      <c r="Z9" s="25">
        <v>276.09</v>
      </c>
      <c r="AA9" s="26">
        <v>613611711</v>
      </c>
    </row>
    <row r="10" spans="1:27" ht="13.5">
      <c r="A10" s="27" t="s">
        <v>37</v>
      </c>
      <c r="B10" s="21"/>
      <c r="C10" s="22">
        <v>162118924</v>
      </c>
      <c r="D10" s="22">
        <v>162118924</v>
      </c>
      <c r="E10" s="23">
        <v>181783952</v>
      </c>
      <c r="F10" s="24">
        <v>181783952</v>
      </c>
      <c r="G10" s="28">
        <v>94142769</v>
      </c>
      <c r="H10" s="28">
        <v>94142769</v>
      </c>
      <c r="I10" s="28">
        <v>94142769</v>
      </c>
      <c r="J10" s="24">
        <v>94142769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94142769</v>
      </c>
      <c r="X10" s="24">
        <v>45445988</v>
      </c>
      <c r="Y10" s="28">
        <v>48696781</v>
      </c>
      <c r="Z10" s="29">
        <v>107.15</v>
      </c>
      <c r="AA10" s="30">
        <v>181783952</v>
      </c>
    </row>
    <row r="11" spans="1:27" ht="13.5">
      <c r="A11" s="27" t="s">
        <v>38</v>
      </c>
      <c r="B11" s="21"/>
      <c r="C11" s="22">
        <v>414386672</v>
      </c>
      <c r="D11" s="22">
        <v>414386672</v>
      </c>
      <c r="E11" s="23">
        <v>447767685</v>
      </c>
      <c r="F11" s="24">
        <v>447767685</v>
      </c>
      <c r="G11" s="24">
        <v>404474562</v>
      </c>
      <c r="H11" s="24">
        <v>435803211</v>
      </c>
      <c r="I11" s="24">
        <v>461016189</v>
      </c>
      <c r="J11" s="24">
        <v>461016189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461016189</v>
      </c>
      <c r="X11" s="24">
        <v>111941921</v>
      </c>
      <c r="Y11" s="24">
        <v>349074268</v>
      </c>
      <c r="Z11" s="25">
        <v>311.84</v>
      </c>
      <c r="AA11" s="26">
        <v>447767685</v>
      </c>
    </row>
    <row r="12" spans="1:27" ht="13.5">
      <c r="A12" s="31" t="s">
        <v>39</v>
      </c>
      <c r="B12" s="32"/>
      <c r="C12" s="33">
        <f aca="true" t="shared" si="0" ref="C12:Y12">SUM(C6:C11)</f>
        <v>4678135290</v>
      </c>
      <c r="D12" s="33">
        <f>SUM(D6:D11)</f>
        <v>4678135290</v>
      </c>
      <c r="E12" s="34">
        <f t="shared" si="0"/>
        <v>7140067397</v>
      </c>
      <c r="F12" s="35">
        <f t="shared" si="0"/>
        <v>7140067397</v>
      </c>
      <c r="G12" s="35">
        <f t="shared" si="0"/>
        <v>4698439340</v>
      </c>
      <c r="H12" s="35">
        <f t="shared" si="0"/>
        <v>4199683596</v>
      </c>
      <c r="I12" s="35">
        <f t="shared" si="0"/>
        <v>4229524342</v>
      </c>
      <c r="J12" s="35">
        <f t="shared" si="0"/>
        <v>4229524342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4229524342</v>
      </c>
      <c r="X12" s="35">
        <f t="shared" si="0"/>
        <v>1785016850</v>
      </c>
      <c r="Y12" s="35">
        <f t="shared" si="0"/>
        <v>2444507492</v>
      </c>
      <c r="Z12" s="36">
        <f>+IF(X12&lt;&gt;0,+(Y12/X12)*100,0)</f>
        <v>136.94590569271097</v>
      </c>
      <c r="AA12" s="37">
        <f>SUM(AA6:AA11)</f>
        <v>7140067397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108213966</v>
      </c>
      <c r="D15" s="22">
        <v>108213966</v>
      </c>
      <c r="E15" s="23">
        <v>144047158</v>
      </c>
      <c r="F15" s="24">
        <v>144047158</v>
      </c>
      <c r="G15" s="24">
        <v>166351707</v>
      </c>
      <c r="H15" s="24">
        <v>164754511</v>
      </c>
      <c r="I15" s="24">
        <v>160190116</v>
      </c>
      <c r="J15" s="24">
        <v>160190116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160190116</v>
      </c>
      <c r="X15" s="24">
        <v>36011790</v>
      </c>
      <c r="Y15" s="24">
        <v>124178326</v>
      </c>
      <c r="Z15" s="25">
        <v>344.83</v>
      </c>
      <c r="AA15" s="26">
        <v>144047158</v>
      </c>
    </row>
    <row r="16" spans="1:27" ht="13.5">
      <c r="A16" s="27" t="s">
        <v>42</v>
      </c>
      <c r="B16" s="21"/>
      <c r="C16" s="22">
        <v>5807092</v>
      </c>
      <c r="D16" s="22">
        <v>5807092</v>
      </c>
      <c r="E16" s="23">
        <v>207377187</v>
      </c>
      <c r="F16" s="24">
        <v>207377187</v>
      </c>
      <c r="G16" s="28">
        <v>5639048</v>
      </c>
      <c r="H16" s="28">
        <v>5591020</v>
      </c>
      <c r="I16" s="28">
        <v>5591020</v>
      </c>
      <c r="J16" s="24">
        <v>5591020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5591020</v>
      </c>
      <c r="X16" s="24">
        <v>51844297</v>
      </c>
      <c r="Y16" s="28">
        <v>-46253277</v>
      </c>
      <c r="Z16" s="29">
        <v>-89.22</v>
      </c>
      <c r="AA16" s="30">
        <v>207377187</v>
      </c>
    </row>
    <row r="17" spans="1:27" ht="13.5">
      <c r="A17" s="27" t="s">
        <v>43</v>
      </c>
      <c r="B17" s="21"/>
      <c r="C17" s="22">
        <v>864677551</v>
      </c>
      <c r="D17" s="22">
        <v>864677551</v>
      </c>
      <c r="E17" s="23">
        <v>968363441</v>
      </c>
      <c r="F17" s="24">
        <v>968363441</v>
      </c>
      <c r="G17" s="24">
        <v>815333795</v>
      </c>
      <c r="H17" s="24">
        <v>815333795</v>
      </c>
      <c r="I17" s="24">
        <v>815333795</v>
      </c>
      <c r="J17" s="24">
        <v>815333795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815333795</v>
      </c>
      <c r="X17" s="24">
        <v>242090860</v>
      </c>
      <c r="Y17" s="24">
        <v>573242935</v>
      </c>
      <c r="Z17" s="25">
        <v>236.79</v>
      </c>
      <c r="AA17" s="26">
        <v>968363441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26136761613</v>
      </c>
      <c r="D19" s="22">
        <v>26136761613</v>
      </c>
      <c r="E19" s="23">
        <v>29858640750</v>
      </c>
      <c r="F19" s="24">
        <v>29858640750</v>
      </c>
      <c r="G19" s="24">
        <v>25885153268</v>
      </c>
      <c r="H19" s="24">
        <v>26243065215</v>
      </c>
      <c r="I19" s="24">
        <v>26550491689</v>
      </c>
      <c r="J19" s="24">
        <v>26550491689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26550491689</v>
      </c>
      <c r="X19" s="24">
        <v>7464660188</v>
      </c>
      <c r="Y19" s="24">
        <v>19085831501</v>
      </c>
      <c r="Z19" s="25">
        <v>255.68</v>
      </c>
      <c r="AA19" s="26">
        <v>29858640750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380809422</v>
      </c>
      <c r="D22" s="22">
        <v>380809422</v>
      </c>
      <c r="E22" s="23">
        <v>271972629</v>
      </c>
      <c r="F22" s="24">
        <v>271972629</v>
      </c>
      <c r="G22" s="24">
        <v>535147081</v>
      </c>
      <c r="H22" s="24">
        <v>535147081</v>
      </c>
      <c r="I22" s="24">
        <v>535147081</v>
      </c>
      <c r="J22" s="24">
        <v>535147081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535147081</v>
      </c>
      <c r="X22" s="24">
        <v>67993157</v>
      </c>
      <c r="Y22" s="24">
        <v>467153924</v>
      </c>
      <c r="Z22" s="25">
        <v>687.06</v>
      </c>
      <c r="AA22" s="26">
        <v>271972629</v>
      </c>
    </row>
    <row r="23" spans="1:27" ht="13.5">
      <c r="A23" s="27" t="s">
        <v>49</v>
      </c>
      <c r="B23" s="21"/>
      <c r="C23" s="22">
        <v>111400327</v>
      </c>
      <c r="D23" s="22">
        <v>111400327</v>
      </c>
      <c r="E23" s="23"/>
      <c r="F23" s="24"/>
      <c r="G23" s="28">
        <v>75406795</v>
      </c>
      <c r="H23" s="28">
        <v>109818251</v>
      </c>
      <c r="I23" s="28">
        <v>109818251</v>
      </c>
      <c r="J23" s="24">
        <v>109818251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109818251</v>
      </c>
      <c r="X23" s="24"/>
      <c r="Y23" s="28">
        <v>109818251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27607669971</v>
      </c>
      <c r="D24" s="33">
        <f>SUM(D15:D23)</f>
        <v>27607669971</v>
      </c>
      <c r="E24" s="40">
        <f t="shared" si="1"/>
        <v>31450401165</v>
      </c>
      <c r="F24" s="41">
        <f t="shared" si="1"/>
        <v>31450401165</v>
      </c>
      <c r="G24" s="41">
        <f t="shared" si="1"/>
        <v>27483031694</v>
      </c>
      <c r="H24" s="41">
        <f t="shared" si="1"/>
        <v>27873709873</v>
      </c>
      <c r="I24" s="41">
        <f t="shared" si="1"/>
        <v>28176571952</v>
      </c>
      <c r="J24" s="41">
        <f t="shared" si="1"/>
        <v>28176571952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28176571952</v>
      </c>
      <c r="X24" s="41">
        <f t="shared" si="1"/>
        <v>7862600292</v>
      </c>
      <c r="Y24" s="41">
        <f t="shared" si="1"/>
        <v>20313971660</v>
      </c>
      <c r="Z24" s="42">
        <f>+IF(X24&lt;&gt;0,+(Y24/X24)*100,0)</f>
        <v>258.3620037339169</v>
      </c>
      <c r="AA24" s="43">
        <f>SUM(AA15:AA23)</f>
        <v>31450401165</v>
      </c>
    </row>
    <row r="25" spans="1:27" ht="13.5">
      <c r="A25" s="31" t="s">
        <v>51</v>
      </c>
      <c r="B25" s="32"/>
      <c r="C25" s="33">
        <f aca="true" t="shared" si="2" ref="C25:Y25">+C12+C24</f>
        <v>32285805261</v>
      </c>
      <c r="D25" s="33">
        <f>+D12+D24</f>
        <v>32285805261</v>
      </c>
      <c r="E25" s="34">
        <f t="shared" si="2"/>
        <v>38590468562</v>
      </c>
      <c r="F25" s="35">
        <f t="shared" si="2"/>
        <v>38590468562</v>
      </c>
      <c r="G25" s="35">
        <f t="shared" si="2"/>
        <v>32181471034</v>
      </c>
      <c r="H25" s="35">
        <f t="shared" si="2"/>
        <v>32073393469</v>
      </c>
      <c r="I25" s="35">
        <f t="shared" si="2"/>
        <v>32406096294</v>
      </c>
      <c r="J25" s="35">
        <f t="shared" si="2"/>
        <v>32406096294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32406096294</v>
      </c>
      <c r="X25" s="35">
        <f t="shared" si="2"/>
        <v>9647617142</v>
      </c>
      <c r="Y25" s="35">
        <f t="shared" si="2"/>
        <v>22758479152</v>
      </c>
      <c r="Z25" s="36">
        <f>+IF(X25&lt;&gt;0,+(Y25/X25)*100,0)</f>
        <v>235.897411941474</v>
      </c>
      <c r="AA25" s="37">
        <f>+AA12+AA24</f>
        <v>38590468562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535329306</v>
      </c>
      <c r="D30" s="22">
        <v>535329306</v>
      </c>
      <c r="E30" s="23">
        <v>792689767</v>
      </c>
      <c r="F30" s="24">
        <v>792689767</v>
      </c>
      <c r="G30" s="24">
        <v>787100165</v>
      </c>
      <c r="H30" s="24">
        <v>784791168</v>
      </c>
      <c r="I30" s="24">
        <v>534714130</v>
      </c>
      <c r="J30" s="24">
        <v>534714130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534714130</v>
      </c>
      <c r="X30" s="24">
        <v>198172442</v>
      </c>
      <c r="Y30" s="24">
        <v>336541688</v>
      </c>
      <c r="Z30" s="25">
        <v>169.82</v>
      </c>
      <c r="AA30" s="26">
        <v>792689767</v>
      </c>
    </row>
    <row r="31" spans="1:27" ht="13.5">
      <c r="A31" s="27" t="s">
        <v>56</v>
      </c>
      <c r="B31" s="21"/>
      <c r="C31" s="22">
        <v>413750974</v>
      </c>
      <c r="D31" s="22">
        <v>413750974</v>
      </c>
      <c r="E31" s="23">
        <v>486962096</v>
      </c>
      <c r="F31" s="24">
        <v>486962096</v>
      </c>
      <c r="G31" s="24">
        <v>407171149</v>
      </c>
      <c r="H31" s="24">
        <v>406202201</v>
      </c>
      <c r="I31" s="24">
        <v>393526726</v>
      </c>
      <c r="J31" s="24">
        <v>393526726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393526726</v>
      </c>
      <c r="X31" s="24">
        <v>121740524</v>
      </c>
      <c r="Y31" s="24">
        <v>271786202</v>
      </c>
      <c r="Z31" s="25">
        <v>223.25</v>
      </c>
      <c r="AA31" s="26">
        <v>486962096</v>
      </c>
    </row>
    <row r="32" spans="1:27" ht="13.5">
      <c r="A32" s="27" t="s">
        <v>57</v>
      </c>
      <c r="B32" s="21"/>
      <c r="C32" s="22">
        <v>5444692710</v>
      </c>
      <c r="D32" s="22">
        <v>5444692710</v>
      </c>
      <c r="E32" s="23">
        <v>5463000721</v>
      </c>
      <c r="F32" s="24">
        <v>5463000721</v>
      </c>
      <c r="G32" s="24">
        <v>3499549898</v>
      </c>
      <c r="H32" s="24">
        <v>3698544921</v>
      </c>
      <c r="I32" s="24">
        <v>3305734354</v>
      </c>
      <c r="J32" s="24">
        <v>3305734354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3305734354</v>
      </c>
      <c r="X32" s="24">
        <v>1365750180</v>
      </c>
      <c r="Y32" s="24">
        <v>1939984174</v>
      </c>
      <c r="Z32" s="25">
        <v>142.05</v>
      </c>
      <c r="AA32" s="26">
        <v>5463000721</v>
      </c>
    </row>
    <row r="33" spans="1:27" ht="13.5">
      <c r="A33" s="27" t="s">
        <v>58</v>
      </c>
      <c r="B33" s="21"/>
      <c r="C33" s="22"/>
      <c r="D33" s="22"/>
      <c r="E33" s="23">
        <v>4385383</v>
      </c>
      <c r="F33" s="24">
        <v>4385383</v>
      </c>
      <c r="G33" s="24"/>
      <c r="H33" s="24">
        <v>39306073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1096346</v>
      </c>
      <c r="Y33" s="24">
        <v>-1096346</v>
      </c>
      <c r="Z33" s="25">
        <v>-100</v>
      </c>
      <c r="AA33" s="26">
        <v>4385383</v>
      </c>
    </row>
    <row r="34" spans="1:27" ht="13.5">
      <c r="A34" s="31" t="s">
        <v>59</v>
      </c>
      <c r="B34" s="32"/>
      <c r="C34" s="33">
        <f aca="true" t="shared" si="3" ref="C34:Y34">SUM(C29:C33)</f>
        <v>6393772990</v>
      </c>
      <c r="D34" s="33">
        <f>SUM(D29:D33)</f>
        <v>6393772990</v>
      </c>
      <c r="E34" s="34">
        <f t="shared" si="3"/>
        <v>6747037967</v>
      </c>
      <c r="F34" s="35">
        <f t="shared" si="3"/>
        <v>6747037967</v>
      </c>
      <c r="G34" s="35">
        <f t="shared" si="3"/>
        <v>4693821212</v>
      </c>
      <c r="H34" s="35">
        <f t="shared" si="3"/>
        <v>4928844363</v>
      </c>
      <c r="I34" s="35">
        <f t="shared" si="3"/>
        <v>4233975210</v>
      </c>
      <c r="J34" s="35">
        <f t="shared" si="3"/>
        <v>4233975210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4233975210</v>
      </c>
      <c r="X34" s="35">
        <f t="shared" si="3"/>
        <v>1686759492</v>
      </c>
      <c r="Y34" s="35">
        <f t="shared" si="3"/>
        <v>2547215718</v>
      </c>
      <c r="Z34" s="36">
        <f>+IF(X34&lt;&gt;0,+(Y34/X34)*100,0)</f>
        <v>151.01238380936883</v>
      </c>
      <c r="AA34" s="37">
        <f>SUM(AA29:AA33)</f>
        <v>6747037967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8816442202</v>
      </c>
      <c r="D37" s="22">
        <v>8816442202</v>
      </c>
      <c r="E37" s="23">
        <v>9999396468</v>
      </c>
      <c r="F37" s="24">
        <v>9999396468</v>
      </c>
      <c r="G37" s="24">
        <v>8516425552</v>
      </c>
      <c r="H37" s="24">
        <v>9152848702</v>
      </c>
      <c r="I37" s="24">
        <v>10221004222</v>
      </c>
      <c r="J37" s="24">
        <v>10221004222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10221004222</v>
      </c>
      <c r="X37" s="24">
        <v>2499849117</v>
      </c>
      <c r="Y37" s="24">
        <v>7721155105</v>
      </c>
      <c r="Z37" s="25">
        <v>308.86</v>
      </c>
      <c r="AA37" s="26">
        <v>9999396468</v>
      </c>
    </row>
    <row r="38" spans="1:27" ht="13.5">
      <c r="A38" s="27" t="s">
        <v>58</v>
      </c>
      <c r="B38" s="21"/>
      <c r="C38" s="22">
        <v>2401594927</v>
      </c>
      <c r="D38" s="22">
        <v>2401594927</v>
      </c>
      <c r="E38" s="23">
        <v>2141795534</v>
      </c>
      <c r="F38" s="24">
        <v>2141795534</v>
      </c>
      <c r="G38" s="24">
        <v>2225835354</v>
      </c>
      <c r="H38" s="24">
        <v>2362286292</v>
      </c>
      <c r="I38" s="24">
        <v>2401592365</v>
      </c>
      <c r="J38" s="24">
        <v>2401592365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2401592365</v>
      </c>
      <c r="X38" s="24">
        <v>535448884</v>
      </c>
      <c r="Y38" s="24">
        <v>1866143481</v>
      </c>
      <c r="Z38" s="25">
        <v>348.52</v>
      </c>
      <c r="AA38" s="26">
        <v>2141795534</v>
      </c>
    </row>
    <row r="39" spans="1:27" ht="13.5">
      <c r="A39" s="31" t="s">
        <v>61</v>
      </c>
      <c r="B39" s="39"/>
      <c r="C39" s="33">
        <f aca="true" t="shared" si="4" ref="C39:Y39">SUM(C37:C38)</f>
        <v>11218037129</v>
      </c>
      <c r="D39" s="33">
        <f>SUM(D37:D38)</f>
        <v>11218037129</v>
      </c>
      <c r="E39" s="40">
        <f t="shared" si="4"/>
        <v>12141192002</v>
      </c>
      <c r="F39" s="41">
        <f t="shared" si="4"/>
        <v>12141192002</v>
      </c>
      <c r="G39" s="41">
        <f t="shared" si="4"/>
        <v>10742260906</v>
      </c>
      <c r="H39" s="41">
        <f t="shared" si="4"/>
        <v>11515134994</v>
      </c>
      <c r="I39" s="41">
        <f t="shared" si="4"/>
        <v>12622596587</v>
      </c>
      <c r="J39" s="41">
        <f t="shared" si="4"/>
        <v>12622596587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12622596587</v>
      </c>
      <c r="X39" s="41">
        <f t="shared" si="4"/>
        <v>3035298001</v>
      </c>
      <c r="Y39" s="41">
        <f t="shared" si="4"/>
        <v>9587298586</v>
      </c>
      <c r="Z39" s="42">
        <f>+IF(X39&lt;&gt;0,+(Y39/X39)*100,0)</f>
        <v>315.8602082181518</v>
      </c>
      <c r="AA39" s="43">
        <f>SUM(AA37:AA38)</f>
        <v>12141192002</v>
      </c>
    </row>
    <row r="40" spans="1:27" ht="13.5">
      <c r="A40" s="31" t="s">
        <v>62</v>
      </c>
      <c r="B40" s="32"/>
      <c r="C40" s="33">
        <f aca="true" t="shared" si="5" ref="C40:Y40">+C34+C39</f>
        <v>17611810119</v>
      </c>
      <c r="D40" s="33">
        <f>+D34+D39</f>
        <v>17611810119</v>
      </c>
      <c r="E40" s="34">
        <f t="shared" si="5"/>
        <v>18888229969</v>
      </c>
      <c r="F40" s="35">
        <f t="shared" si="5"/>
        <v>18888229969</v>
      </c>
      <c r="G40" s="35">
        <f t="shared" si="5"/>
        <v>15436082118</v>
      </c>
      <c r="H40" s="35">
        <f t="shared" si="5"/>
        <v>16443979357</v>
      </c>
      <c r="I40" s="35">
        <f t="shared" si="5"/>
        <v>16856571797</v>
      </c>
      <c r="J40" s="35">
        <f t="shared" si="5"/>
        <v>16856571797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16856571797</v>
      </c>
      <c r="X40" s="35">
        <f t="shared" si="5"/>
        <v>4722057493</v>
      </c>
      <c r="Y40" s="35">
        <f t="shared" si="5"/>
        <v>12134514304</v>
      </c>
      <c r="Z40" s="36">
        <f>+IF(X40&lt;&gt;0,+(Y40/X40)*100,0)</f>
        <v>256.9751495399677</v>
      </c>
      <c r="AA40" s="37">
        <f>+AA34+AA39</f>
        <v>18888229969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14673995142</v>
      </c>
      <c r="D42" s="47">
        <f>+D25-D40</f>
        <v>14673995142</v>
      </c>
      <c r="E42" s="48">
        <f t="shared" si="6"/>
        <v>19702238593</v>
      </c>
      <c r="F42" s="49">
        <f t="shared" si="6"/>
        <v>19702238593</v>
      </c>
      <c r="G42" s="49">
        <f t="shared" si="6"/>
        <v>16745388916</v>
      </c>
      <c r="H42" s="49">
        <f t="shared" si="6"/>
        <v>15629414112</v>
      </c>
      <c r="I42" s="49">
        <f t="shared" si="6"/>
        <v>15549524497</v>
      </c>
      <c r="J42" s="49">
        <f t="shared" si="6"/>
        <v>15549524497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15549524497</v>
      </c>
      <c r="X42" s="49">
        <f t="shared" si="6"/>
        <v>4925559649</v>
      </c>
      <c r="Y42" s="49">
        <f t="shared" si="6"/>
        <v>10623964848</v>
      </c>
      <c r="Z42" s="50">
        <f>+IF(X42&lt;&gt;0,+(Y42/X42)*100,0)</f>
        <v>215.6905124508421</v>
      </c>
      <c r="AA42" s="51">
        <f>+AA25-AA40</f>
        <v>19702238593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14673995142</v>
      </c>
      <c r="D45" s="22">
        <v>14673995142</v>
      </c>
      <c r="E45" s="23">
        <v>19334077854</v>
      </c>
      <c r="F45" s="24">
        <v>19334077854</v>
      </c>
      <c r="G45" s="24">
        <v>16496753946</v>
      </c>
      <c r="H45" s="24">
        <v>15380779142</v>
      </c>
      <c r="I45" s="24">
        <v>15300889529</v>
      </c>
      <c r="J45" s="24">
        <v>15300889529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15300889529</v>
      </c>
      <c r="X45" s="24">
        <v>4833519464</v>
      </c>
      <c r="Y45" s="24">
        <v>10467370065</v>
      </c>
      <c r="Z45" s="52">
        <v>216.56</v>
      </c>
      <c r="AA45" s="26">
        <v>19334077854</v>
      </c>
    </row>
    <row r="46" spans="1:27" ht="13.5">
      <c r="A46" s="27" t="s">
        <v>67</v>
      </c>
      <c r="B46" s="21"/>
      <c r="C46" s="22"/>
      <c r="D46" s="22"/>
      <c r="E46" s="23">
        <v>356046886</v>
      </c>
      <c r="F46" s="24">
        <v>356046886</v>
      </c>
      <c r="G46" s="24">
        <v>248634970</v>
      </c>
      <c r="H46" s="24">
        <v>248634970</v>
      </c>
      <c r="I46" s="24">
        <v>248634968</v>
      </c>
      <c r="J46" s="24">
        <v>248634968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248634968</v>
      </c>
      <c r="X46" s="24">
        <v>89011722</v>
      </c>
      <c r="Y46" s="24">
        <v>159623246</v>
      </c>
      <c r="Z46" s="52">
        <v>179.33</v>
      </c>
      <c r="AA46" s="26">
        <v>356046886</v>
      </c>
    </row>
    <row r="47" spans="1:27" ht="13.5">
      <c r="A47" s="27" t="s">
        <v>68</v>
      </c>
      <c r="B47" s="21"/>
      <c r="C47" s="22"/>
      <c r="D47" s="22"/>
      <c r="E47" s="23">
        <v>12113853</v>
      </c>
      <c r="F47" s="24">
        <v>12113853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3028463</v>
      </c>
      <c r="Y47" s="24">
        <v>-3028463</v>
      </c>
      <c r="Z47" s="52">
        <v>-100</v>
      </c>
      <c r="AA47" s="26">
        <v>12113853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14673995142</v>
      </c>
      <c r="D48" s="55">
        <f>SUM(D45:D47)</f>
        <v>14673995142</v>
      </c>
      <c r="E48" s="56">
        <f t="shared" si="7"/>
        <v>19702238593</v>
      </c>
      <c r="F48" s="57">
        <f t="shared" si="7"/>
        <v>19702238593</v>
      </c>
      <c r="G48" s="57">
        <f t="shared" si="7"/>
        <v>16745388916</v>
      </c>
      <c r="H48" s="57">
        <f t="shared" si="7"/>
        <v>15629414112</v>
      </c>
      <c r="I48" s="57">
        <f t="shared" si="7"/>
        <v>15549524497</v>
      </c>
      <c r="J48" s="57">
        <f t="shared" si="7"/>
        <v>15549524497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15549524497</v>
      </c>
      <c r="X48" s="57">
        <f t="shared" si="7"/>
        <v>4925559649</v>
      </c>
      <c r="Y48" s="57">
        <f t="shared" si="7"/>
        <v>10623964848</v>
      </c>
      <c r="Z48" s="58">
        <f>+IF(X48&lt;&gt;0,+(Y48/X48)*100,0)</f>
        <v>215.6905124508421</v>
      </c>
      <c r="AA48" s="59">
        <f>SUM(AA45:AA47)</f>
        <v>19702238593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46893274</v>
      </c>
      <c r="D6" s="22">
        <v>46893274</v>
      </c>
      <c r="E6" s="23">
        <v>150000000</v>
      </c>
      <c r="F6" s="24">
        <v>150000000</v>
      </c>
      <c r="G6" s="24">
        <v>197106230</v>
      </c>
      <c r="H6" s="24">
        <v>9219</v>
      </c>
      <c r="I6" s="24">
        <v>9219</v>
      </c>
      <c r="J6" s="24">
        <v>9219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9219</v>
      </c>
      <c r="X6" s="24">
        <v>37500000</v>
      </c>
      <c r="Y6" s="24">
        <v>-37490781</v>
      </c>
      <c r="Z6" s="25">
        <v>-99.98</v>
      </c>
      <c r="AA6" s="26">
        <v>150000000</v>
      </c>
    </row>
    <row r="7" spans="1:27" ht="13.5">
      <c r="A7" s="27" t="s">
        <v>34</v>
      </c>
      <c r="B7" s="21"/>
      <c r="C7" s="22">
        <v>79791538</v>
      </c>
      <c r="D7" s="22">
        <v>79791538</v>
      </c>
      <c r="E7" s="23">
        <v>100000000</v>
      </c>
      <c r="F7" s="24">
        <v>100000000</v>
      </c>
      <c r="G7" s="24">
        <v>148791538</v>
      </c>
      <c r="H7" s="24">
        <v>230685796</v>
      </c>
      <c r="I7" s="24">
        <v>228678118</v>
      </c>
      <c r="J7" s="24">
        <v>228678118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228678118</v>
      </c>
      <c r="X7" s="24">
        <v>25000000</v>
      </c>
      <c r="Y7" s="24">
        <v>203678118</v>
      </c>
      <c r="Z7" s="25">
        <v>814.71</v>
      </c>
      <c r="AA7" s="26">
        <v>100000000</v>
      </c>
    </row>
    <row r="8" spans="1:27" ht="13.5">
      <c r="A8" s="27" t="s">
        <v>35</v>
      </c>
      <c r="B8" s="21"/>
      <c r="C8" s="22">
        <v>471361660</v>
      </c>
      <c r="D8" s="22">
        <v>471361660</v>
      </c>
      <c r="E8" s="23">
        <v>427549651</v>
      </c>
      <c r="F8" s="24">
        <v>427549651</v>
      </c>
      <c r="G8" s="24">
        <v>802616554</v>
      </c>
      <c r="H8" s="24">
        <v>319810829</v>
      </c>
      <c r="I8" s="24">
        <v>326459330</v>
      </c>
      <c r="J8" s="24">
        <v>326459330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326459330</v>
      </c>
      <c r="X8" s="24">
        <v>106887413</v>
      </c>
      <c r="Y8" s="24">
        <v>219571917</v>
      </c>
      <c r="Z8" s="25">
        <v>205.42</v>
      </c>
      <c r="AA8" s="26">
        <v>427549651</v>
      </c>
    </row>
    <row r="9" spans="1:27" ht="13.5">
      <c r="A9" s="27" t="s">
        <v>36</v>
      </c>
      <c r="B9" s="21"/>
      <c r="C9" s="22">
        <v>61749267</v>
      </c>
      <c r="D9" s="22">
        <v>61749267</v>
      </c>
      <c r="E9" s="23">
        <v>182000000</v>
      </c>
      <c r="F9" s="24">
        <v>182000000</v>
      </c>
      <c r="G9" s="24">
        <v>261332941</v>
      </c>
      <c r="H9" s="24">
        <v>254284493</v>
      </c>
      <c r="I9" s="24">
        <v>275611100</v>
      </c>
      <c r="J9" s="24">
        <v>275611100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275611100</v>
      </c>
      <c r="X9" s="24">
        <v>45500000</v>
      </c>
      <c r="Y9" s="24">
        <v>230111100</v>
      </c>
      <c r="Z9" s="25">
        <v>505.74</v>
      </c>
      <c r="AA9" s="26">
        <v>182000000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27358741</v>
      </c>
      <c r="D11" s="22">
        <v>27358741</v>
      </c>
      <c r="E11" s="23">
        <v>30000000</v>
      </c>
      <c r="F11" s="24">
        <v>30000000</v>
      </c>
      <c r="G11" s="24">
        <v>26302646</v>
      </c>
      <c r="H11" s="24">
        <v>26605160</v>
      </c>
      <c r="I11" s="24">
        <v>28970206</v>
      </c>
      <c r="J11" s="24">
        <v>28970206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28970206</v>
      </c>
      <c r="X11" s="24">
        <v>7500000</v>
      </c>
      <c r="Y11" s="24">
        <v>21470206</v>
      </c>
      <c r="Z11" s="25">
        <v>286.27</v>
      </c>
      <c r="AA11" s="26">
        <v>30000000</v>
      </c>
    </row>
    <row r="12" spans="1:27" ht="13.5">
      <c r="A12" s="31" t="s">
        <v>39</v>
      </c>
      <c r="B12" s="32"/>
      <c r="C12" s="33">
        <f aca="true" t="shared" si="0" ref="C12:Y12">SUM(C6:C11)</f>
        <v>687154480</v>
      </c>
      <c r="D12" s="33">
        <f>SUM(D6:D11)</f>
        <v>687154480</v>
      </c>
      <c r="E12" s="34">
        <f t="shared" si="0"/>
        <v>889549651</v>
      </c>
      <c r="F12" s="35">
        <f t="shared" si="0"/>
        <v>889549651</v>
      </c>
      <c r="G12" s="35">
        <f t="shared" si="0"/>
        <v>1436149909</v>
      </c>
      <c r="H12" s="35">
        <f t="shared" si="0"/>
        <v>831395497</v>
      </c>
      <c r="I12" s="35">
        <f t="shared" si="0"/>
        <v>859727973</v>
      </c>
      <c r="J12" s="35">
        <f t="shared" si="0"/>
        <v>859727973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859727973</v>
      </c>
      <c r="X12" s="35">
        <f t="shared" si="0"/>
        <v>222387413</v>
      </c>
      <c r="Y12" s="35">
        <f t="shared" si="0"/>
        <v>637340560</v>
      </c>
      <c r="Z12" s="36">
        <f>+IF(X12&lt;&gt;0,+(Y12/X12)*100,0)</f>
        <v>286.5902127293508</v>
      </c>
      <c r="AA12" s="37">
        <f>SUM(AA6:AA11)</f>
        <v>889549651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1465068216</v>
      </c>
      <c r="D17" s="22">
        <v>1465068216</v>
      </c>
      <c r="E17" s="23">
        <v>1167729640</v>
      </c>
      <c r="F17" s="24">
        <v>1167729640</v>
      </c>
      <c r="G17" s="24">
        <v>1109390342</v>
      </c>
      <c r="H17" s="24">
        <v>1465068216</v>
      </c>
      <c r="I17" s="24">
        <v>1465068216</v>
      </c>
      <c r="J17" s="24">
        <v>1465068216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1465068216</v>
      </c>
      <c r="X17" s="24">
        <v>291932410</v>
      </c>
      <c r="Y17" s="24">
        <v>1173135806</v>
      </c>
      <c r="Z17" s="25">
        <v>401.85</v>
      </c>
      <c r="AA17" s="26">
        <v>1167729640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10177016777</v>
      </c>
      <c r="D19" s="22">
        <v>10177016777</v>
      </c>
      <c r="E19" s="23">
        <v>8965031793</v>
      </c>
      <c r="F19" s="24">
        <v>8965031793</v>
      </c>
      <c r="G19" s="24">
        <v>10170630583</v>
      </c>
      <c r="H19" s="24">
        <v>10167474484</v>
      </c>
      <c r="I19" s="24">
        <v>10166502405</v>
      </c>
      <c r="J19" s="24">
        <v>10166502405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10166502405</v>
      </c>
      <c r="X19" s="24">
        <v>2241257948</v>
      </c>
      <c r="Y19" s="24">
        <v>7925244457</v>
      </c>
      <c r="Z19" s="25">
        <v>353.61</v>
      </c>
      <c r="AA19" s="26">
        <v>8965031793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19950179</v>
      </c>
      <c r="D22" s="22">
        <v>19950179</v>
      </c>
      <c r="E22" s="23">
        <v>20784914</v>
      </c>
      <c r="F22" s="24">
        <v>20784914</v>
      </c>
      <c r="G22" s="24">
        <v>21607857</v>
      </c>
      <c r="H22" s="24">
        <v>19950179</v>
      </c>
      <c r="I22" s="24">
        <v>19950179</v>
      </c>
      <c r="J22" s="24">
        <v>19950179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19950179</v>
      </c>
      <c r="X22" s="24">
        <v>5196229</v>
      </c>
      <c r="Y22" s="24">
        <v>14753950</v>
      </c>
      <c r="Z22" s="25">
        <v>283.94</v>
      </c>
      <c r="AA22" s="26">
        <v>20784914</v>
      </c>
    </row>
    <row r="23" spans="1:27" ht="13.5">
      <c r="A23" s="27" t="s">
        <v>49</v>
      </c>
      <c r="B23" s="21"/>
      <c r="C23" s="22">
        <v>374720</v>
      </c>
      <c r="D23" s="22">
        <v>374720</v>
      </c>
      <c r="E23" s="23">
        <v>346517</v>
      </c>
      <c r="F23" s="24">
        <v>346517</v>
      </c>
      <c r="G23" s="28">
        <v>363262</v>
      </c>
      <c r="H23" s="28">
        <v>374719</v>
      </c>
      <c r="I23" s="28">
        <v>374719</v>
      </c>
      <c r="J23" s="24">
        <v>374719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374719</v>
      </c>
      <c r="X23" s="24">
        <v>86629</v>
      </c>
      <c r="Y23" s="28">
        <v>288090</v>
      </c>
      <c r="Z23" s="29">
        <v>332.56</v>
      </c>
      <c r="AA23" s="30">
        <v>346517</v>
      </c>
    </row>
    <row r="24" spans="1:27" ht="13.5">
      <c r="A24" s="31" t="s">
        <v>50</v>
      </c>
      <c r="B24" s="39"/>
      <c r="C24" s="33">
        <f aca="true" t="shared" si="1" ref="C24:Y24">SUM(C15:C23)</f>
        <v>11662409892</v>
      </c>
      <c r="D24" s="33">
        <f>SUM(D15:D23)</f>
        <v>11662409892</v>
      </c>
      <c r="E24" s="40">
        <f t="shared" si="1"/>
        <v>10153892864</v>
      </c>
      <c r="F24" s="41">
        <f t="shared" si="1"/>
        <v>10153892864</v>
      </c>
      <c r="G24" s="41">
        <f t="shared" si="1"/>
        <v>11301992044</v>
      </c>
      <c r="H24" s="41">
        <f t="shared" si="1"/>
        <v>11652867598</v>
      </c>
      <c r="I24" s="41">
        <f t="shared" si="1"/>
        <v>11651895519</v>
      </c>
      <c r="J24" s="41">
        <f t="shared" si="1"/>
        <v>11651895519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11651895519</v>
      </c>
      <c r="X24" s="41">
        <f t="shared" si="1"/>
        <v>2538473216</v>
      </c>
      <c r="Y24" s="41">
        <f t="shared" si="1"/>
        <v>9113422303</v>
      </c>
      <c r="Z24" s="42">
        <f>+IF(X24&lt;&gt;0,+(Y24/X24)*100,0)</f>
        <v>359.0119543337345</v>
      </c>
      <c r="AA24" s="43">
        <f>SUM(AA15:AA23)</f>
        <v>10153892864</v>
      </c>
    </row>
    <row r="25" spans="1:27" ht="13.5">
      <c r="A25" s="31" t="s">
        <v>51</v>
      </c>
      <c r="B25" s="32"/>
      <c r="C25" s="33">
        <f aca="true" t="shared" si="2" ref="C25:Y25">+C12+C24</f>
        <v>12349564372</v>
      </c>
      <c r="D25" s="33">
        <f>+D12+D24</f>
        <v>12349564372</v>
      </c>
      <c r="E25" s="34">
        <f t="shared" si="2"/>
        <v>11043442515</v>
      </c>
      <c r="F25" s="35">
        <f t="shared" si="2"/>
        <v>11043442515</v>
      </c>
      <c r="G25" s="35">
        <f t="shared" si="2"/>
        <v>12738141953</v>
      </c>
      <c r="H25" s="35">
        <f t="shared" si="2"/>
        <v>12484263095</v>
      </c>
      <c r="I25" s="35">
        <f t="shared" si="2"/>
        <v>12511623492</v>
      </c>
      <c r="J25" s="35">
        <f t="shared" si="2"/>
        <v>12511623492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12511623492</v>
      </c>
      <c r="X25" s="35">
        <f t="shared" si="2"/>
        <v>2760860629</v>
      </c>
      <c r="Y25" s="35">
        <f t="shared" si="2"/>
        <v>9750762863</v>
      </c>
      <c r="Z25" s="36">
        <f>+IF(X25&lt;&gt;0,+(Y25/X25)*100,0)</f>
        <v>353.1783807041279</v>
      </c>
      <c r="AA25" s="37">
        <f>+AA12+AA24</f>
        <v>11043442515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>
        <v>52479305</v>
      </c>
      <c r="I29" s="24">
        <v>124951761</v>
      </c>
      <c r="J29" s="24">
        <v>124951761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124951761</v>
      </c>
      <c r="X29" s="24"/>
      <c r="Y29" s="24">
        <v>124951761</v>
      </c>
      <c r="Z29" s="25"/>
      <c r="AA29" s="26"/>
    </row>
    <row r="30" spans="1:27" ht="13.5">
      <c r="A30" s="27" t="s">
        <v>55</v>
      </c>
      <c r="B30" s="21"/>
      <c r="C30" s="22">
        <v>3657602</v>
      </c>
      <c r="D30" s="22">
        <v>3657602</v>
      </c>
      <c r="E30" s="23">
        <v>4047780</v>
      </c>
      <c r="F30" s="24">
        <v>4047780</v>
      </c>
      <c r="G30" s="24"/>
      <c r="H30" s="24">
        <v>3657602</v>
      </c>
      <c r="I30" s="24">
        <v>1865105</v>
      </c>
      <c r="J30" s="24">
        <v>1865105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1865105</v>
      </c>
      <c r="X30" s="24">
        <v>1011945</v>
      </c>
      <c r="Y30" s="24">
        <v>853160</v>
      </c>
      <c r="Z30" s="25">
        <v>84.31</v>
      </c>
      <c r="AA30" s="26">
        <v>4047780</v>
      </c>
    </row>
    <row r="31" spans="1:27" ht="13.5">
      <c r="A31" s="27" t="s">
        <v>56</v>
      </c>
      <c r="B31" s="21"/>
      <c r="C31" s="22">
        <v>37404062</v>
      </c>
      <c r="D31" s="22">
        <v>37404062</v>
      </c>
      <c r="E31" s="23">
        <v>39125000</v>
      </c>
      <c r="F31" s="24">
        <v>39125000</v>
      </c>
      <c r="G31" s="24">
        <v>37587857</v>
      </c>
      <c r="H31" s="24">
        <v>37685719</v>
      </c>
      <c r="I31" s="24">
        <v>37778405</v>
      </c>
      <c r="J31" s="24">
        <v>37778405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37778405</v>
      </c>
      <c r="X31" s="24">
        <v>9781250</v>
      </c>
      <c r="Y31" s="24">
        <v>27997155</v>
      </c>
      <c r="Z31" s="25">
        <v>286.23</v>
      </c>
      <c r="AA31" s="26">
        <v>39125000</v>
      </c>
    </row>
    <row r="32" spans="1:27" ht="13.5">
      <c r="A32" s="27" t="s">
        <v>57</v>
      </c>
      <c r="B32" s="21"/>
      <c r="C32" s="22">
        <v>778635289</v>
      </c>
      <c r="D32" s="22">
        <v>778635289</v>
      </c>
      <c r="E32" s="23">
        <v>300000000</v>
      </c>
      <c r="F32" s="24">
        <v>300000000</v>
      </c>
      <c r="G32" s="24">
        <v>735321115</v>
      </c>
      <c r="H32" s="24">
        <v>736460287</v>
      </c>
      <c r="I32" s="24">
        <v>613949720</v>
      </c>
      <c r="J32" s="24">
        <v>613949720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613949720</v>
      </c>
      <c r="X32" s="24">
        <v>75000000</v>
      </c>
      <c r="Y32" s="24">
        <v>538949720</v>
      </c>
      <c r="Z32" s="25">
        <v>718.6</v>
      </c>
      <c r="AA32" s="26">
        <v>300000000</v>
      </c>
    </row>
    <row r="33" spans="1:27" ht="13.5">
      <c r="A33" s="27" t="s">
        <v>58</v>
      </c>
      <c r="B33" s="21"/>
      <c r="C33" s="22"/>
      <c r="D33" s="22"/>
      <c r="E33" s="23">
        <v>121036959</v>
      </c>
      <c r="F33" s="24">
        <v>121036959</v>
      </c>
      <c r="G33" s="24">
        <v>85040286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30259240</v>
      </c>
      <c r="Y33" s="24">
        <v>-30259240</v>
      </c>
      <c r="Z33" s="25">
        <v>-100</v>
      </c>
      <c r="AA33" s="26">
        <v>121036959</v>
      </c>
    </row>
    <row r="34" spans="1:27" ht="13.5">
      <c r="A34" s="31" t="s">
        <v>59</v>
      </c>
      <c r="B34" s="32"/>
      <c r="C34" s="33">
        <f aca="true" t="shared" si="3" ref="C34:Y34">SUM(C29:C33)</f>
        <v>819696953</v>
      </c>
      <c r="D34" s="33">
        <f>SUM(D29:D33)</f>
        <v>819696953</v>
      </c>
      <c r="E34" s="34">
        <f t="shared" si="3"/>
        <v>464209739</v>
      </c>
      <c r="F34" s="35">
        <f t="shared" si="3"/>
        <v>464209739</v>
      </c>
      <c r="G34" s="35">
        <f t="shared" si="3"/>
        <v>857949258</v>
      </c>
      <c r="H34" s="35">
        <f t="shared" si="3"/>
        <v>830282913</v>
      </c>
      <c r="I34" s="35">
        <f t="shared" si="3"/>
        <v>778544991</v>
      </c>
      <c r="J34" s="35">
        <f t="shared" si="3"/>
        <v>778544991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778544991</v>
      </c>
      <c r="X34" s="35">
        <f t="shared" si="3"/>
        <v>116052435</v>
      </c>
      <c r="Y34" s="35">
        <f t="shared" si="3"/>
        <v>662492556</v>
      </c>
      <c r="Z34" s="36">
        <f>+IF(X34&lt;&gt;0,+(Y34/X34)*100,0)</f>
        <v>570.8562306340233</v>
      </c>
      <c r="AA34" s="37">
        <f>SUM(AA29:AA33)</f>
        <v>464209739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19827787</v>
      </c>
      <c r="D37" s="22">
        <v>19827787</v>
      </c>
      <c r="E37" s="23">
        <v>26920992</v>
      </c>
      <c r="F37" s="24">
        <v>26920992</v>
      </c>
      <c r="G37" s="24">
        <v>23485389</v>
      </c>
      <c r="H37" s="24">
        <v>19827787</v>
      </c>
      <c r="I37" s="24">
        <v>19827787</v>
      </c>
      <c r="J37" s="24">
        <v>19827787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19827787</v>
      </c>
      <c r="X37" s="24">
        <v>6730248</v>
      </c>
      <c r="Y37" s="24">
        <v>13097539</v>
      </c>
      <c r="Z37" s="25">
        <v>194.61</v>
      </c>
      <c r="AA37" s="26">
        <v>26920992</v>
      </c>
    </row>
    <row r="38" spans="1:27" ht="13.5">
      <c r="A38" s="27" t="s">
        <v>58</v>
      </c>
      <c r="B38" s="21"/>
      <c r="C38" s="22">
        <v>289812670</v>
      </c>
      <c r="D38" s="22">
        <v>289812670</v>
      </c>
      <c r="E38" s="23">
        <v>323254429</v>
      </c>
      <c r="F38" s="24">
        <v>323254429</v>
      </c>
      <c r="G38" s="24">
        <v>324373939</v>
      </c>
      <c r="H38" s="24">
        <v>374852956</v>
      </c>
      <c r="I38" s="24">
        <v>374852956</v>
      </c>
      <c r="J38" s="24">
        <v>374852956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374852956</v>
      </c>
      <c r="X38" s="24">
        <v>80813607</v>
      </c>
      <c r="Y38" s="24">
        <v>294039349</v>
      </c>
      <c r="Z38" s="25">
        <v>363.85</v>
      </c>
      <c r="AA38" s="26">
        <v>323254429</v>
      </c>
    </row>
    <row r="39" spans="1:27" ht="13.5">
      <c r="A39" s="31" t="s">
        <v>61</v>
      </c>
      <c r="B39" s="39"/>
      <c r="C39" s="33">
        <f aca="true" t="shared" si="4" ref="C39:Y39">SUM(C37:C38)</f>
        <v>309640457</v>
      </c>
      <c r="D39" s="33">
        <f>SUM(D37:D38)</f>
        <v>309640457</v>
      </c>
      <c r="E39" s="40">
        <f t="shared" si="4"/>
        <v>350175421</v>
      </c>
      <c r="F39" s="41">
        <f t="shared" si="4"/>
        <v>350175421</v>
      </c>
      <c r="G39" s="41">
        <f t="shared" si="4"/>
        <v>347859328</v>
      </c>
      <c r="H39" s="41">
        <f t="shared" si="4"/>
        <v>394680743</v>
      </c>
      <c r="I39" s="41">
        <f t="shared" si="4"/>
        <v>394680743</v>
      </c>
      <c r="J39" s="41">
        <f t="shared" si="4"/>
        <v>394680743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394680743</v>
      </c>
      <c r="X39" s="41">
        <f t="shared" si="4"/>
        <v>87543855</v>
      </c>
      <c r="Y39" s="41">
        <f t="shared" si="4"/>
        <v>307136888</v>
      </c>
      <c r="Z39" s="42">
        <f>+IF(X39&lt;&gt;0,+(Y39/X39)*100,0)</f>
        <v>350.837746407215</v>
      </c>
      <c r="AA39" s="43">
        <f>SUM(AA37:AA38)</f>
        <v>350175421</v>
      </c>
    </row>
    <row r="40" spans="1:27" ht="13.5">
      <c r="A40" s="31" t="s">
        <v>62</v>
      </c>
      <c r="B40" s="32"/>
      <c r="C40" s="33">
        <f aca="true" t="shared" si="5" ref="C40:Y40">+C34+C39</f>
        <v>1129337410</v>
      </c>
      <c r="D40" s="33">
        <f>+D34+D39</f>
        <v>1129337410</v>
      </c>
      <c r="E40" s="34">
        <f t="shared" si="5"/>
        <v>814385160</v>
      </c>
      <c r="F40" s="35">
        <f t="shared" si="5"/>
        <v>814385160</v>
      </c>
      <c r="G40" s="35">
        <f t="shared" si="5"/>
        <v>1205808586</v>
      </c>
      <c r="H40" s="35">
        <f t="shared" si="5"/>
        <v>1224963656</v>
      </c>
      <c r="I40" s="35">
        <f t="shared" si="5"/>
        <v>1173225734</v>
      </c>
      <c r="J40" s="35">
        <f t="shared" si="5"/>
        <v>1173225734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1173225734</v>
      </c>
      <c r="X40" s="35">
        <f t="shared" si="5"/>
        <v>203596290</v>
      </c>
      <c r="Y40" s="35">
        <f t="shared" si="5"/>
        <v>969629444</v>
      </c>
      <c r="Z40" s="36">
        <f>+IF(X40&lt;&gt;0,+(Y40/X40)*100,0)</f>
        <v>476.2510377767689</v>
      </c>
      <c r="AA40" s="37">
        <f>+AA34+AA39</f>
        <v>814385160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11220226962</v>
      </c>
      <c r="D42" s="47">
        <f>+D25-D40</f>
        <v>11220226962</v>
      </c>
      <c r="E42" s="48">
        <f t="shared" si="6"/>
        <v>10229057355</v>
      </c>
      <c r="F42" s="49">
        <f t="shared" si="6"/>
        <v>10229057355</v>
      </c>
      <c r="G42" s="49">
        <f t="shared" si="6"/>
        <v>11532333367</v>
      </c>
      <c r="H42" s="49">
        <f t="shared" si="6"/>
        <v>11259299439</v>
      </c>
      <c r="I42" s="49">
        <f t="shared" si="6"/>
        <v>11338397758</v>
      </c>
      <c r="J42" s="49">
        <f t="shared" si="6"/>
        <v>11338397758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11338397758</v>
      </c>
      <c r="X42" s="49">
        <f t="shared" si="6"/>
        <v>2557264339</v>
      </c>
      <c r="Y42" s="49">
        <f t="shared" si="6"/>
        <v>8781133419</v>
      </c>
      <c r="Z42" s="50">
        <f>+IF(X42&lt;&gt;0,+(Y42/X42)*100,0)</f>
        <v>343.3799660473817</v>
      </c>
      <c r="AA42" s="51">
        <f>+AA25-AA40</f>
        <v>10229057355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11134976209</v>
      </c>
      <c r="D45" s="22">
        <v>11134976209</v>
      </c>
      <c r="E45" s="23">
        <v>10172768768</v>
      </c>
      <c r="F45" s="24">
        <v>10172768768</v>
      </c>
      <c r="G45" s="24">
        <v>11447082614</v>
      </c>
      <c r="H45" s="24">
        <v>11174048686</v>
      </c>
      <c r="I45" s="24">
        <v>11253147005</v>
      </c>
      <c r="J45" s="24">
        <v>11253147005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11253147005</v>
      </c>
      <c r="X45" s="24">
        <v>2543192192</v>
      </c>
      <c r="Y45" s="24">
        <v>8709954813</v>
      </c>
      <c r="Z45" s="52">
        <v>342.48</v>
      </c>
      <c r="AA45" s="26">
        <v>10172768768</v>
      </c>
    </row>
    <row r="46" spans="1:27" ht="13.5">
      <c r="A46" s="27" t="s">
        <v>67</v>
      </c>
      <c r="B46" s="21"/>
      <c r="C46" s="22">
        <v>85250753</v>
      </c>
      <c r="D46" s="22">
        <v>85250753</v>
      </c>
      <c r="E46" s="23">
        <v>56288587</v>
      </c>
      <c r="F46" s="24">
        <v>56288587</v>
      </c>
      <c r="G46" s="24">
        <v>85250753</v>
      </c>
      <c r="H46" s="24">
        <v>85250753</v>
      </c>
      <c r="I46" s="24">
        <v>85250753</v>
      </c>
      <c r="J46" s="24">
        <v>85250753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85250753</v>
      </c>
      <c r="X46" s="24">
        <v>14072147</v>
      </c>
      <c r="Y46" s="24">
        <v>71178606</v>
      </c>
      <c r="Z46" s="52">
        <v>505.81</v>
      </c>
      <c r="AA46" s="26">
        <v>56288587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11220226962</v>
      </c>
      <c r="D48" s="55">
        <f>SUM(D45:D47)</f>
        <v>11220226962</v>
      </c>
      <c r="E48" s="56">
        <f t="shared" si="7"/>
        <v>10229057355</v>
      </c>
      <c r="F48" s="57">
        <f t="shared" si="7"/>
        <v>10229057355</v>
      </c>
      <c r="G48" s="57">
        <f t="shared" si="7"/>
        <v>11532333367</v>
      </c>
      <c r="H48" s="57">
        <f t="shared" si="7"/>
        <v>11259299439</v>
      </c>
      <c r="I48" s="57">
        <f t="shared" si="7"/>
        <v>11338397758</v>
      </c>
      <c r="J48" s="57">
        <f t="shared" si="7"/>
        <v>11338397758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11338397758</v>
      </c>
      <c r="X48" s="57">
        <f t="shared" si="7"/>
        <v>2557264339</v>
      </c>
      <c r="Y48" s="57">
        <f t="shared" si="7"/>
        <v>8781133419</v>
      </c>
      <c r="Z48" s="58">
        <f>+IF(X48&lt;&gt;0,+(Y48/X48)*100,0)</f>
        <v>343.3799660473817</v>
      </c>
      <c r="AA48" s="59">
        <f>SUM(AA45:AA47)</f>
        <v>10229057355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91470824</v>
      </c>
      <c r="D6" s="22">
        <v>91470824</v>
      </c>
      <c r="E6" s="23">
        <v>47238541</v>
      </c>
      <c r="F6" s="24">
        <v>47238541</v>
      </c>
      <c r="G6" s="24">
        <v>18774714</v>
      </c>
      <c r="H6" s="24">
        <v>12658279</v>
      </c>
      <c r="I6" s="24">
        <v>12711670</v>
      </c>
      <c r="J6" s="24">
        <v>12711670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12711670</v>
      </c>
      <c r="X6" s="24">
        <v>11809635</v>
      </c>
      <c r="Y6" s="24">
        <v>902035</v>
      </c>
      <c r="Z6" s="25">
        <v>7.64</v>
      </c>
      <c r="AA6" s="26">
        <v>47238541</v>
      </c>
    </row>
    <row r="7" spans="1:27" ht="13.5">
      <c r="A7" s="27" t="s">
        <v>34</v>
      </c>
      <c r="B7" s="21"/>
      <c r="C7" s="22"/>
      <c r="D7" s="22"/>
      <c r="E7" s="23"/>
      <c r="F7" s="24"/>
      <c r="G7" s="24">
        <v>95000000</v>
      </c>
      <c r="H7" s="24">
        <v>94001000</v>
      </c>
      <c r="I7" s="24">
        <v>79001000</v>
      </c>
      <c r="J7" s="24">
        <v>79001000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79001000</v>
      </c>
      <c r="X7" s="24"/>
      <c r="Y7" s="24">
        <v>79001000</v>
      </c>
      <c r="Z7" s="25"/>
      <c r="AA7" s="26"/>
    </row>
    <row r="8" spans="1:27" ht="13.5">
      <c r="A8" s="27" t="s">
        <v>35</v>
      </c>
      <c r="B8" s="21"/>
      <c r="C8" s="22">
        <v>114926707</v>
      </c>
      <c r="D8" s="22">
        <v>114926707</v>
      </c>
      <c r="E8" s="23">
        <v>106106559</v>
      </c>
      <c r="F8" s="24">
        <v>106106559</v>
      </c>
      <c r="G8" s="24">
        <v>121640653</v>
      </c>
      <c r="H8" s="24">
        <v>126997203</v>
      </c>
      <c r="I8" s="24">
        <v>126842349</v>
      </c>
      <c r="J8" s="24">
        <v>126842349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126842349</v>
      </c>
      <c r="X8" s="24">
        <v>26526640</v>
      </c>
      <c r="Y8" s="24">
        <v>100315709</v>
      </c>
      <c r="Z8" s="25">
        <v>378.17</v>
      </c>
      <c r="AA8" s="26">
        <v>106106559</v>
      </c>
    </row>
    <row r="9" spans="1:27" ht="13.5">
      <c r="A9" s="27" t="s">
        <v>36</v>
      </c>
      <c r="B9" s="21"/>
      <c r="C9" s="22">
        <v>13619537</v>
      </c>
      <c r="D9" s="22">
        <v>13619537</v>
      </c>
      <c r="E9" s="23">
        <v>13786869</v>
      </c>
      <c r="F9" s="24">
        <v>13786869</v>
      </c>
      <c r="G9" s="24">
        <v>5701183</v>
      </c>
      <c r="H9" s="24">
        <v>2076465</v>
      </c>
      <c r="I9" s="24">
        <v>1959845</v>
      </c>
      <c r="J9" s="24">
        <v>1959845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1959845</v>
      </c>
      <c r="X9" s="24">
        <v>3446717</v>
      </c>
      <c r="Y9" s="24">
        <v>-1486872</v>
      </c>
      <c r="Z9" s="25">
        <v>-43.14</v>
      </c>
      <c r="AA9" s="26">
        <v>13786869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6841950</v>
      </c>
      <c r="D11" s="22">
        <v>6841950</v>
      </c>
      <c r="E11" s="23">
        <v>7274883</v>
      </c>
      <c r="F11" s="24">
        <v>7274883</v>
      </c>
      <c r="G11" s="24">
        <v>6437714</v>
      </c>
      <c r="H11" s="24">
        <v>7189735</v>
      </c>
      <c r="I11" s="24">
        <v>7313327</v>
      </c>
      <c r="J11" s="24">
        <v>7313327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7313327</v>
      </c>
      <c r="X11" s="24">
        <v>1818721</v>
      </c>
      <c r="Y11" s="24">
        <v>5494606</v>
      </c>
      <c r="Z11" s="25">
        <v>302.11</v>
      </c>
      <c r="AA11" s="26">
        <v>7274883</v>
      </c>
    </row>
    <row r="12" spans="1:27" ht="13.5">
      <c r="A12" s="31" t="s">
        <v>39</v>
      </c>
      <c r="B12" s="32"/>
      <c r="C12" s="33">
        <f aca="true" t="shared" si="0" ref="C12:Y12">SUM(C6:C11)</f>
        <v>226859018</v>
      </c>
      <c r="D12" s="33">
        <f>SUM(D6:D11)</f>
        <v>226859018</v>
      </c>
      <c r="E12" s="34">
        <f t="shared" si="0"/>
        <v>174406852</v>
      </c>
      <c r="F12" s="35">
        <f t="shared" si="0"/>
        <v>174406852</v>
      </c>
      <c r="G12" s="35">
        <f t="shared" si="0"/>
        <v>247554264</v>
      </c>
      <c r="H12" s="35">
        <f t="shared" si="0"/>
        <v>242922682</v>
      </c>
      <c r="I12" s="35">
        <f t="shared" si="0"/>
        <v>227828191</v>
      </c>
      <c r="J12" s="35">
        <f t="shared" si="0"/>
        <v>227828191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227828191</v>
      </c>
      <c r="X12" s="35">
        <f t="shared" si="0"/>
        <v>43601713</v>
      </c>
      <c r="Y12" s="35">
        <f t="shared" si="0"/>
        <v>184226478</v>
      </c>
      <c r="Z12" s="36">
        <f>+IF(X12&lt;&gt;0,+(Y12/X12)*100,0)</f>
        <v>422.52119314670045</v>
      </c>
      <c r="AA12" s="37">
        <f>SUM(AA6:AA11)</f>
        <v>174406852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47487000</v>
      </c>
      <c r="D17" s="22">
        <v>47487000</v>
      </c>
      <c r="E17" s="23">
        <v>52892000</v>
      </c>
      <c r="F17" s="24">
        <v>52892000</v>
      </c>
      <c r="G17" s="24">
        <v>47515000</v>
      </c>
      <c r="H17" s="24">
        <v>47487000</v>
      </c>
      <c r="I17" s="24">
        <v>47487000</v>
      </c>
      <c r="J17" s="24">
        <v>47487000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47487000</v>
      </c>
      <c r="X17" s="24">
        <v>13223000</v>
      </c>
      <c r="Y17" s="24">
        <v>34264000</v>
      </c>
      <c r="Z17" s="25">
        <v>259.12</v>
      </c>
      <c r="AA17" s="26">
        <v>52892000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2067227722</v>
      </c>
      <c r="D19" s="22">
        <v>2067227722</v>
      </c>
      <c r="E19" s="23">
        <v>2019945062</v>
      </c>
      <c r="F19" s="24">
        <v>2019945062</v>
      </c>
      <c r="G19" s="24">
        <v>2055403973</v>
      </c>
      <c r="H19" s="24">
        <v>2076432944</v>
      </c>
      <c r="I19" s="24">
        <v>2055031828</v>
      </c>
      <c r="J19" s="24">
        <v>2055031828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2055031828</v>
      </c>
      <c r="X19" s="24">
        <v>504986266</v>
      </c>
      <c r="Y19" s="24">
        <v>1550045562</v>
      </c>
      <c r="Z19" s="25">
        <v>306.95</v>
      </c>
      <c r="AA19" s="26">
        <v>2019945062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1361431</v>
      </c>
      <c r="D22" s="22">
        <v>1361431</v>
      </c>
      <c r="E22" s="23">
        <v>1705</v>
      </c>
      <c r="F22" s="24">
        <v>1705</v>
      </c>
      <c r="G22" s="24">
        <v>397121</v>
      </c>
      <c r="H22" s="24">
        <v>1361431</v>
      </c>
      <c r="I22" s="24">
        <v>1361431</v>
      </c>
      <c r="J22" s="24">
        <v>1361431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1361431</v>
      </c>
      <c r="X22" s="24">
        <v>426</v>
      </c>
      <c r="Y22" s="24">
        <v>1361005</v>
      </c>
      <c r="Z22" s="25">
        <v>319484.74</v>
      </c>
      <c r="AA22" s="26">
        <v>1705</v>
      </c>
    </row>
    <row r="23" spans="1:27" ht="13.5">
      <c r="A23" s="27" t="s">
        <v>49</v>
      </c>
      <c r="B23" s="21"/>
      <c r="C23" s="22">
        <v>18701</v>
      </c>
      <c r="D23" s="22">
        <v>18701</v>
      </c>
      <c r="E23" s="23">
        <v>428</v>
      </c>
      <c r="F23" s="24">
        <v>428</v>
      </c>
      <c r="G23" s="28">
        <v>18701</v>
      </c>
      <c r="H23" s="28">
        <v>18701</v>
      </c>
      <c r="I23" s="28">
        <v>18701</v>
      </c>
      <c r="J23" s="24">
        <v>18701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18701</v>
      </c>
      <c r="X23" s="24">
        <v>107</v>
      </c>
      <c r="Y23" s="28">
        <v>18594</v>
      </c>
      <c r="Z23" s="29">
        <v>17377.57</v>
      </c>
      <c r="AA23" s="30">
        <v>428</v>
      </c>
    </row>
    <row r="24" spans="1:27" ht="13.5">
      <c r="A24" s="31" t="s">
        <v>50</v>
      </c>
      <c r="B24" s="39"/>
      <c r="C24" s="33">
        <f aca="true" t="shared" si="1" ref="C24:Y24">SUM(C15:C23)</f>
        <v>2116094854</v>
      </c>
      <c r="D24" s="33">
        <f>SUM(D15:D23)</f>
        <v>2116094854</v>
      </c>
      <c r="E24" s="40">
        <f t="shared" si="1"/>
        <v>2072839195</v>
      </c>
      <c r="F24" s="41">
        <f t="shared" si="1"/>
        <v>2072839195</v>
      </c>
      <c r="G24" s="41">
        <f t="shared" si="1"/>
        <v>2103334795</v>
      </c>
      <c r="H24" s="41">
        <f t="shared" si="1"/>
        <v>2125300076</v>
      </c>
      <c r="I24" s="41">
        <f t="shared" si="1"/>
        <v>2103898960</v>
      </c>
      <c r="J24" s="41">
        <f t="shared" si="1"/>
        <v>2103898960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2103898960</v>
      </c>
      <c r="X24" s="41">
        <f t="shared" si="1"/>
        <v>518209799</v>
      </c>
      <c r="Y24" s="41">
        <f t="shared" si="1"/>
        <v>1585689161</v>
      </c>
      <c r="Z24" s="42">
        <f>+IF(X24&lt;&gt;0,+(Y24/X24)*100,0)</f>
        <v>305.9936658974679</v>
      </c>
      <c r="AA24" s="43">
        <f>SUM(AA15:AA23)</f>
        <v>2072839195</v>
      </c>
    </row>
    <row r="25" spans="1:27" ht="13.5">
      <c r="A25" s="31" t="s">
        <v>51</v>
      </c>
      <c r="B25" s="32"/>
      <c r="C25" s="33">
        <f aca="true" t="shared" si="2" ref="C25:Y25">+C12+C24</f>
        <v>2342953872</v>
      </c>
      <c r="D25" s="33">
        <f>+D12+D24</f>
        <v>2342953872</v>
      </c>
      <c r="E25" s="34">
        <f t="shared" si="2"/>
        <v>2247246047</v>
      </c>
      <c r="F25" s="35">
        <f t="shared" si="2"/>
        <v>2247246047</v>
      </c>
      <c r="G25" s="35">
        <f t="shared" si="2"/>
        <v>2350889059</v>
      </c>
      <c r="H25" s="35">
        <f t="shared" si="2"/>
        <v>2368222758</v>
      </c>
      <c r="I25" s="35">
        <f t="shared" si="2"/>
        <v>2331727151</v>
      </c>
      <c r="J25" s="35">
        <f t="shared" si="2"/>
        <v>2331727151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2331727151</v>
      </c>
      <c r="X25" s="35">
        <f t="shared" si="2"/>
        <v>561811512</v>
      </c>
      <c r="Y25" s="35">
        <f t="shared" si="2"/>
        <v>1769915639</v>
      </c>
      <c r="Z25" s="36">
        <f>+IF(X25&lt;&gt;0,+(Y25/X25)*100,0)</f>
        <v>315.0372680508548</v>
      </c>
      <c r="AA25" s="37">
        <f>+AA12+AA24</f>
        <v>2247246047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12742826</v>
      </c>
      <c r="D30" s="22">
        <v>12742826</v>
      </c>
      <c r="E30" s="23"/>
      <c r="F30" s="24"/>
      <c r="G30" s="24">
        <v>12375689</v>
      </c>
      <c r="H30" s="24">
        <v>12155930</v>
      </c>
      <c r="I30" s="24">
        <v>26064223</v>
      </c>
      <c r="J30" s="24">
        <v>26064223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26064223</v>
      </c>
      <c r="X30" s="24"/>
      <c r="Y30" s="24">
        <v>26064223</v>
      </c>
      <c r="Z30" s="25"/>
      <c r="AA30" s="26"/>
    </row>
    <row r="31" spans="1:27" ht="13.5">
      <c r="A31" s="27" t="s">
        <v>56</v>
      </c>
      <c r="B31" s="21"/>
      <c r="C31" s="22">
        <v>10273776</v>
      </c>
      <c r="D31" s="22">
        <v>10273776</v>
      </c>
      <c r="E31" s="23">
        <v>10933237</v>
      </c>
      <c r="F31" s="24">
        <v>10933237</v>
      </c>
      <c r="G31" s="24">
        <v>10305370</v>
      </c>
      <c r="H31" s="24">
        <v>10388511</v>
      </c>
      <c r="I31" s="24">
        <v>10393036</v>
      </c>
      <c r="J31" s="24">
        <v>10393036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10393036</v>
      </c>
      <c r="X31" s="24">
        <v>2733309</v>
      </c>
      <c r="Y31" s="24">
        <v>7659727</v>
      </c>
      <c r="Z31" s="25">
        <v>280.24</v>
      </c>
      <c r="AA31" s="26">
        <v>10933237</v>
      </c>
    </row>
    <row r="32" spans="1:27" ht="13.5">
      <c r="A32" s="27" t="s">
        <v>57</v>
      </c>
      <c r="B32" s="21"/>
      <c r="C32" s="22">
        <v>106445609</v>
      </c>
      <c r="D32" s="22">
        <v>106445609</v>
      </c>
      <c r="E32" s="23">
        <v>82897047</v>
      </c>
      <c r="F32" s="24">
        <v>82897047</v>
      </c>
      <c r="G32" s="24">
        <v>54057442</v>
      </c>
      <c r="H32" s="24">
        <v>53710545</v>
      </c>
      <c r="I32" s="24">
        <v>44261992</v>
      </c>
      <c r="J32" s="24">
        <v>44261992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44261992</v>
      </c>
      <c r="X32" s="24">
        <v>20724262</v>
      </c>
      <c r="Y32" s="24">
        <v>23537730</v>
      </c>
      <c r="Z32" s="25">
        <v>113.58</v>
      </c>
      <c r="AA32" s="26">
        <v>82897047</v>
      </c>
    </row>
    <row r="33" spans="1:27" ht="13.5">
      <c r="A33" s="27" t="s">
        <v>58</v>
      </c>
      <c r="B33" s="21"/>
      <c r="C33" s="22">
        <v>426147</v>
      </c>
      <c r="D33" s="22">
        <v>426147</v>
      </c>
      <c r="E33" s="23">
        <v>11933854</v>
      </c>
      <c r="F33" s="24">
        <v>11933854</v>
      </c>
      <c r="G33" s="24">
        <v>426147</v>
      </c>
      <c r="H33" s="24">
        <v>426147</v>
      </c>
      <c r="I33" s="24">
        <v>426147</v>
      </c>
      <c r="J33" s="24">
        <v>426147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426147</v>
      </c>
      <c r="X33" s="24">
        <v>2983464</v>
      </c>
      <c r="Y33" s="24">
        <v>-2557317</v>
      </c>
      <c r="Z33" s="25">
        <v>-85.72</v>
      </c>
      <c r="AA33" s="26">
        <v>11933854</v>
      </c>
    </row>
    <row r="34" spans="1:27" ht="13.5">
      <c r="A34" s="31" t="s">
        <v>59</v>
      </c>
      <c r="B34" s="32"/>
      <c r="C34" s="33">
        <f aca="true" t="shared" si="3" ref="C34:Y34">SUM(C29:C33)</f>
        <v>129888358</v>
      </c>
      <c r="D34" s="33">
        <f>SUM(D29:D33)</f>
        <v>129888358</v>
      </c>
      <c r="E34" s="34">
        <f t="shared" si="3"/>
        <v>105764138</v>
      </c>
      <c r="F34" s="35">
        <f t="shared" si="3"/>
        <v>105764138</v>
      </c>
      <c r="G34" s="35">
        <f t="shared" si="3"/>
        <v>77164648</v>
      </c>
      <c r="H34" s="35">
        <f t="shared" si="3"/>
        <v>76681133</v>
      </c>
      <c r="I34" s="35">
        <f t="shared" si="3"/>
        <v>81145398</v>
      </c>
      <c r="J34" s="35">
        <f t="shared" si="3"/>
        <v>81145398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81145398</v>
      </c>
      <c r="X34" s="35">
        <f t="shared" si="3"/>
        <v>26441035</v>
      </c>
      <c r="Y34" s="35">
        <f t="shared" si="3"/>
        <v>54704363</v>
      </c>
      <c r="Z34" s="36">
        <f>+IF(X34&lt;&gt;0,+(Y34/X34)*100,0)</f>
        <v>206.89191251401468</v>
      </c>
      <c r="AA34" s="37">
        <f>SUM(AA29:AA33)</f>
        <v>105764138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166321843</v>
      </c>
      <c r="D37" s="22">
        <v>166321843</v>
      </c>
      <c r="E37" s="23">
        <v>183058364</v>
      </c>
      <c r="F37" s="24">
        <v>183058364</v>
      </c>
      <c r="G37" s="24">
        <v>166321843</v>
      </c>
      <c r="H37" s="24">
        <v>166321843</v>
      </c>
      <c r="I37" s="24">
        <v>166321843</v>
      </c>
      <c r="J37" s="24">
        <v>166321843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166321843</v>
      </c>
      <c r="X37" s="24">
        <v>45764591</v>
      </c>
      <c r="Y37" s="24">
        <v>120557252</v>
      </c>
      <c r="Z37" s="25">
        <v>263.43</v>
      </c>
      <c r="AA37" s="26">
        <v>183058364</v>
      </c>
    </row>
    <row r="38" spans="1:27" ht="13.5">
      <c r="A38" s="27" t="s">
        <v>58</v>
      </c>
      <c r="B38" s="21"/>
      <c r="C38" s="22">
        <v>60494170</v>
      </c>
      <c r="D38" s="22">
        <v>60494170</v>
      </c>
      <c r="E38" s="23">
        <v>51364763</v>
      </c>
      <c r="F38" s="24">
        <v>51364763</v>
      </c>
      <c r="G38" s="24">
        <v>60494170</v>
      </c>
      <c r="H38" s="24">
        <v>62292422</v>
      </c>
      <c r="I38" s="24">
        <v>61775676</v>
      </c>
      <c r="J38" s="24">
        <v>61775676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61775676</v>
      </c>
      <c r="X38" s="24">
        <v>12841191</v>
      </c>
      <c r="Y38" s="24">
        <v>48934485</v>
      </c>
      <c r="Z38" s="25">
        <v>381.07</v>
      </c>
      <c r="AA38" s="26">
        <v>51364763</v>
      </c>
    </row>
    <row r="39" spans="1:27" ht="13.5">
      <c r="A39" s="31" t="s">
        <v>61</v>
      </c>
      <c r="B39" s="39"/>
      <c r="C39" s="33">
        <f aca="true" t="shared" si="4" ref="C39:Y39">SUM(C37:C38)</f>
        <v>226816013</v>
      </c>
      <c r="D39" s="33">
        <f>SUM(D37:D38)</f>
        <v>226816013</v>
      </c>
      <c r="E39" s="40">
        <f t="shared" si="4"/>
        <v>234423127</v>
      </c>
      <c r="F39" s="41">
        <f t="shared" si="4"/>
        <v>234423127</v>
      </c>
      <c r="G39" s="41">
        <f t="shared" si="4"/>
        <v>226816013</v>
      </c>
      <c r="H39" s="41">
        <f t="shared" si="4"/>
        <v>228614265</v>
      </c>
      <c r="I39" s="41">
        <f t="shared" si="4"/>
        <v>228097519</v>
      </c>
      <c r="J39" s="41">
        <f t="shared" si="4"/>
        <v>228097519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228097519</v>
      </c>
      <c r="X39" s="41">
        <f t="shared" si="4"/>
        <v>58605782</v>
      </c>
      <c r="Y39" s="41">
        <f t="shared" si="4"/>
        <v>169491737</v>
      </c>
      <c r="Z39" s="42">
        <f>+IF(X39&lt;&gt;0,+(Y39/X39)*100,0)</f>
        <v>289.2065103746931</v>
      </c>
      <c r="AA39" s="43">
        <f>SUM(AA37:AA38)</f>
        <v>234423127</v>
      </c>
    </row>
    <row r="40" spans="1:27" ht="13.5">
      <c r="A40" s="31" t="s">
        <v>62</v>
      </c>
      <c r="B40" s="32"/>
      <c r="C40" s="33">
        <f aca="true" t="shared" si="5" ref="C40:Y40">+C34+C39</f>
        <v>356704371</v>
      </c>
      <c r="D40" s="33">
        <f>+D34+D39</f>
        <v>356704371</v>
      </c>
      <c r="E40" s="34">
        <f t="shared" si="5"/>
        <v>340187265</v>
      </c>
      <c r="F40" s="35">
        <f t="shared" si="5"/>
        <v>340187265</v>
      </c>
      <c r="G40" s="35">
        <f t="shared" si="5"/>
        <v>303980661</v>
      </c>
      <c r="H40" s="35">
        <f t="shared" si="5"/>
        <v>305295398</v>
      </c>
      <c r="I40" s="35">
        <f t="shared" si="5"/>
        <v>309242917</v>
      </c>
      <c r="J40" s="35">
        <f t="shared" si="5"/>
        <v>309242917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309242917</v>
      </c>
      <c r="X40" s="35">
        <f t="shared" si="5"/>
        <v>85046817</v>
      </c>
      <c r="Y40" s="35">
        <f t="shared" si="5"/>
        <v>224196100</v>
      </c>
      <c r="Z40" s="36">
        <f>+IF(X40&lt;&gt;0,+(Y40/X40)*100,0)</f>
        <v>263.61492164956627</v>
      </c>
      <c r="AA40" s="37">
        <f>+AA34+AA39</f>
        <v>340187265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1986249501</v>
      </c>
      <c r="D42" s="47">
        <f>+D25-D40</f>
        <v>1986249501</v>
      </c>
      <c r="E42" s="48">
        <f t="shared" si="6"/>
        <v>1907058782</v>
      </c>
      <c r="F42" s="49">
        <f t="shared" si="6"/>
        <v>1907058782</v>
      </c>
      <c r="G42" s="49">
        <f t="shared" si="6"/>
        <v>2046908398</v>
      </c>
      <c r="H42" s="49">
        <f t="shared" si="6"/>
        <v>2062927360</v>
      </c>
      <c r="I42" s="49">
        <f t="shared" si="6"/>
        <v>2022484234</v>
      </c>
      <c r="J42" s="49">
        <f t="shared" si="6"/>
        <v>2022484234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2022484234</v>
      </c>
      <c r="X42" s="49">
        <f t="shared" si="6"/>
        <v>476764695</v>
      </c>
      <c r="Y42" s="49">
        <f t="shared" si="6"/>
        <v>1545719539</v>
      </c>
      <c r="Z42" s="50">
        <f>+IF(X42&lt;&gt;0,+(Y42/X42)*100,0)</f>
        <v>324.2101512990596</v>
      </c>
      <c r="AA42" s="51">
        <f>+AA25-AA40</f>
        <v>1907058782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1986249501</v>
      </c>
      <c r="D45" s="22">
        <v>1986249501</v>
      </c>
      <c r="E45" s="23">
        <v>1907058782</v>
      </c>
      <c r="F45" s="24">
        <v>1907058782</v>
      </c>
      <c r="G45" s="24">
        <v>2046908398</v>
      </c>
      <c r="H45" s="24">
        <v>2062927360</v>
      </c>
      <c r="I45" s="24">
        <v>2022484234</v>
      </c>
      <c r="J45" s="24">
        <v>2022484234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2022484234</v>
      </c>
      <c r="X45" s="24">
        <v>476764696</v>
      </c>
      <c r="Y45" s="24">
        <v>1545719538</v>
      </c>
      <c r="Z45" s="52">
        <v>324.21</v>
      </c>
      <c r="AA45" s="26">
        <v>1907058782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1986249501</v>
      </c>
      <c r="D48" s="55">
        <f>SUM(D45:D47)</f>
        <v>1986249501</v>
      </c>
      <c r="E48" s="56">
        <f t="shared" si="7"/>
        <v>1907058782</v>
      </c>
      <c r="F48" s="57">
        <f t="shared" si="7"/>
        <v>1907058782</v>
      </c>
      <c r="G48" s="57">
        <f t="shared" si="7"/>
        <v>2046908398</v>
      </c>
      <c r="H48" s="57">
        <f t="shared" si="7"/>
        <v>2062927360</v>
      </c>
      <c r="I48" s="57">
        <f t="shared" si="7"/>
        <v>2022484234</v>
      </c>
      <c r="J48" s="57">
        <f t="shared" si="7"/>
        <v>2022484234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2022484234</v>
      </c>
      <c r="X48" s="57">
        <f t="shared" si="7"/>
        <v>476764696</v>
      </c>
      <c r="Y48" s="57">
        <f t="shared" si="7"/>
        <v>1545719538</v>
      </c>
      <c r="Z48" s="58">
        <f>+IF(X48&lt;&gt;0,+(Y48/X48)*100,0)</f>
        <v>324.2101504092912</v>
      </c>
      <c r="AA48" s="59">
        <f>SUM(AA45:AA47)</f>
        <v>1907058782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8247932</v>
      </c>
      <c r="D6" s="22">
        <v>8247932</v>
      </c>
      <c r="E6" s="23">
        <v>4423834</v>
      </c>
      <c r="F6" s="24">
        <v>4423834</v>
      </c>
      <c r="G6" s="24"/>
      <c r="H6" s="24">
        <v>2335</v>
      </c>
      <c r="I6" s="24">
        <v>2335</v>
      </c>
      <c r="J6" s="24">
        <v>2335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2335</v>
      </c>
      <c r="X6" s="24">
        <v>1105959</v>
      </c>
      <c r="Y6" s="24">
        <v>-1103624</v>
      </c>
      <c r="Z6" s="25">
        <v>-99.79</v>
      </c>
      <c r="AA6" s="26">
        <v>4423834</v>
      </c>
    </row>
    <row r="7" spans="1:27" ht="13.5">
      <c r="A7" s="27" t="s">
        <v>34</v>
      </c>
      <c r="B7" s="21"/>
      <c r="C7" s="22"/>
      <c r="D7" s="22"/>
      <c r="E7" s="23"/>
      <c r="F7" s="24"/>
      <c r="G7" s="24">
        <v>4000000</v>
      </c>
      <c r="H7" s="24">
        <v>16721674</v>
      </c>
      <c r="I7" s="24">
        <v>13011062</v>
      </c>
      <c r="J7" s="24">
        <v>13011062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13011062</v>
      </c>
      <c r="X7" s="24"/>
      <c r="Y7" s="24">
        <v>13011062</v>
      </c>
      <c r="Z7" s="25"/>
      <c r="AA7" s="26"/>
    </row>
    <row r="8" spans="1:27" ht="13.5">
      <c r="A8" s="27" t="s">
        <v>35</v>
      </c>
      <c r="B8" s="21"/>
      <c r="C8" s="22">
        <v>66442353</v>
      </c>
      <c r="D8" s="22">
        <v>66442353</v>
      </c>
      <c r="E8" s="23">
        <v>72932548</v>
      </c>
      <c r="F8" s="24">
        <v>72932548</v>
      </c>
      <c r="G8" s="24">
        <v>14555207</v>
      </c>
      <c r="H8" s="24">
        <v>91857560</v>
      </c>
      <c r="I8" s="24">
        <v>96648047</v>
      </c>
      <c r="J8" s="24">
        <v>96648047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96648047</v>
      </c>
      <c r="X8" s="24">
        <v>18233137</v>
      </c>
      <c r="Y8" s="24">
        <v>78414910</v>
      </c>
      <c r="Z8" s="25">
        <v>430.07</v>
      </c>
      <c r="AA8" s="26">
        <v>72932548</v>
      </c>
    </row>
    <row r="9" spans="1:27" ht="13.5">
      <c r="A9" s="27" t="s">
        <v>36</v>
      </c>
      <c r="B9" s="21"/>
      <c r="C9" s="22">
        <v>17308532</v>
      </c>
      <c r="D9" s="22">
        <v>17308532</v>
      </c>
      <c r="E9" s="23">
        <v>309596</v>
      </c>
      <c r="F9" s="24">
        <v>309596</v>
      </c>
      <c r="G9" s="24">
        <v>-715681</v>
      </c>
      <c r="H9" s="24">
        <v>16871770</v>
      </c>
      <c r="I9" s="24">
        <v>15729022</v>
      </c>
      <c r="J9" s="24">
        <v>15729022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15729022</v>
      </c>
      <c r="X9" s="24">
        <v>77399</v>
      </c>
      <c r="Y9" s="24">
        <v>15651623</v>
      </c>
      <c r="Z9" s="25">
        <v>20222</v>
      </c>
      <c r="AA9" s="26">
        <v>309596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3759241</v>
      </c>
      <c r="D11" s="22">
        <v>3759241</v>
      </c>
      <c r="E11" s="23">
        <v>3979533</v>
      </c>
      <c r="F11" s="24">
        <v>3979533</v>
      </c>
      <c r="G11" s="24">
        <v>293337</v>
      </c>
      <c r="H11" s="24">
        <v>4339923</v>
      </c>
      <c r="I11" s="24">
        <v>4093298</v>
      </c>
      <c r="J11" s="24">
        <v>4093298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4093298</v>
      </c>
      <c r="X11" s="24">
        <v>994883</v>
      </c>
      <c r="Y11" s="24">
        <v>3098415</v>
      </c>
      <c r="Z11" s="25">
        <v>311.44</v>
      </c>
      <c r="AA11" s="26">
        <v>3979533</v>
      </c>
    </row>
    <row r="12" spans="1:27" ht="13.5">
      <c r="A12" s="31" t="s">
        <v>39</v>
      </c>
      <c r="B12" s="32"/>
      <c r="C12" s="33">
        <f aca="true" t="shared" si="0" ref="C12:Y12">SUM(C6:C11)</f>
        <v>95758058</v>
      </c>
      <c r="D12" s="33">
        <f>SUM(D6:D11)</f>
        <v>95758058</v>
      </c>
      <c r="E12" s="34">
        <f t="shared" si="0"/>
        <v>81645511</v>
      </c>
      <c r="F12" s="35">
        <f t="shared" si="0"/>
        <v>81645511</v>
      </c>
      <c r="G12" s="35">
        <f t="shared" si="0"/>
        <v>18132863</v>
      </c>
      <c r="H12" s="35">
        <f t="shared" si="0"/>
        <v>129793262</v>
      </c>
      <c r="I12" s="35">
        <f t="shared" si="0"/>
        <v>129483764</v>
      </c>
      <c r="J12" s="35">
        <f t="shared" si="0"/>
        <v>129483764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129483764</v>
      </c>
      <c r="X12" s="35">
        <f t="shared" si="0"/>
        <v>20411378</v>
      </c>
      <c r="Y12" s="35">
        <f t="shared" si="0"/>
        <v>109072386</v>
      </c>
      <c r="Z12" s="36">
        <f>+IF(X12&lt;&gt;0,+(Y12/X12)*100,0)</f>
        <v>534.3705162875334</v>
      </c>
      <c r="AA12" s="37">
        <f>SUM(AA6:AA11)</f>
        <v>81645511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>
        <v>7352928</v>
      </c>
      <c r="H15" s="24">
        <v>4644402</v>
      </c>
      <c r="I15" s="24">
        <v>18380707</v>
      </c>
      <c r="J15" s="24">
        <v>18380707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18380707</v>
      </c>
      <c r="X15" s="24"/>
      <c r="Y15" s="24">
        <v>18380707</v>
      </c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267248901</v>
      </c>
      <c r="D17" s="22">
        <v>267248901</v>
      </c>
      <c r="E17" s="23">
        <v>417624820</v>
      </c>
      <c r="F17" s="24">
        <v>417624820</v>
      </c>
      <c r="G17" s="24"/>
      <c r="H17" s="24">
        <v>267248902</v>
      </c>
      <c r="I17" s="24">
        <v>267248902</v>
      </c>
      <c r="J17" s="24">
        <v>267248902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267248902</v>
      </c>
      <c r="X17" s="24">
        <v>104406205</v>
      </c>
      <c r="Y17" s="24">
        <v>162842697</v>
      </c>
      <c r="Z17" s="25">
        <v>155.97</v>
      </c>
      <c r="AA17" s="26">
        <v>417624820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516142139</v>
      </c>
      <c r="D19" s="22">
        <v>516142139</v>
      </c>
      <c r="E19" s="23">
        <v>542969872</v>
      </c>
      <c r="F19" s="24">
        <v>542969872</v>
      </c>
      <c r="G19" s="24">
        <v>4803823</v>
      </c>
      <c r="H19" s="24">
        <v>525058161</v>
      </c>
      <c r="I19" s="24">
        <v>533271425</v>
      </c>
      <c r="J19" s="24">
        <v>533271425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533271425</v>
      </c>
      <c r="X19" s="24">
        <v>135742468</v>
      </c>
      <c r="Y19" s="24">
        <v>397528957</v>
      </c>
      <c r="Z19" s="25">
        <v>292.86</v>
      </c>
      <c r="AA19" s="26">
        <v>542969872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4471958</v>
      </c>
      <c r="D22" s="22">
        <v>4471958</v>
      </c>
      <c r="E22" s="23">
        <v>734609</v>
      </c>
      <c r="F22" s="24">
        <v>734609</v>
      </c>
      <c r="G22" s="24"/>
      <c r="H22" s="24">
        <v>4673990</v>
      </c>
      <c r="I22" s="24">
        <v>4673990</v>
      </c>
      <c r="J22" s="24">
        <v>4673990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4673990</v>
      </c>
      <c r="X22" s="24">
        <v>183652</v>
      </c>
      <c r="Y22" s="24">
        <v>4490338</v>
      </c>
      <c r="Z22" s="25">
        <v>2445.03</v>
      </c>
      <c r="AA22" s="26">
        <v>734609</v>
      </c>
    </row>
    <row r="23" spans="1:27" ht="13.5">
      <c r="A23" s="27" t="s">
        <v>49</v>
      </c>
      <c r="B23" s="21"/>
      <c r="C23" s="22">
        <v>157695</v>
      </c>
      <c r="D23" s="22">
        <v>157695</v>
      </c>
      <c r="E23" s="23">
        <v>157193</v>
      </c>
      <c r="F23" s="24">
        <v>157193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39298</v>
      </c>
      <c r="Y23" s="28">
        <v>-39298</v>
      </c>
      <c r="Z23" s="29">
        <v>-100</v>
      </c>
      <c r="AA23" s="30">
        <v>157193</v>
      </c>
    </row>
    <row r="24" spans="1:27" ht="13.5">
      <c r="A24" s="31" t="s">
        <v>50</v>
      </c>
      <c r="B24" s="39"/>
      <c r="C24" s="33">
        <f aca="true" t="shared" si="1" ref="C24:Y24">SUM(C15:C23)</f>
        <v>788020693</v>
      </c>
      <c r="D24" s="33">
        <f>SUM(D15:D23)</f>
        <v>788020693</v>
      </c>
      <c r="E24" s="40">
        <f t="shared" si="1"/>
        <v>961486494</v>
      </c>
      <c r="F24" s="41">
        <f t="shared" si="1"/>
        <v>961486494</v>
      </c>
      <c r="G24" s="41">
        <f t="shared" si="1"/>
        <v>12156751</v>
      </c>
      <c r="H24" s="41">
        <f t="shared" si="1"/>
        <v>801625455</v>
      </c>
      <c r="I24" s="41">
        <f t="shared" si="1"/>
        <v>823575024</v>
      </c>
      <c r="J24" s="41">
        <f t="shared" si="1"/>
        <v>823575024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823575024</v>
      </c>
      <c r="X24" s="41">
        <f t="shared" si="1"/>
        <v>240371623</v>
      </c>
      <c r="Y24" s="41">
        <f t="shared" si="1"/>
        <v>583203401</v>
      </c>
      <c r="Z24" s="42">
        <f>+IF(X24&lt;&gt;0,+(Y24/X24)*100,0)</f>
        <v>242.62572832900497</v>
      </c>
      <c r="AA24" s="43">
        <f>SUM(AA15:AA23)</f>
        <v>961486494</v>
      </c>
    </row>
    <row r="25" spans="1:27" ht="13.5">
      <c r="A25" s="31" t="s">
        <v>51</v>
      </c>
      <c r="B25" s="32"/>
      <c r="C25" s="33">
        <f aca="true" t="shared" si="2" ref="C25:Y25">+C12+C24</f>
        <v>883778751</v>
      </c>
      <c r="D25" s="33">
        <f>+D12+D24</f>
        <v>883778751</v>
      </c>
      <c r="E25" s="34">
        <f t="shared" si="2"/>
        <v>1043132005</v>
      </c>
      <c r="F25" s="35">
        <f t="shared" si="2"/>
        <v>1043132005</v>
      </c>
      <c r="G25" s="35">
        <f t="shared" si="2"/>
        <v>30289614</v>
      </c>
      <c r="H25" s="35">
        <f t="shared" si="2"/>
        <v>931418717</v>
      </c>
      <c r="I25" s="35">
        <f t="shared" si="2"/>
        <v>953058788</v>
      </c>
      <c r="J25" s="35">
        <f t="shared" si="2"/>
        <v>953058788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953058788</v>
      </c>
      <c r="X25" s="35">
        <f t="shared" si="2"/>
        <v>260783001</v>
      </c>
      <c r="Y25" s="35">
        <f t="shared" si="2"/>
        <v>692275787</v>
      </c>
      <c r="Z25" s="36">
        <f>+IF(X25&lt;&gt;0,+(Y25/X25)*100,0)</f>
        <v>265.4604726325701</v>
      </c>
      <c r="AA25" s="37">
        <f>+AA12+AA24</f>
        <v>1043132005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2528576</v>
      </c>
      <c r="H29" s="24">
        <v>27854139</v>
      </c>
      <c r="I29" s="24">
        <v>39176551</v>
      </c>
      <c r="J29" s="24">
        <v>39176551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39176551</v>
      </c>
      <c r="X29" s="24"/>
      <c r="Y29" s="24">
        <v>39176551</v>
      </c>
      <c r="Z29" s="25"/>
      <c r="AA29" s="26"/>
    </row>
    <row r="30" spans="1:27" ht="13.5">
      <c r="A30" s="27" t="s">
        <v>55</v>
      </c>
      <c r="B30" s="21"/>
      <c r="C30" s="22">
        <v>2823298</v>
      </c>
      <c r="D30" s="22">
        <v>2823298</v>
      </c>
      <c r="E30" s="23"/>
      <c r="F30" s="24"/>
      <c r="G30" s="24">
        <v>-2823298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6"/>
    </row>
    <row r="31" spans="1:27" ht="13.5">
      <c r="A31" s="27" t="s">
        <v>56</v>
      </c>
      <c r="B31" s="21"/>
      <c r="C31" s="22">
        <v>7733370</v>
      </c>
      <c r="D31" s="22">
        <v>7733370</v>
      </c>
      <c r="E31" s="23">
        <v>7526428</v>
      </c>
      <c r="F31" s="24">
        <v>7526428</v>
      </c>
      <c r="G31" s="24">
        <v>15899</v>
      </c>
      <c r="H31" s="24">
        <v>7783729</v>
      </c>
      <c r="I31" s="24">
        <v>7849108</v>
      </c>
      <c r="J31" s="24">
        <v>7849108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7849108</v>
      </c>
      <c r="X31" s="24">
        <v>1881607</v>
      </c>
      <c r="Y31" s="24">
        <v>5967501</v>
      </c>
      <c r="Z31" s="25">
        <v>317.15</v>
      </c>
      <c r="AA31" s="26">
        <v>7526428</v>
      </c>
    </row>
    <row r="32" spans="1:27" ht="13.5">
      <c r="A32" s="27" t="s">
        <v>57</v>
      </c>
      <c r="B32" s="21"/>
      <c r="C32" s="22">
        <v>93565357</v>
      </c>
      <c r="D32" s="22">
        <v>93565357</v>
      </c>
      <c r="E32" s="23">
        <v>40515672</v>
      </c>
      <c r="F32" s="24">
        <v>40515672</v>
      </c>
      <c r="G32" s="24">
        <v>-3635135</v>
      </c>
      <c r="H32" s="24">
        <v>77557110</v>
      </c>
      <c r="I32" s="24">
        <v>69199899</v>
      </c>
      <c r="J32" s="24">
        <v>69199899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69199899</v>
      </c>
      <c r="X32" s="24">
        <v>10128918</v>
      </c>
      <c r="Y32" s="24">
        <v>59070981</v>
      </c>
      <c r="Z32" s="25">
        <v>583.19</v>
      </c>
      <c r="AA32" s="26">
        <v>40515672</v>
      </c>
    </row>
    <row r="33" spans="1:27" ht="13.5">
      <c r="A33" s="27" t="s">
        <v>58</v>
      </c>
      <c r="B33" s="21"/>
      <c r="C33" s="22">
        <v>8451847</v>
      </c>
      <c r="D33" s="22">
        <v>8451847</v>
      </c>
      <c r="E33" s="23">
        <v>8993486</v>
      </c>
      <c r="F33" s="24">
        <v>8993486</v>
      </c>
      <c r="G33" s="24"/>
      <c r="H33" s="24">
        <v>8451847</v>
      </c>
      <c r="I33" s="24">
        <v>8451847</v>
      </c>
      <c r="J33" s="24">
        <v>8451847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8451847</v>
      </c>
      <c r="X33" s="24">
        <v>2248372</v>
      </c>
      <c r="Y33" s="24">
        <v>6203475</v>
      </c>
      <c r="Z33" s="25">
        <v>275.91</v>
      </c>
      <c r="AA33" s="26">
        <v>8993486</v>
      </c>
    </row>
    <row r="34" spans="1:27" ht="13.5">
      <c r="A34" s="31" t="s">
        <v>59</v>
      </c>
      <c r="B34" s="32"/>
      <c r="C34" s="33">
        <f aca="true" t="shared" si="3" ref="C34:Y34">SUM(C29:C33)</f>
        <v>112573872</v>
      </c>
      <c r="D34" s="33">
        <f>SUM(D29:D33)</f>
        <v>112573872</v>
      </c>
      <c r="E34" s="34">
        <f t="shared" si="3"/>
        <v>57035586</v>
      </c>
      <c r="F34" s="35">
        <f t="shared" si="3"/>
        <v>57035586</v>
      </c>
      <c r="G34" s="35">
        <f t="shared" si="3"/>
        <v>-3913958</v>
      </c>
      <c r="H34" s="35">
        <f t="shared" si="3"/>
        <v>121646825</v>
      </c>
      <c r="I34" s="35">
        <f t="shared" si="3"/>
        <v>124677405</v>
      </c>
      <c r="J34" s="35">
        <f t="shared" si="3"/>
        <v>124677405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124677405</v>
      </c>
      <c r="X34" s="35">
        <f t="shared" si="3"/>
        <v>14258897</v>
      </c>
      <c r="Y34" s="35">
        <f t="shared" si="3"/>
        <v>110418508</v>
      </c>
      <c r="Z34" s="36">
        <f>+IF(X34&lt;&gt;0,+(Y34/X34)*100,0)</f>
        <v>774.3832359543659</v>
      </c>
      <c r="AA34" s="37">
        <f>SUM(AA29:AA33)</f>
        <v>57035586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65057297</v>
      </c>
      <c r="D37" s="22">
        <v>65057297</v>
      </c>
      <c r="E37" s="23">
        <v>65063072</v>
      </c>
      <c r="F37" s="24">
        <v>65063072</v>
      </c>
      <c r="G37" s="24">
        <v>2823298</v>
      </c>
      <c r="H37" s="24">
        <v>67880595</v>
      </c>
      <c r="I37" s="24">
        <v>67880595</v>
      </c>
      <c r="J37" s="24">
        <v>67880595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67880595</v>
      </c>
      <c r="X37" s="24">
        <v>16265768</v>
      </c>
      <c r="Y37" s="24">
        <v>51614827</v>
      </c>
      <c r="Z37" s="25">
        <v>317.32</v>
      </c>
      <c r="AA37" s="26">
        <v>65063072</v>
      </c>
    </row>
    <row r="38" spans="1:27" ht="13.5">
      <c r="A38" s="27" t="s">
        <v>58</v>
      </c>
      <c r="B38" s="21"/>
      <c r="C38" s="22">
        <v>4541518</v>
      </c>
      <c r="D38" s="22">
        <v>4541518</v>
      </c>
      <c r="E38" s="23">
        <v>2512345</v>
      </c>
      <c r="F38" s="24">
        <v>2512345</v>
      </c>
      <c r="G38" s="24"/>
      <c r="H38" s="24">
        <v>4541518</v>
      </c>
      <c r="I38" s="24">
        <v>4541518</v>
      </c>
      <c r="J38" s="24">
        <v>4541518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4541518</v>
      </c>
      <c r="X38" s="24">
        <v>628086</v>
      </c>
      <c r="Y38" s="24">
        <v>3913432</v>
      </c>
      <c r="Z38" s="25">
        <v>623.07</v>
      </c>
      <c r="AA38" s="26">
        <v>2512345</v>
      </c>
    </row>
    <row r="39" spans="1:27" ht="13.5">
      <c r="A39" s="31" t="s">
        <v>61</v>
      </c>
      <c r="B39" s="39"/>
      <c r="C39" s="33">
        <f aca="true" t="shared" si="4" ref="C39:Y39">SUM(C37:C38)</f>
        <v>69598815</v>
      </c>
      <c r="D39" s="33">
        <f>SUM(D37:D38)</f>
        <v>69598815</v>
      </c>
      <c r="E39" s="40">
        <f t="shared" si="4"/>
        <v>67575417</v>
      </c>
      <c r="F39" s="41">
        <f t="shared" si="4"/>
        <v>67575417</v>
      </c>
      <c r="G39" s="41">
        <f t="shared" si="4"/>
        <v>2823298</v>
      </c>
      <c r="H39" s="41">
        <f t="shared" si="4"/>
        <v>72422113</v>
      </c>
      <c r="I39" s="41">
        <f t="shared" si="4"/>
        <v>72422113</v>
      </c>
      <c r="J39" s="41">
        <f t="shared" si="4"/>
        <v>72422113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72422113</v>
      </c>
      <c r="X39" s="41">
        <f t="shared" si="4"/>
        <v>16893854</v>
      </c>
      <c r="Y39" s="41">
        <f t="shared" si="4"/>
        <v>55528259</v>
      </c>
      <c r="Z39" s="42">
        <f>+IF(X39&lt;&gt;0,+(Y39/X39)*100,0)</f>
        <v>328.68911380434565</v>
      </c>
      <c r="AA39" s="43">
        <f>SUM(AA37:AA38)</f>
        <v>67575417</v>
      </c>
    </row>
    <row r="40" spans="1:27" ht="13.5">
      <c r="A40" s="31" t="s">
        <v>62</v>
      </c>
      <c r="B40" s="32"/>
      <c r="C40" s="33">
        <f aca="true" t="shared" si="5" ref="C40:Y40">+C34+C39</f>
        <v>182172687</v>
      </c>
      <c r="D40" s="33">
        <f>+D34+D39</f>
        <v>182172687</v>
      </c>
      <c r="E40" s="34">
        <f t="shared" si="5"/>
        <v>124611003</v>
      </c>
      <c r="F40" s="35">
        <f t="shared" si="5"/>
        <v>124611003</v>
      </c>
      <c r="G40" s="35">
        <f t="shared" si="5"/>
        <v>-1090660</v>
      </c>
      <c r="H40" s="35">
        <f t="shared" si="5"/>
        <v>194068938</v>
      </c>
      <c r="I40" s="35">
        <f t="shared" si="5"/>
        <v>197099518</v>
      </c>
      <c r="J40" s="35">
        <f t="shared" si="5"/>
        <v>197099518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197099518</v>
      </c>
      <c r="X40" s="35">
        <f t="shared" si="5"/>
        <v>31152751</v>
      </c>
      <c r="Y40" s="35">
        <f t="shared" si="5"/>
        <v>165946767</v>
      </c>
      <c r="Z40" s="36">
        <f>+IF(X40&lt;&gt;0,+(Y40/X40)*100,0)</f>
        <v>532.6873604196304</v>
      </c>
      <c r="AA40" s="37">
        <f>+AA34+AA39</f>
        <v>124611003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701606064</v>
      </c>
      <c r="D42" s="47">
        <f>+D25-D40</f>
        <v>701606064</v>
      </c>
      <c r="E42" s="48">
        <f t="shared" si="6"/>
        <v>918521002</v>
      </c>
      <c r="F42" s="49">
        <f t="shared" si="6"/>
        <v>918521002</v>
      </c>
      <c r="G42" s="49">
        <f t="shared" si="6"/>
        <v>31380274</v>
      </c>
      <c r="H42" s="49">
        <f t="shared" si="6"/>
        <v>737349779</v>
      </c>
      <c r="I42" s="49">
        <f t="shared" si="6"/>
        <v>755959270</v>
      </c>
      <c r="J42" s="49">
        <f t="shared" si="6"/>
        <v>755959270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755959270</v>
      </c>
      <c r="X42" s="49">
        <f t="shared" si="6"/>
        <v>229630250</v>
      </c>
      <c r="Y42" s="49">
        <f t="shared" si="6"/>
        <v>526329020</v>
      </c>
      <c r="Z42" s="50">
        <f>+IF(X42&lt;&gt;0,+(Y42/X42)*100,0)</f>
        <v>229.2071798031836</v>
      </c>
      <c r="AA42" s="51">
        <f>+AA25-AA40</f>
        <v>918521002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701606064</v>
      </c>
      <c r="D45" s="22">
        <v>701606064</v>
      </c>
      <c r="E45" s="23">
        <v>918521002</v>
      </c>
      <c r="F45" s="24">
        <v>918521002</v>
      </c>
      <c r="G45" s="24">
        <v>31380274</v>
      </c>
      <c r="H45" s="24">
        <v>737349779</v>
      </c>
      <c r="I45" s="24">
        <v>755959270</v>
      </c>
      <c r="J45" s="24">
        <v>755959270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755959270</v>
      </c>
      <c r="X45" s="24">
        <v>229630251</v>
      </c>
      <c r="Y45" s="24">
        <v>526329019</v>
      </c>
      <c r="Z45" s="52">
        <v>229.21</v>
      </c>
      <c r="AA45" s="26">
        <v>918521002</v>
      </c>
    </row>
    <row r="46" spans="1:27" ht="13.5">
      <c r="A46" s="27" t="s">
        <v>67</v>
      </c>
      <c r="B46" s="21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701606064</v>
      </c>
      <c r="D48" s="55">
        <f>SUM(D45:D47)</f>
        <v>701606064</v>
      </c>
      <c r="E48" s="56">
        <f t="shared" si="7"/>
        <v>918521002</v>
      </c>
      <c r="F48" s="57">
        <f t="shared" si="7"/>
        <v>918521002</v>
      </c>
      <c r="G48" s="57">
        <f t="shared" si="7"/>
        <v>31380274</v>
      </c>
      <c r="H48" s="57">
        <f t="shared" si="7"/>
        <v>737349779</v>
      </c>
      <c r="I48" s="57">
        <f t="shared" si="7"/>
        <v>755959270</v>
      </c>
      <c r="J48" s="57">
        <f t="shared" si="7"/>
        <v>755959270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755959270</v>
      </c>
      <c r="X48" s="57">
        <f t="shared" si="7"/>
        <v>229630251</v>
      </c>
      <c r="Y48" s="57">
        <f t="shared" si="7"/>
        <v>526329019</v>
      </c>
      <c r="Z48" s="58">
        <f>+IF(X48&lt;&gt;0,+(Y48/X48)*100,0)</f>
        <v>229.2071783695433</v>
      </c>
      <c r="AA48" s="59">
        <f>SUM(AA45:AA47)</f>
        <v>918521002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33125001</v>
      </c>
      <c r="F6" s="24">
        <v>33125001</v>
      </c>
      <c r="G6" s="24">
        <v>77661484</v>
      </c>
      <c r="H6" s="24">
        <v>61499579</v>
      </c>
      <c r="I6" s="24">
        <v>33874951</v>
      </c>
      <c r="J6" s="24">
        <v>33874951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33874951</v>
      </c>
      <c r="X6" s="24">
        <v>8281250</v>
      </c>
      <c r="Y6" s="24">
        <v>25593701</v>
      </c>
      <c r="Z6" s="25">
        <v>309.06</v>
      </c>
      <c r="AA6" s="26">
        <v>33125001</v>
      </c>
    </row>
    <row r="7" spans="1:27" ht="13.5">
      <c r="A7" s="27" t="s">
        <v>34</v>
      </c>
      <c r="B7" s="21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  <c r="AA7" s="26"/>
    </row>
    <row r="8" spans="1:27" ht="13.5">
      <c r="A8" s="27" t="s">
        <v>35</v>
      </c>
      <c r="B8" s="21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6"/>
    </row>
    <row r="9" spans="1:27" ht="13.5">
      <c r="A9" s="27" t="s">
        <v>36</v>
      </c>
      <c r="B9" s="21"/>
      <c r="C9" s="22"/>
      <c r="D9" s="22"/>
      <c r="E9" s="23">
        <v>43990203</v>
      </c>
      <c r="F9" s="24">
        <v>43990203</v>
      </c>
      <c r="G9" s="24">
        <v>16401260</v>
      </c>
      <c r="H9" s="24">
        <v>17198484</v>
      </c>
      <c r="I9" s="24">
        <v>16012224</v>
      </c>
      <c r="J9" s="24">
        <v>16012224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16012224</v>
      </c>
      <c r="X9" s="24">
        <v>10997551</v>
      </c>
      <c r="Y9" s="24">
        <v>5014673</v>
      </c>
      <c r="Z9" s="25">
        <v>45.6</v>
      </c>
      <c r="AA9" s="26">
        <v>43990203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/>
      <c r="F11" s="24"/>
      <c r="G11" s="24">
        <v>382653</v>
      </c>
      <c r="H11" s="24">
        <v>-97859</v>
      </c>
      <c r="I11" s="24">
        <v>522195</v>
      </c>
      <c r="J11" s="24">
        <v>522195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522195</v>
      </c>
      <c r="X11" s="24"/>
      <c r="Y11" s="24">
        <v>522195</v>
      </c>
      <c r="Z11" s="25"/>
      <c r="AA11" s="26"/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77115204</v>
      </c>
      <c r="F12" s="35">
        <f t="shared" si="0"/>
        <v>77115204</v>
      </c>
      <c r="G12" s="35">
        <f t="shared" si="0"/>
        <v>94445397</v>
      </c>
      <c r="H12" s="35">
        <f t="shared" si="0"/>
        <v>78600204</v>
      </c>
      <c r="I12" s="35">
        <f t="shared" si="0"/>
        <v>50409370</v>
      </c>
      <c r="J12" s="35">
        <f t="shared" si="0"/>
        <v>50409370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50409370</v>
      </c>
      <c r="X12" s="35">
        <f t="shared" si="0"/>
        <v>19278801</v>
      </c>
      <c r="Y12" s="35">
        <f t="shared" si="0"/>
        <v>31130569</v>
      </c>
      <c r="Z12" s="36">
        <f>+IF(X12&lt;&gt;0,+(Y12/X12)*100,0)</f>
        <v>161.47564882276652</v>
      </c>
      <c r="AA12" s="37">
        <f>SUM(AA6:AA11)</f>
        <v>77115204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117140557</v>
      </c>
      <c r="F19" s="24">
        <v>117140557</v>
      </c>
      <c r="G19" s="24">
        <v>165595768</v>
      </c>
      <c r="H19" s="24">
        <v>164357111</v>
      </c>
      <c r="I19" s="24">
        <v>162779858</v>
      </c>
      <c r="J19" s="24">
        <v>162779858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162779858</v>
      </c>
      <c r="X19" s="24">
        <v>29285139</v>
      </c>
      <c r="Y19" s="24">
        <v>133494719</v>
      </c>
      <c r="Z19" s="25">
        <v>455.84</v>
      </c>
      <c r="AA19" s="26">
        <v>117140557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2320000</v>
      </c>
      <c r="F22" s="24">
        <v>2320000</v>
      </c>
      <c r="G22" s="24">
        <v>1474430</v>
      </c>
      <c r="H22" s="24">
        <v>1474430</v>
      </c>
      <c r="I22" s="24">
        <v>1474430</v>
      </c>
      <c r="J22" s="24">
        <v>1474430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1474430</v>
      </c>
      <c r="X22" s="24">
        <v>580000</v>
      </c>
      <c r="Y22" s="24">
        <v>894430</v>
      </c>
      <c r="Z22" s="25">
        <v>154.21</v>
      </c>
      <c r="AA22" s="26">
        <v>2320000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119460557</v>
      </c>
      <c r="F24" s="41">
        <f t="shared" si="1"/>
        <v>119460557</v>
      </c>
      <c r="G24" s="41">
        <f t="shared" si="1"/>
        <v>167070198</v>
      </c>
      <c r="H24" s="41">
        <f t="shared" si="1"/>
        <v>165831541</v>
      </c>
      <c r="I24" s="41">
        <f t="shared" si="1"/>
        <v>164254288</v>
      </c>
      <c r="J24" s="41">
        <f t="shared" si="1"/>
        <v>164254288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164254288</v>
      </c>
      <c r="X24" s="41">
        <f t="shared" si="1"/>
        <v>29865139</v>
      </c>
      <c r="Y24" s="41">
        <f t="shared" si="1"/>
        <v>134389149</v>
      </c>
      <c r="Z24" s="42">
        <f>+IF(X24&lt;&gt;0,+(Y24/X24)*100,0)</f>
        <v>449.986685144844</v>
      </c>
      <c r="AA24" s="43">
        <f>SUM(AA15:AA23)</f>
        <v>119460557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196575761</v>
      </c>
      <c r="F25" s="35">
        <f t="shared" si="2"/>
        <v>196575761</v>
      </c>
      <c r="G25" s="35">
        <f t="shared" si="2"/>
        <v>261515595</v>
      </c>
      <c r="H25" s="35">
        <f t="shared" si="2"/>
        <v>244431745</v>
      </c>
      <c r="I25" s="35">
        <f t="shared" si="2"/>
        <v>214663658</v>
      </c>
      <c r="J25" s="35">
        <f t="shared" si="2"/>
        <v>214663658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214663658</v>
      </c>
      <c r="X25" s="35">
        <f t="shared" si="2"/>
        <v>49143940</v>
      </c>
      <c r="Y25" s="35">
        <f t="shared" si="2"/>
        <v>165519718</v>
      </c>
      <c r="Z25" s="36">
        <f>+IF(X25&lt;&gt;0,+(Y25/X25)*100,0)</f>
        <v>336.80595817103796</v>
      </c>
      <c r="AA25" s="37">
        <f>+AA12+AA24</f>
        <v>196575761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6"/>
    </row>
    <row r="31" spans="1:27" ht="13.5">
      <c r="A31" s="27" t="s">
        <v>56</v>
      </c>
      <c r="B31" s="21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6"/>
    </row>
    <row r="32" spans="1:27" ht="13.5">
      <c r="A32" s="27" t="s">
        <v>57</v>
      </c>
      <c r="B32" s="21"/>
      <c r="C32" s="22"/>
      <c r="D32" s="22"/>
      <c r="E32" s="23">
        <v>64483000</v>
      </c>
      <c r="F32" s="24">
        <v>64483000</v>
      </c>
      <c r="G32" s="24">
        <v>75852612</v>
      </c>
      <c r="H32" s="24">
        <v>85233866</v>
      </c>
      <c r="I32" s="24">
        <v>79186888</v>
      </c>
      <c r="J32" s="24">
        <v>79186888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79186888</v>
      </c>
      <c r="X32" s="24">
        <v>16120750</v>
      </c>
      <c r="Y32" s="24">
        <v>63066138</v>
      </c>
      <c r="Z32" s="25">
        <v>391.21</v>
      </c>
      <c r="AA32" s="26">
        <v>64483000</v>
      </c>
    </row>
    <row r="33" spans="1:27" ht="13.5">
      <c r="A33" s="27" t="s">
        <v>58</v>
      </c>
      <c r="B33" s="21"/>
      <c r="C33" s="22"/>
      <c r="D33" s="22"/>
      <c r="E33" s="23">
        <v>2027617</v>
      </c>
      <c r="F33" s="24">
        <v>2027617</v>
      </c>
      <c r="G33" s="24">
        <v>1245029</v>
      </c>
      <c r="H33" s="24">
        <v>1245029</v>
      </c>
      <c r="I33" s="24">
        <v>1170930</v>
      </c>
      <c r="J33" s="24">
        <v>1170930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1170930</v>
      </c>
      <c r="X33" s="24">
        <v>506904</v>
      </c>
      <c r="Y33" s="24">
        <v>664026</v>
      </c>
      <c r="Z33" s="25">
        <v>131</v>
      </c>
      <c r="AA33" s="26">
        <v>2027617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66510617</v>
      </c>
      <c r="F34" s="35">
        <f t="shared" si="3"/>
        <v>66510617</v>
      </c>
      <c r="G34" s="35">
        <f t="shared" si="3"/>
        <v>77097641</v>
      </c>
      <c r="H34" s="35">
        <f t="shared" si="3"/>
        <v>86478895</v>
      </c>
      <c r="I34" s="35">
        <f t="shared" si="3"/>
        <v>80357818</v>
      </c>
      <c r="J34" s="35">
        <f t="shared" si="3"/>
        <v>80357818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80357818</v>
      </c>
      <c r="X34" s="35">
        <f t="shared" si="3"/>
        <v>16627654</v>
      </c>
      <c r="Y34" s="35">
        <f t="shared" si="3"/>
        <v>63730164</v>
      </c>
      <c r="Z34" s="36">
        <f>+IF(X34&lt;&gt;0,+(Y34/X34)*100,0)</f>
        <v>383.27814615339</v>
      </c>
      <c r="AA34" s="37">
        <f>SUM(AA29:AA33)</f>
        <v>66510617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6"/>
    </row>
    <row r="38" spans="1:27" ht="13.5">
      <c r="A38" s="27" t="s">
        <v>58</v>
      </c>
      <c r="B38" s="21"/>
      <c r="C38" s="22"/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  <c r="AA38" s="26"/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0</v>
      </c>
      <c r="F39" s="41">
        <f t="shared" si="4"/>
        <v>0</v>
      </c>
      <c r="G39" s="41">
        <f t="shared" si="4"/>
        <v>0</v>
      </c>
      <c r="H39" s="41">
        <f t="shared" si="4"/>
        <v>0</v>
      </c>
      <c r="I39" s="41">
        <f t="shared" si="4"/>
        <v>0</v>
      </c>
      <c r="J39" s="41">
        <f t="shared" si="4"/>
        <v>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0</v>
      </c>
      <c r="X39" s="41">
        <f t="shared" si="4"/>
        <v>0</v>
      </c>
      <c r="Y39" s="41">
        <f t="shared" si="4"/>
        <v>0</v>
      </c>
      <c r="Z39" s="42">
        <f>+IF(X39&lt;&gt;0,+(Y39/X39)*100,0)</f>
        <v>0</v>
      </c>
      <c r="AA39" s="43">
        <f>SUM(AA37:AA38)</f>
        <v>0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66510617</v>
      </c>
      <c r="F40" s="35">
        <f t="shared" si="5"/>
        <v>66510617</v>
      </c>
      <c r="G40" s="35">
        <f t="shared" si="5"/>
        <v>77097641</v>
      </c>
      <c r="H40" s="35">
        <f t="shared" si="5"/>
        <v>86478895</v>
      </c>
      <c r="I40" s="35">
        <f t="shared" si="5"/>
        <v>80357818</v>
      </c>
      <c r="J40" s="35">
        <f t="shared" si="5"/>
        <v>80357818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80357818</v>
      </c>
      <c r="X40" s="35">
        <f t="shared" si="5"/>
        <v>16627654</v>
      </c>
      <c r="Y40" s="35">
        <f t="shared" si="5"/>
        <v>63730164</v>
      </c>
      <c r="Z40" s="36">
        <f>+IF(X40&lt;&gt;0,+(Y40/X40)*100,0)</f>
        <v>383.27814615339</v>
      </c>
      <c r="AA40" s="37">
        <f>+AA34+AA39</f>
        <v>66510617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130065144</v>
      </c>
      <c r="F42" s="49">
        <f t="shared" si="6"/>
        <v>130065144</v>
      </c>
      <c r="G42" s="49">
        <f t="shared" si="6"/>
        <v>184417954</v>
      </c>
      <c r="H42" s="49">
        <f t="shared" si="6"/>
        <v>157952850</v>
      </c>
      <c r="I42" s="49">
        <f t="shared" si="6"/>
        <v>134305840</v>
      </c>
      <c r="J42" s="49">
        <f t="shared" si="6"/>
        <v>134305840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134305840</v>
      </c>
      <c r="X42" s="49">
        <f t="shared" si="6"/>
        <v>32516286</v>
      </c>
      <c r="Y42" s="49">
        <f t="shared" si="6"/>
        <v>101789554</v>
      </c>
      <c r="Z42" s="50">
        <f>+IF(X42&lt;&gt;0,+(Y42/X42)*100,0)</f>
        <v>313.0417600583289</v>
      </c>
      <c r="AA42" s="51">
        <f>+AA25-AA40</f>
        <v>130065144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127256021</v>
      </c>
      <c r="F45" s="24">
        <v>127256021</v>
      </c>
      <c r="G45" s="24">
        <v>184417954</v>
      </c>
      <c r="H45" s="24">
        <v>157952850</v>
      </c>
      <c r="I45" s="24">
        <v>134305840</v>
      </c>
      <c r="J45" s="24">
        <v>134305840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134305840</v>
      </c>
      <c r="X45" s="24">
        <v>31814005</v>
      </c>
      <c r="Y45" s="24">
        <v>102491835</v>
      </c>
      <c r="Z45" s="52">
        <v>322.16</v>
      </c>
      <c r="AA45" s="26">
        <v>127256021</v>
      </c>
    </row>
    <row r="46" spans="1:27" ht="13.5">
      <c r="A46" s="27" t="s">
        <v>67</v>
      </c>
      <c r="B46" s="21"/>
      <c r="C46" s="22"/>
      <c r="D46" s="22"/>
      <c r="E46" s="23">
        <v>2809123</v>
      </c>
      <c r="F46" s="24">
        <v>2809123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702281</v>
      </c>
      <c r="Y46" s="24">
        <v>-702281</v>
      </c>
      <c r="Z46" s="52">
        <v>-100</v>
      </c>
      <c r="AA46" s="26">
        <v>2809123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130065144</v>
      </c>
      <c r="F48" s="57">
        <f t="shared" si="7"/>
        <v>130065144</v>
      </c>
      <c r="G48" s="57">
        <f t="shared" si="7"/>
        <v>184417954</v>
      </c>
      <c r="H48" s="57">
        <f t="shared" si="7"/>
        <v>157952850</v>
      </c>
      <c r="I48" s="57">
        <f t="shared" si="7"/>
        <v>134305840</v>
      </c>
      <c r="J48" s="57">
        <f t="shared" si="7"/>
        <v>134305840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134305840</v>
      </c>
      <c r="X48" s="57">
        <f t="shared" si="7"/>
        <v>32516286</v>
      </c>
      <c r="Y48" s="57">
        <f t="shared" si="7"/>
        <v>101789554</v>
      </c>
      <c r="Z48" s="58">
        <f>+IF(X48&lt;&gt;0,+(Y48/X48)*100,0)</f>
        <v>313.0417600583289</v>
      </c>
      <c r="AA48" s="59">
        <f>SUM(AA45:AA47)</f>
        <v>130065144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27231925</v>
      </c>
      <c r="D6" s="22">
        <v>27231925</v>
      </c>
      <c r="E6" s="23">
        <v>6891783</v>
      </c>
      <c r="F6" s="24">
        <v>6891783</v>
      </c>
      <c r="G6" s="24">
        <v>23211259</v>
      </c>
      <c r="H6" s="24">
        <v>21300186</v>
      </c>
      <c r="I6" s="24">
        <v>12694506</v>
      </c>
      <c r="J6" s="24">
        <v>12694506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12694506</v>
      </c>
      <c r="X6" s="24">
        <v>1722946</v>
      </c>
      <c r="Y6" s="24">
        <v>10971560</v>
      </c>
      <c r="Z6" s="25">
        <v>636.79</v>
      </c>
      <c r="AA6" s="26">
        <v>6891783</v>
      </c>
    </row>
    <row r="7" spans="1:27" ht="13.5">
      <c r="A7" s="27" t="s">
        <v>34</v>
      </c>
      <c r="B7" s="21"/>
      <c r="C7" s="22">
        <v>69472679</v>
      </c>
      <c r="D7" s="22">
        <v>69472679</v>
      </c>
      <c r="E7" s="23"/>
      <c r="F7" s="24"/>
      <c r="G7" s="24">
        <v>91249499</v>
      </c>
      <c r="H7" s="24">
        <v>60629958</v>
      </c>
      <c r="I7" s="24">
        <v>39030466</v>
      </c>
      <c r="J7" s="24">
        <v>39030466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39030466</v>
      </c>
      <c r="X7" s="24"/>
      <c r="Y7" s="24">
        <v>39030466</v>
      </c>
      <c r="Z7" s="25"/>
      <c r="AA7" s="26"/>
    </row>
    <row r="8" spans="1:27" ht="13.5">
      <c r="A8" s="27" t="s">
        <v>35</v>
      </c>
      <c r="B8" s="21"/>
      <c r="C8" s="22">
        <v>357732207</v>
      </c>
      <c r="D8" s="22">
        <v>357732207</v>
      </c>
      <c r="E8" s="23">
        <v>348927028</v>
      </c>
      <c r="F8" s="24">
        <v>348927028</v>
      </c>
      <c r="G8" s="24">
        <v>334975766</v>
      </c>
      <c r="H8" s="24">
        <v>382606472</v>
      </c>
      <c r="I8" s="24">
        <v>377503420</v>
      </c>
      <c r="J8" s="24">
        <v>377503420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377503420</v>
      </c>
      <c r="X8" s="24">
        <v>87231757</v>
      </c>
      <c r="Y8" s="24">
        <v>290271663</v>
      </c>
      <c r="Z8" s="25">
        <v>332.76</v>
      </c>
      <c r="AA8" s="26">
        <v>348927028</v>
      </c>
    </row>
    <row r="9" spans="1:27" ht="13.5">
      <c r="A9" s="27" t="s">
        <v>36</v>
      </c>
      <c r="B9" s="21"/>
      <c r="C9" s="22">
        <v>55432754</v>
      </c>
      <c r="D9" s="22">
        <v>55432754</v>
      </c>
      <c r="E9" s="23">
        <v>47184894</v>
      </c>
      <c r="F9" s="24">
        <v>47184894</v>
      </c>
      <c r="G9" s="24">
        <v>45756619</v>
      </c>
      <c r="H9" s="24">
        <v>38452190</v>
      </c>
      <c r="I9" s="24">
        <v>18181800</v>
      </c>
      <c r="J9" s="24">
        <v>18181800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18181800</v>
      </c>
      <c r="X9" s="24">
        <v>11796224</v>
      </c>
      <c r="Y9" s="24">
        <v>6385576</v>
      </c>
      <c r="Z9" s="25">
        <v>54.13</v>
      </c>
      <c r="AA9" s="26">
        <v>47184894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>
        <v>14057661</v>
      </c>
      <c r="D11" s="22">
        <v>14057661</v>
      </c>
      <c r="E11" s="23">
        <v>12717254</v>
      </c>
      <c r="F11" s="24">
        <v>12717254</v>
      </c>
      <c r="G11" s="24">
        <v>13620041</v>
      </c>
      <c r="H11" s="24">
        <v>13294151</v>
      </c>
      <c r="I11" s="24">
        <v>11484744</v>
      </c>
      <c r="J11" s="24">
        <v>11484744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11484744</v>
      </c>
      <c r="X11" s="24">
        <v>3179314</v>
      </c>
      <c r="Y11" s="24">
        <v>8305430</v>
      </c>
      <c r="Z11" s="25">
        <v>261.23</v>
      </c>
      <c r="AA11" s="26">
        <v>12717254</v>
      </c>
    </row>
    <row r="12" spans="1:27" ht="13.5">
      <c r="A12" s="31" t="s">
        <v>39</v>
      </c>
      <c r="B12" s="32"/>
      <c r="C12" s="33">
        <f aca="true" t="shared" si="0" ref="C12:Y12">SUM(C6:C11)</f>
        <v>523927226</v>
      </c>
      <c r="D12" s="33">
        <f>SUM(D6:D11)</f>
        <v>523927226</v>
      </c>
      <c r="E12" s="34">
        <f t="shared" si="0"/>
        <v>415720959</v>
      </c>
      <c r="F12" s="35">
        <f t="shared" si="0"/>
        <v>415720959</v>
      </c>
      <c r="G12" s="35">
        <f t="shared" si="0"/>
        <v>508813184</v>
      </c>
      <c r="H12" s="35">
        <f t="shared" si="0"/>
        <v>516282957</v>
      </c>
      <c r="I12" s="35">
        <f t="shared" si="0"/>
        <v>458894936</v>
      </c>
      <c r="J12" s="35">
        <f t="shared" si="0"/>
        <v>458894936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458894936</v>
      </c>
      <c r="X12" s="35">
        <f t="shared" si="0"/>
        <v>103930241</v>
      </c>
      <c r="Y12" s="35">
        <f t="shared" si="0"/>
        <v>354964695</v>
      </c>
      <c r="Z12" s="36">
        <f>+IF(X12&lt;&gt;0,+(Y12/X12)*100,0)</f>
        <v>341.5412988410178</v>
      </c>
      <c r="AA12" s="37">
        <f>SUM(AA6:AA11)</f>
        <v>415720959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/>
      <c r="F15" s="24"/>
      <c r="G15" s="24"/>
      <c r="H15" s="24">
        <v>25518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6"/>
    </row>
    <row r="16" spans="1:27" ht="13.5">
      <c r="A16" s="27" t="s">
        <v>42</v>
      </c>
      <c r="B16" s="21"/>
      <c r="C16" s="22">
        <v>53934765</v>
      </c>
      <c r="D16" s="22">
        <v>53934765</v>
      </c>
      <c r="E16" s="23">
        <v>62083583</v>
      </c>
      <c r="F16" s="24">
        <v>62083583</v>
      </c>
      <c r="G16" s="28">
        <v>60862084</v>
      </c>
      <c r="H16" s="28">
        <v>135360693</v>
      </c>
      <c r="I16" s="28">
        <v>55798128</v>
      </c>
      <c r="J16" s="24">
        <v>55798128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55798128</v>
      </c>
      <c r="X16" s="24">
        <v>15520896</v>
      </c>
      <c r="Y16" s="28">
        <v>40277232</v>
      </c>
      <c r="Z16" s="29">
        <v>259.5</v>
      </c>
      <c r="AA16" s="30">
        <v>62083583</v>
      </c>
    </row>
    <row r="17" spans="1:27" ht="13.5">
      <c r="A17" s="27" t="s">
        <v>43</v>
      </c>
      <c r="B17" s="21"/>
      <c r="C17" s="22">
        <v>500980075</v>
      </c>
      <c r="D17" s="22">
        <v>500980075</v>
      </c>
      <c r="E17" s="23">
        <v>512780785</v>
      </c>
      <c r="F17" s="24">
        <v>512780785</v>
      </c>
      <c r="G17" s="24">
        <v>600092380</v>
      </c>
      <c r="H17" s="24">
        <v>500980075</v>
      </c>
      <c r="I17" s="24">
        <v>500980075</v>
      </c>
      <c r="J17" s="24">
        <v>500980075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500980075</v>
      </c>
      <c r="X17" s="24">
        <v>128195196</v>
      </c>
      <c r="Y17" s="24">
        <v>372784879</v>
      </c>
      <c r="Z17" s="25">
        <v>290.79</v>
      </c>
      <c r="AA17" s="26">
        <v>512780785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5230624730</v>
      </c>
      <c r="D19" s="22">
        <v>5230624730</v>
      </c>
      <c r="E19" s="23">
        <v>5385874487</v>
      </c>
      <c r="F19" s="24">
        <v>5385874487</v>
      </c>
      <c r="G19" s="24">
        <v>5091520114</v>
      </c>
      <c r="H19" s="24">
        <v>5156817553</v>
      </c>
      <c r="I19" s="24">
        <v>5186846000</v>
      </c>
      <c r="J19" s="24">
        <v>5186846000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5186846000</v>
      </c>
      <c r="X19" s="24">
        <v>1346468622</v>
      </c>
      <c r="Y19" s="24">
        <v>3840377378</v>
      </c>
      <c r="Z19" s="25">
        <v>285.22</v>
      </c>
      <c r="AA19" s="26">
        <v>5385874487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>
        <v>3616652</v>
      </c>
      <c r="F21" s="24">
        <v>3616652</v>
      </c>
      <c r="G21" s="24">
        <v>3586045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904163</v>
      </c>
      <c r="Y21" s="24">
        <v>-904163</v>
      </c>
      <c r="Z21" s="25">
        <v>-100</v>
      </c>
      <c r="AA21" s="26">
        <v>3616652</v>
      </c>
    </row>
    <row r="22" spans="1:27" ht="13.5">
      <c r="A22" s="27" t="s">
        <v>48</v>
      </c>
      <c r="B22" s="21"/>
      <c r="C22" s="22">
        <v>4926566</v>
      </c>
      <c r="D22" s="22">
        <v>4926566</v>
      </c>
      <c r="E22" s="23">
        <v>19256520</v>
      </c>
      <c r="F22" s="24">
        <v>19256520</v>
      </c>
      <c r="G22" s="24">
        <v>4457124</v>
      </c>
      <c r="H22" s="24">
        <v>4926566</v>
      </c>
      <c r="I22" s="24">
        <v>4926566</v>
      </c>
      <c r="J22" s="24">
        <v>4926566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4926566</v>
      </c>
      <c r="X22" s="24">
        <v>4814130</v>
      </c>
      <c r="Y22" s="24">
        <v>112436</v>
      </c>
      <c r="Z22" s="25">
        <v>2.34</v>
      </c>
      <c r="AA22" s="26">
        <v>19256520</v>
      </c>
    </row>
    <row r="23" spans="1:27" ht="13.5">
      <c r="A23" s="27" t="s">
        <v>49</v>
      </c>
      <c r="B23" s="21"/>
      <c r="C23" s="22">
        <v>619685</v>
      </c>
      <c r="D23" s="22">
        <v>619685</v>
      </c>
      <c r="E23" s="23">
        <v>619685</v>
      </c>
      <c r="F23" s="24">
        <v>619685</v>
      </c>
      <c r="G23" s="28"/>
      <c r="H23" s="28">
        <v>619685</v>
      </c>
      <c r="I23" s="28">
        <v>619685</v>
      </c>
      <c r="J23" s="24">
        <v>619685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619685</v>
      </c>
      <c r="X23" s="24">
        <v>154921</v>
      </c>
      <c r="Y23" s="28">
        <v>464764</v>
      </c>
      <c r="Z23" s="29">
        <v>300</v>
      </c>
      <c r="AA23" s="30">
        <v>619685</v>
      </c>
    </row>
    <row r="24" spans="1:27" ht="13.5">
      <c r="A24" s="31" t="s">
        <v>50</v>
      </c>
      <c r="B24" s="39"/>
      <c r="C24" s="33">
        <f aca="true" t="shared" si="1" ref="C24:Y24">SUM(C15:C23)</f>
        <v>5791085821</v>
      </c>
      <c r="D24" s="33">
        <f>SUM(D15:D23)</f>
        <v>5791085821</v>
      </c>
      <c r="E24" s="40">
        <f t="shared" si="1"/>
        <v>5984231712</v>
      </c>
      <c r="F24" s="41">
        <f t="shared" si="1"/>
        <v>5984231712</v>
      </c>
      <c r="G24" s="41">
        <f t="shared" si="1"/>
        <v>5760517747</v>
      </c>
      <c r="H24" s="41">
        <f t="shared" si="1"/>
        <v>5798730090</v>
      </c>
      <c r="I24" s="41">
        <f t="shared" si="1"/>
        <v>5749170454</v>
      </c>
      <c r="J24" s="41">
        <f t="shared" si="1"/>
        <v>5749170454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5749170454</v>
      </c>
      <c r="X24" s="41">
        <f t="shared" si="1"/>
        <v>1496057928</v>
      </c>
      <c r="Y24" s="41">
        <f t="shared" si="1"/>
        <v>4253112526</v>
      </c>
      <c r="Z24" s="42">
        <f>+IF(X24&lt;&gt;0,+(Y24/X24)*100,0)</f>
        <v>284.28795746470587</v>
      </c>
      <c r="AA24" s="43">
        <f>SUM(AA15:AA23)</f>
        <v>5984231712</v>
      </c>
    </row>
    <row r="25" spans="1:27" ht="13.5">
      <c r="A25" s="31" t="s">
        <v>51</v>
      </c>
      <c r="B25" s="32"/>
      <c r="C25" s="33">
        <f aca="true" t="shared" si="2" ref="C25:Y25">+C12+C24</f>
        <v>6315013047</v>
      </c>
      <c r="D25" s="33">
        <f>+D12+D24</f>
        <v>6315013047</v>
      </c>
      <c r="E25" s="34">
        <f t="shared" si="2"/>
        <v>6399952671</v>
      </c>
      <c r="F25" s="35">
        <f t="shared" si="2"/>
        <v>6399952671</v>
      </c>
      <c r="G25" s="35">
        <f t="shared" si="2"/>
        <v>6269330931</v>
      </c>
      <c r="H25" s="35">
        <f t="shared" si="2"/>
        <v>6315013047</v>
      </c>
      <c r="I25" s="35">
        <f t="shared" si="2"/>
        <v>6208065390</v>
      </c>
      <c r="J25" s="35">
        <f t="shared" si="2"/>
        <v>6208065390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6208065390</v>
      </c>
      <c r="X25" s="35">
        <f t="shared" si="2"/>
        <v>1599988169</v>
      </c>
      <c r="Y25" s="35">
        <f t="shared" si="2"/>
        <v>4608077221</v>
      </c>
      <c r="Z25" s="36">
        <f>+IF(X25&lt;&gt;0,+(Y25/X25)*100,0)</f>
        <v>288.0069559439348</v>
      </c>
      <c r="AA25" s="37">
        <f>+AA12+AA24</f>
        <v>6399952671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25798090</v>
      </c>
      <c r="D30" s="22">
        <v>25798090</v>
      </c>
      <c r="E30" s="23">
        <v>36593572</v>
      </c>
      <c r="F30" s="24">
        <v>36593572</v>
      </c>
      <c r="G30" s="24">
        <v>22031671</v>
      </c>
      <c r="H30" s="24"/>
      <c r="I30" s="24">
        <v>17640710</v>
      </c>
      <c r="J30" s="24">
        <v>17640710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17640710</v>
      </c>
      <c r="X30" s="24">
        <v>9148393</v>
      </c>
      <c r="Y30" s="24">
        <v>8492317</v>
      </c>
      <c r="Z30" s="25">
        <v>92.83</v>
      </c>
      <c r="AA30" s="26">
        <v>36593572</v>
      </c>
    </row>
    <row r="31" spans="1:27" ht="13.5">
      <c r="A31" s="27" t="s">
        <v>56</v>
      </c>
      <c r="B31" s="21"/>
      <c r="C31" s="22">
        <v>45609474</v>
      </c>
      <c r="D31" s="22">
        <v>45609474</v>
      </c>
      <c r="E31" s="23">
        <v>40089789</v>
      </c>
      <c r="F31" s="24">
        <v>40089789</v>
      </c>
      <c r="G31" s="24">
        <v>45756619</v>
      </c>
      <c r="H31" s="24">
        <v>47356216</v>
      </c>
      <c r="I31" s="24">
        <v>47356216</v>
      </c>
      <c r="J31" s="24">
        <v>47356216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47356216</v>
      </c>
      <c r="X31" s="24">
        <v>10022447</v>
      </c>
      <c r="Y31" s="24">
        <v>37333769</v>
      </c>
      <c r="Z31" s="25">
        <v>372.5</v>
      </c>
      <c r="AA31" s="26">
        <v>40089789</v>
      </c>
    </row>
    <row r="32" spans="1:27" ht="13.5">
      <c r="A32" s="27" t="s">
        <v>57</v>
      </c>
      <c r="B32" s="21"/>
      <c r="C32" s="22">
        <v>526619868</v>
      </c>
      <c r="D32" s="22">
        <v>526619868</v>
      </c>
      <c r="E32" s="23">
        <v>426883782</v>
      </c>
      <c r="F32" s="24">
        <v>426883782</v>
      </c>
      <c r="G32" s="24">
        <v>412868402</v>
      </c>
      <c r="H32" s="24">
        <v>351482412</v>
      </c>
      <c r="I32" s="24">
        <v>341442527</v>
      </c>
      <c r="J32" s="24">
        <v>341442527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341442527</v>
      </c>
      <c r="X32" s="24">
        <v>106720946</v>
      </c>
      <c r="Y32" s="24">
        <v>234721581</v>
      </c>
      <c r="Z32" s="25">
        <v>219.94</v>
      </c>
      <c r="AA32" s="26">
        <v>426883782</v>
      </c>
    </row>
    <row r="33" spans="1:27" ht="13.5">
      <c r="A33" s="27" t="s">
        <v>58</v>
      </c>
      <c r="B33" s="21"/>
      <c r="C33" s="22">
        <v>25519840</v>
      </c>
      <c r="D33" s="22">
        <v>25519840</v>
      </c>
      <c r="E33" s="23">
        <v>18671000</v>
      </c>
      <c r="F33" s="24">
        <v>18671000</v>
      </c>
      <c r="G33" s="24">
        <v>23206203</v>
      </c>
      <c r="H33" s="24">
        <v>19628430</v>
      </c>
      <c r="I33" s="24">
        <v>19808987</v>
      </c>
      <c r="J33" s="24">
        <v>19808987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19808987</v>
      </c>
      <c r="X33" s="24">
        <v>4667750</v>
      </c>
      <c r="Y33" s="24">
        <v>15141237</v>
      </c>
      <c r="Z33" s="25">
        <v>324.38</v>
      </c>
      <c r="AA33" s="26">
        <v>18671000</v>
      </c>
    </row>
    <row r="34" spans="1:27" ht="13.5">
      <c r="A34" s="31" t="s">
        <v>59</v>
      </c>
      <c r="B34" s="32"/>
      <c r="C34" s="33">
        <f aca="true" t="shared" si="3" ref="C34:Y34">SUM(C29:C33)</f>
        <v>623547272</v>
      </c>
      <c r="D34" s="33">
        <f>SUM(D29:D33)</f>
        <v>623547272</v>
      </c>
      <c r="E34" s="34">
        <f t="shared" si="3"/>
        <v>522238143</v>
      </c>
      <c r="F34" s="35">
        <f t="shared" si="3"/>
        <v>522238143</v>
      </c>
      <c r="G34" s="35">
        <f t="shared" si="3"/>
        <v>503862895</v>
      </c>
      <c r="H34" s="35">
        <f t="shared" si="3"/>
        <v>418467058</v>
      </c>
      <c r="I34" s="35">
        <f t="shared" si="3"/>
        <v>426248440</v>
      </c>
      <c r="J34" s="35">
        <f t="shared" si="3"/>
        <v>426248440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426248440</v>
      </c>
      <c r="X34" s="35">
        <f t="shared" si="3"/>
        <v>130559536</v>
      </c>
      <c r="Y34" s="35">
        <f t="shared" si="3"/>
        <v>295688904</v>
      </c>
      <c r="Z34" s="36">
        <f>+IF(X34&lt;&gt;0,+(Y34/X34)*100,0)</f>
        <v>226.4782129740412</v>
      </c>
      <c r="AA34" s="37">
        <f>SUM(AA29:AA33)</f>
        <v>522238143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321817685</v>
      </c>
      <c r="D37" s="22">
        <v>321817685</v>
      </c>
      <c r="E37" s="23">
        <v>432681436</v>
      </c>
      <c r="F37" s="24">
        <v>432681436</v>
      </c>
      <c r="G37" s="24">
        <v>322104496</v>
      </c>
      <c r="H37" s="24">
        <v>345285011</v>
      </c>
      <c r="I37" s="24">
        <v>317672776</v>
      </c>
      <c r="J37" s="24">
        <v>317672776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317672776</v>
      </c>
      <c r="X37" s="24">
        <v>108170359</v>
      </c>
      <c r="Y37" s="24">
        <v>209502417</v>
      </c>
      <c r="Z37" s="25">
        <v>193.68</v>
      </c>
      <c r="AA37" s="26">
        <v>432681436</v>
      </c>
    </row>
    <row r="38" spans="1:27" ht="13.5">
      <c r="A38" s="27" t="s">
        <v>58</v>
      </c>
      <c r="B38" s="21"/>
      <c r="C38" s="22">
        <v>192501316</v>
      </c>
      <c r="D38" s="22">
        <v>192501316</v>
      </c>
      <c r="E38" s="23">
        <v>156877373</v>
      </c>
      <c r="F38" s="24">
        <v>156877373</v>
      </c>
      <c r="G38" s="24">
        <v>156877373</v>
      </c>
      <c r="H38" s="24">
        <v>192501316</v>
      </c>
      <c r="I38" s="24">
        <v>182567909</v>
      </c>
      <c r="J38" s="24">
        <v>182567909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182567909</v>
      </c>
      <c r="X38" s="24">
        <v>39219343</v>
      </c>
      <c r="Y38" s="24">
        <v>143348566</v>
      </c>
      <c r="Z38" s="25">
        <v>365.5</v>
      </c>
      <c r="AA38" s="26">
        <v>156877373</v>
      </c>
    </row>
    <row r="39" spans="1:27" ht="13.5">
      <c r="A39" s="31" t="s">
        <v>61</v>
      </c>
      <c r="B39" s="39"/>
      <c r="C39" s="33">
        <f aca="true" t="shared" si="4" ref="C39:Y39">SUM(C37:C38)</f>
        <v>514319001</v>
      </c>
      <c r="D39" s="33">
        <f>SUM(D37:D38)</f>
        <v>514319001</v>
      </c>
      <c r="E39" s="40">
        <f t="shared" si="4"/>
        <v>589558809</v>
      </c>
      <c r="F39" s="41">
        <f t="shared" si="4"/>
        <v>589558809</v>
      </c>
      <c r="G39" s="41">
        <f t="shared" si="4"/>
        <v>478981869</v>
      </c>
      <c r="H39" s="41">
        <f t="shared" si="4"/>
        <v>537786327</v>
      </c>
      <c r="I39" s="41">
        <f t="shared" si="4"/>
        <v>500240685</v>
      </c>
      <c r="J39" s="41">
        <f t="shared" si="4"/>
        <v>500240685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500240685</v>
      </c>
      <c r="X39" s="41">
        <f t="shared" si="4"/>
        <v>147389702</v>
      </c>
      <c r="Y39" s="41">
        <f t="shared" si="4"/>
        <v>352850983</v>
      </c>
      <c r="Z39" s="42">
        <f>+IF(X39&lt;&gt;0,+(Y39/X39)*100,0)</f>
        <v>239.40002470457537</v>
      </c>
      <c r="AA39" s="43">
        <f>SUM(AA37:AA38)</f>
        <v>589558809</v>
      </c>
    </row>
    <row r="40" spans="1:27" ht="13.5">
      <c r="A40" s="31" t="s">
        <v>62</v>
      </c>
      <c r="B40" s="32"/>
      <c r="C40" s="33">
        <f aca="true" t="shared" si="5" ref="C40:Y40">+C34+C39</f>
        <v>1137866273</v>
      </c>
      <c r="D40" s="33">
        <f>+D34+D39</f>
        <v>1137866273</v>
      </c>
      <c r="E40" s="34">
        <f t="shared" si="5"/>
        <v>1111796952</v>
      </c>
      <c r="F40" s="35">
        <f t="shared" si="5"/>
        <v>1111796952</v>
      </c>
      <c r="G40" s="35">
        <f t="shared" si="5"/>
        <v>982844764</v>
      </c>
      <c r="H40" s="35">
        <f t="shared" si="5"/>
        <v>956253385</v>
      </c>
      <c r="I40" s="35">
        <f t="shared" si="5"/>
        <v>926489125</v>
      </c>
      <c r="J40" s="35">
        <f t="shared" si="5"/>
        <v>926489125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926489125</v>
      </c>
      <c r="X40" s="35">
        <f t="shared" si="5"/>
        <v>277949238</v>
      </c>
      <c r="Y40" s="35">
        <f t="shared" si="5"/>
        <v>648539887</v>
      </c>
      <c r="Z40" s="36">
        <f>+IF(X40&lt;&gt;0,+(Y40/X40)*100,0)</f>
        <v>233.33033458433158</v>
      </c>
      <c r="AA40" s="37">
        <f>+AA34+AA39</f>
        <v>1111796952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5177146774</v>
      </c>
      <c r="D42" s="47">
        <f>+D25-D40</f>
        <v>5177146774</v>
      </c>
      <c r="E42" s="48">
        <f t="shared" si="6"/>
        <v>5288155719</v>
      </c>
      <c r="F42" s="49">
        <f t="shared" si="6"/>
        <v>5288155719</v>
      </c>
      <c r="G42" s="49">
        <f t="shared" si="6"/>
        <v>5286486167</v>
      </c>
      <c r="H42" s="49">
        <f t="shared" si="6"/>
        <v>5358759662</v>
      </c>
      <c r="I42" s="49">
        <f t="shared" si="6"/>
        <v>5281576265</v>
      </c>
      <c r="J42" s="49">
        <f t="shared" si="6"/>
        <v>5281576265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5281576265</v>
      </c>
      <c r="X42" s="49">
        <f t="shared" si="6"/>
        <v>1322038931</v>
      </c>
      <c r="Y42" s="49">
        <f t="shared" si="6"/>
        <v>3959537334</v>
      </c>
      <c r="Z42" s="50">
        <f>+IF(X42&lt;&gt;0,+(Y42/X42)*100,0)</f>
        <v>299.5023248676177</v>
      </c>
      <c r="AA42" s="51">
        <f>+AA25-AA40</f>
        <v>5288155719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5168266702</v>
      </c>
      <c r="D45" s="22">
        <v>5168266702</v>
      </c>
      <c r="E45" s="23">
        <v>5288155719</v>
      </c>
      <c r="F45" s="24">
        <v>5288155719</v>
      </c>
      <c r="G45" s="24">
        <v>5286486168</v>
      </c>
      <c r="H45" s="24">
        <v>5331213672</v>
      </c>
      <c r="I45" s="24">
        <v>5272237275</v>
      </c>
      <c r="J45" s="24">
        <v>5272237275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5272237275</v>
      </c>
      <c r="X45" s="24">
        <v>1322038930</v>
      </c>
      <c r="Y45" s="24">
        <v>3950198345</v>
      </c>
      <c r="Z45" s="52">
        <v>298.8</v>
      </c>
      <c r="AA45" s="26">
        <v>5288155719</v>
      </c>
    </row>
    <row r="46" spans="1:27" ht="13.5">
      <c r="A46" s="27" t="s">
        <v>67</v>
      </c>
      <c r="B46" s="21"/>
      <c r="C46" s="22">
        <v>8880072</v>
      </c>
      <c r="D46" s="22">
        <v>8880072</v>
      </c>
      <c r="E46" s="23"/>
      <c r="F46" s="24"/>
      <c r="G46" s="24"/>
      <c r="H46" s="24">
        <v>27545990</v>
      </c>
      <c r="I46" s="24">
        <v>9338989</v>
      </c>
      <c r="J46" s="24">
        <v>9338989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9338989</v>
      </c>
      <c r="X46" s="24"/>
      <c r="Y46" s="24">
        <v>9338989</v>
      </c>
      <c r="Z46" s="52"/>
      <c r="AA46" s="26"/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5177146774</v>
      </c>
      <c r="D48" s="55">
        <f>SUM(D45:D47)</f>
        <v>5177146774</v>
      </c>
      <c r="E48" s="56">
        <f t="shared" si="7"/>
        <v>5288155719</v>
      </c>
      <c r="F48" s="57">
        <f t="shared" si="7"/>
        <v>5288155719</v>
      </c>
      <c r="G48" s="57">
        <f t="shared" si="7"/>
        <v>5286486168</v>
      </c>
      <c r="H48" s="57">
        <f t="shared" si="7"/>
        <v>5358759662</v>
      </c>
      <c r="I48" s="57">
        <f t="shared" si="7"/>
        <v>5281576264</v>
      </c>
      <c r="J48" s="57">
        <f t="shared" si="7"/>
        <v>5281576264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5281576264</v>
      </c>
      <c r="X48" s="57">
        <f t="shared" si="7"/>
        <v>1322038930</v>
      </c>
      <c r="Y48" s="57">
        <f t="shared" si="7"/>
        <v>3959537334</v>
      </c>
      <c r="Z48" s="58">
        <f>+IF(X48&lt;&gt;0,+(Y48/X48)*100,0)</f>
        <v>299.50232509416344</v>
      </c>
      <c r="AA48" s="59">
        <f>SUM(AA45:AA47)</f>
        <v>5288155719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85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53304724</v>
      </c>
      <c r="D6" s="22">
        <v>53304724</v>
      </c>
      <c r="E6" s="23">
        <v>6749808</v>
      </c>
      <c r="F6" s="24">
        <v>6749808</v>
      </c>
      <c r="G6" s="24">
        <v>75557327</v>
      </c>
      <c r="H6" s="24">
        <v>44071921</v>
      </c>
      <c r="I6" s="24">
        <v>38618770</v>
      </c>
      <c r="J6" s="24">
        <v>38618770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38618770</v>
      </c>
      <c r="X6" s="24">
        <v>1687452</v>
      </c>
      <c r="Y6" s="24">
        <v>36931318</v>
      </c>
      <c r="Z6" s="25">
        <v>2188.58</v>
      </c>
      <c r="AA6" s="26">
        <v>6749808</v>
      </c>
    </row>
    <row r="7" spans="1:27" ht="13.5">
      <c r="A7" s="27" t="s">
        <v>34</v>
      </c>
      <c r="B7" s="21"/>
      <c r="C7" s="22"/>
      <c r="D7" s="22"/>
      <c r="E7" s="23">
        <v>42350000</v>
      </c>
      <c r="F7" s="24">
        <v>42350000</v>
      </c>
      <c r="G7" s="24">
        <v>149127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10587500</v>
      </c>
      <c r="Y7" s="24">
        <v>-10587500</v>
      </c>
      <c r="Z7" s="25">
        <v>-100</v>
      </c>
      <c r="AA7" s="26">
        <v>42350000</v>
      </c>
    </row>
    <row r="8" spans="1:27" ht="13.5">
      <c r="A8" s="27" t="s">
        <v>35</v>
      </c>
      <c r="B8" s="21"/>
      <c r="C8" s="22">
        <v>63704184</v>
      </c>
      <c r="D8" s="22">
        <v>63704184</v>
      </c>
      <c r="E8" s="23">
        <v>39247504</v>
      </c>
      <c r="F8" s="24">
        <v>39247504</v>
      </c>
      <c r="G8" s="24">
        <v>61835716</v>
      </c>
      <c r="H8" s="24">
        <v>61335713</v>
      </c>
      <c r="I8" s="24">
        <v>62090528</v>
      </c>
      <c r="J8" s="24">
        <v>62090528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62090528</v>
      </c>
      <c r="X8" s="24">
        <v>9811876</v>
      </c>
      <c r="Y8" s="24">
        <v>52278652</v>
      </c>
      <c r="Z8" s="25">
        <v>532.81</v>
      </c>
      <c r="AA8" s="26">
        <v>39247504</v>
      </c>
    </row>
    <row r="9" spans="1:27" ht="13.5">
      <c r="A9" s="27" t="s">
        <v>36</v>
      </c>
      <c r="B9" s="21"/>
      <c r="C9" s="22">
        <v>4387144</v>
      </c>
      <c r="D9" s="22">
        <v>4387144</v>
      </c>
      <c r="E9" s="23">
        <v>10046193</v>
      </c>
      <c r="F9" s="24">
        <v>10046193</v>
      </c>
      <c r="G9" s="24">
        <v>24571656</v>
      </c>
      <c r="H9" s="24">
        <v>24372970</v>
      </c>
      <c r="I9" s="24">
        <v>24672911</v>
      </c>
      <c r="J9" s="24">
        <v>24672911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24672911</v>
      </c>
      <c r="X9" s="24">
        <v>2511548</v>
      </c>
      <c r="Y9" s="24">
        <v>22161363</v>
      </c>
      <c r="Z9" s="25">
        <v>882.38</v>
      </c>
      <c r="AA9" s="26">
        <v>10046193</v>
      </c>
    </row>
    <row r="10" spans="1:27" ht="13.5">
      <c r="A10" s="27" t="s">
        <v>37</v>
      </c>
      <c r="B10" s="21"/>
      <c r="C10" s="22">
        <v>1608028</v>
      </c>
      <c r="D10" s="22">
        <v>1608028</v>
      </c>
      <c r="E10" s="23">
        <v>23625041</v>
      </c>
      <c r="F10" s="24">
        <v>23625041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5906260</v>
      </c>
      <c r="Y10" s="28">
        <v>-5906260</v>
      </c>
      <c r="Z10" s="29">
        <v>-100</v>
      </c>
      <c r="AA10" s="30">
        <v>23625041</v>
      </c>
    </row>
    <row r="11" spans="1:27" ht="13.5">
      <c r="A11" s="27" t="s">
        <v>38</v>
      </c>
      <c r="B11" s="21"/>
      <c r="C11" s="22">
        <v>5406585</v>
      </c>
      <c r="D11" s="22">
        <v>5406585</v>
      </c>
      <c r="E11" s="23">
        <v>8525461</v>
      </c>
      <c r="F11" s="24">
        <v>8525461</v>
      </c>
      <c r="G11" s="24">
        <v>5589400</v>
      </c>
      <c r="H11" s="24">
        <v>4687101</v>
      </c>
      <c r="I11" s="24">
        <v>4687101</v>
      </c>
      <c r="J11" s="24">
        <v>4687101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4687101</v>
      </c>
      <c r="X11" s="24">
        <v>2131365</v>
      </c>
      <c r="Y11" s="24">
        <v>2555736</v>
      </c>
      <c r="Z11" s="25">
        <v>119.91</v>
      </c>
      <c r="AA11" s="26">
        <v>8525461</v>
      </c>
    </row>
    <row r="12" spans="1:27" ht="13.5">
      <c r="A12" s="31" t="s">
        <v>39</v>
      </c>
      <c r="B12" s="32"/>
      <c r="C12" s="33">
        <f aca="true" t="shared" si="0" ref="C12:Y12">SUM(C6:C11)</f>
        <v>128410665</v>
      </c>
      <c r="D12" s="33">
        <f>SUM(D6:D11)</f>
        <v>128410665</v>
      </c>
      <c r="E12" s="34">
        <f t="shared" si="0"/>
        <v>130544007</v>
      </c>
      <c r="F12" s="35">
        <f t="shared" si="0"/>
        <v>130544007</v>
      </c>
      <c r="G12" s="35">
        <f t="shared" si="0"/>
        <v>167703226</v>
      </c>
      <c r="H12" s="35">
        <f t="shared" si="0"/>
        <v>134467705</v>
      </c>
      <c r="I12" s="35">
        <f t="shared" si="0"/>
        <v>130069310</v>
      </c>
      <c r="J12" s="35">
        <f t="shared" si="0"/>
        <v>130069310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130069310</v>
      </c>
      <c r="X12" s="35">
        <f t="shared" si="0"/>
        <v>32636001</v>
      </c>
      <c r="Y12" s="35">
        <f t="shared" si="0"/>
        <v>97433309</v>
      </c>
      <c r="Z12" s="36">
        <f>+IF(X12&lt;&gt;0,+(Y12/X12)*100,0)</f>
        <v>298.54548968790635</v>
      </c>
      <c r="AA12" s="37">
        <f>SUM(AA6:AA11)</f>
        <v>130544007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5175094</v>
      </c>
      <c r="D15" s="22">
        <v>5175094</v>
      </c>
      <c r="E15" s="23">
        <v>93657767</v>
      </c>
      <c r="F15" s="24">
        <v>93657767</v>
      </c>
      <c r="G15" s="24">
        <v>187107070</v>
      </c>
      <c r="H15" s="24">
        <v>185594123</v>
      </c>
      <c r="I15" s="24">
        <v>187878097</v>
      </c>
      <c r="J15" s="24">
        <v>187878097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187878097</v>
      </c>
      <c r="X15" s="24">
        <v>23414442</v>
      </c>
      <c r="Y15" s="24">
        <v>164463655</v>
      </c>
      <c r="Z15" s="25">
        <v>702.4</v>
      </c>
      <c r="AA15" s="26">
        <v>93657767</v>
      </c>
    </row>
    <row r="16" spans="1:27" ht="13.5">
      <c r="A16" s="27" t="s">
        <v>42</v>
      </c>
      <c r="B16" s="21"/>
      <c r="C16" s="22">
        <v>10232480</v>
      </c>
      <c r="D16" s="22">
        <v>10232480</v>
      </c>
      <c r="E16" s="23">
        <v>14951250</v>
      </c>
      <c r="F16" s="24">
        <v>14951250</v>
      </c>
      <c r="G16" s="28">
        <v>10232480</v>
      </c>
      <c r="H16" s="28">
        <v>10232480</v>
      </c>
      <c r="I16" s="28">
        <v>10232480</v>
      </c>
      <c r="J16" s="24">
        <v>10232480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10232480</v>
      </c>
      <c r="X16" s="24">
        <v>3737813</v>
      </c>
      <c r="Y16" s="28">
        <v>6494667</v>
      </c>
      <c r="Z16" s="29">
        <v>173.76</v>
      </c>
      <c r="AA16" s="30">
        <v>14951250</v>
      </c>
    </row>
    <row r="17" spans="1:27" ht="13.5">
      <c r="A17" s="27" t="s">
        <v>43</v>
      </c>
      <c r="B17" s="21"/>
      <c r="C17" s="22">
        <v>104112415</v>
      </c>
      <c r="D17" s="22">
        <v>104112415</v>
      </c>
      <c r="E17" s="23">
        <v>127620639</v>
      </c>
      <c r="F17" s="24">
        <v>127620639</v>
      </c>
      <c r="G17" s="24">
        <v>120170093</v>
      </c>
      <c r="H17" s="24">
        <v>104112415</v>
      </c>
      <c r="I17" s="24">
        <v>104112415</v>
      </c>
      <c r="J17" s="24">
        <v>104112415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104112415</v>
      </c>
      <c r="X17" s="24">
        <v>31905160</v>
      </c>
      <c r="Y17" s="24">
        <v>72207255</v>
      </c>
      <c r="Z17" s="25">
        <v>226.32</v>
      </c>
      <c r="AA17" s="26">
        <v>127620639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2491756990</v>
      </c>
      <c r="D19" s="22">
        <v>2491756990</v>
      </c>
      <c r="E19" s="23">
        <v>2451702956</v>
      </c>
      <c r="F19" s="24">
        <v>2451702956</v>
      </c>
      <c r="G19" s="24">
        <v>2602361832</v>
      </c>
      <c r="H19" s="24">
        <v>2491638556</v>
      </c>
      <c r="I19" s="24">
        <v>2491638556</v>
      </c>
      <c r="J19" s="24">
        <v>2491638556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2491638556</v>
      </c>
      <c r="X19" s="24">
        <v>612925739</v>
      </c>
      <c r="Y19" s="24">
        <v>1878712817</v>
      </c>
      <c r="Z19" s="25">
        <v>306.52</v>
      </c>
      <c r="AA19" s="26">
        <v>2451702956</v>
      </c>
    </row>
    <row r="20" spans="1:27" ht="13.5">
      <c r="A20" s="27" t="s">
        <v>46</v>
      </c>
      <c r="B20" s="21"/>
      <c r="C20" s="22"/>
      <c r="D20" s="22"/>
      <c r="E20" s="23">
        <v>611641</v>
      </c>
      <c r="F20" s="24">
        <v>611641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152910</v>
      </c>
      <c r="Y20" s="24">
        <v>-152910</v>
      </c>
      <c r="Z20" s="25">
        <v>-100</v>
      </c>
      <c r="AA20" s="26">
        <v>611641</v>
      </c>
    </row>
    <row r="21" spans="1:27" ht="13.5">
      <c r="A21" s="27" t="s">
        <v>47</v>
      </c>
      <c r="B21" s="21"/>
      <c r="C21" s="22">
        <v>820100</v>
      </c>
      <c r="D21" s="22">
        <v>820100</v>
      </c>
      <c r="E21" s="23">
        <v>2922624</v>
      </c>
      <c r="F21" s="24">
        <v>2922624</v>
      </c>
      <c r="G21" s="24">
        <v>820100</v>
      </c>
      <c r="H21" s="24">
        <v>820100</v>
      </c>
      <c r="I21" s="24">
        <v>820100</v>
      </c>
      <c r="J21" s="24">
        <v>820100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820100</v>
      </c>
      <c r="X21" s="24">
        <v>730656</v>
      </c>
      <c r="Y21" s="24">
        <v>89444</v>
      </c>
      <c r="Z21" s="25">
        <v>12.24</v>
      </c>
      <c r="AA21" s="26">
        <v>2922624</v>
      </c>
    </row>
    <row r="22" spans="1:27" ht="13.5">
      <c r="A22" s="27" t="s">
        <v>48</v>
      </c>
      <c r="B22" s="21"/>
      <c r="C22" s="22">
        <v>37992806</v>
      </c>
      <c r="D22" s="22">
        <v>37992806</v>
      </c>
      <c r="E22" s="23">
        <v>39334114</v>
      </c>
      <c r="F22" s="24">
        <v>39334114</v>
      </c>
      <c r="G22" s="24">
        <v>37037772</v>
      </c>
      <c r="H22" s="24">
        <v>39105446</v>
      </c>
      <c r="I22" s="24">
        <v>39105446</v>
      </c>
      <c r="J22" s="24">
        <v>39105446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39105446</v>
      </c>
      <c r="X22" s="24">
        <v>9833529</v>
      </c>
      <c r="Y22" s="24">
        <v>29271917</v>
      </c>
      <c r="Z22" s="25">
        <v>297.67</v>
      </c>
      <c r="AA22" s="26">
        <v>39334114</v>
      </c>
    </row>
    <row r="23" spans="1:27" ht="13.5">
      <c r="A23" s="27" t="s">
        <v>49</v>
      </c>
      <c r="B23" s="21"/>
      <c r="C23" s="22">
        <v>1820750</v>
      </c>
      <c r="D23" s="22">
        <v>1820750</v>
      </c>
      <c r="E23" s="23"/>
      <c r="F23" s="24"/>
      <c r="G23" s="28">
        <v>1820750</v>
      </c>
      <c r="H23" s="28">
        <v>1820750</v>
      </c>
      <c r="I23" s="28">
        <v>1820750</v>
      </c>
      <c r="J23" s="24">
        <v>1820750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1820750</v>
      </c>
      <c r="X23" s="24"/>
      <c r="Y23" s="28">
        <v>1820750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2651910635</v>
      </c>
      <c r="D24" s="33">
        <f>SUM(D15:D23)</f>
        <v>2651910635</v>
      </c>
      <c r="E24" s="40">
        <f t="shared" si="1"/>
        <v>2730800991</v>
      </c>
      <c r="F24" s="41">
        <f t="shared" si="1"/>
        <v>2730800991</v>
      </c>
      <c r="G24" s="41">
        <f t="shared" si="1"/>
        <v>2959550097</v>
      </c>
      <c r="H24" s="41">
        <f t="shared" si="1"/>
        <v>2833323870</v>
      </c>
      <c r="I24" s="41">
        <f t="shared" si="1"/>
        <v>2835607844</v>
      </c>
      <c r="J24" s="41">
        <f t="shared" si="1"/>
        <v>2835607844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2835607844</v>
      </c>
      <c r="X24" s="41">
        <f t="shared" si="1"/>
        <v>682700249</v>
      </c>
      <c r="Y24" s="41">
        <f t="shared" si="1"/>
        <v>2152907595</v>
      </c>
      <c r="Z24" s="42">
        <f>+IF(X24&lt;&gt;0,+(Y24/X24)*100,0)</f>
        <v>315.3518104253687</v>
      </c>
      <c r="AA24" s="43">
        <f>SUM(AA15:AA23)</f>
        <v>2730800991</v>
      </c>
    </row>
    <row r="25" spans="1:27" ht="13.5">
      <c r="A25" s="31" t="s">
        <v>51</v>
      </c>
      <c r="B25" s="32"/>
      <c r="C25" s="33">
        <f aca="true" t="shared" si="2" ref="C25:Y25">+C12+C24</f>
        <v>2780321300</v>
      </c>
      <c r="D25" s="33">
        <f>+D12+D24</f>
        <v>2780321300</v>
      </c>
      <c r="E25" s="34">
        <f t="shared" si="2"/>
        <v>2861344998</v>
      </c>
      <c r="F25" s="35">
        <f t="shared" si="2"/>
        <v>2861344998</v>
      </c>
      <c r="G25" s="35">
        <f t="shared" si="2"/>
        <v>3127253323</v>
      </c>
      <c r="H25" s="35">
        <f t="shared" si="2"/>
        <v>2967791575</v>
      </c>
      <c r="I25" s="35">
        <f t="shared" si="2"/>
        <v>2965677154</v>
      </c>
      <c r="J25" s="35">
        <f t="shared" si="2"/>
        <v>2965677154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2965677154</v>
      </c>
      <c r="X25" s="35">
        <f t="shared" si="2"/>
        <v>715336250</v>
      </c>
      <c r="Y25" s="35">
        <f t="shared" si="2"/>
        <v>2250340904</v>
      </c>
      <c r="Z25" s="36">
        <f>+IF(X25&lt;&gt;0,+(Y25/X25)*100,0)</f>
        <v>314.5850505968347</v>
      </c>
      <c r="AA25" s="37">
        <f>+AA12+AA24</f>
        <v>2861344998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10649034</v>
      </c>
      <c r="D30" s="22">
        <v>10649034</v>
      </c>
      <c r="E30" s="23">
        <v>1380600</v>
      </c>
      <c r="F30" s="24">
        <v>1380600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345150</v>
      </c>
      <c r="Y30" s="24">
        <v>-345150</v>
      </c>
      <c r="Z30" s="25">
        <v>-100</v>
      </c>
      <c r="AA30" s="26">
        <v>1380600</v>
      </c>
    </row>
    <row r="31" spans="1:27" ht="13.5">
      <c r="A31" s="27" t="s">
        <v>56</v>
      </c>
      <c r="B31" s="21"/>
      <c r="C31" s="22">
        <v>28751614</v>
      </c>
      <c r="D31" s="22">
        <v>28751614</v>
      </c>
      <c r="E31" s="23">
        <v>27684865</v>
      </c>
      <c r="F31" s="24">
        <v>27684865</v>
      </c>
      <c r="G31" s="24">
        <v>30402770</v>
      </c>
      <c r="H31" s="24">
        <v>28598412</v>
      </c>
      <c r="I31" s="24">
        <v>29185665</v>
      </c>
      <c r="J31" s="24">
        <v>29185665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29185665</v>
      </c>
      <c r="X31" s="24">
        <v>6921216</v>
      </c>
      <c r="Y31" s="24">
        <v>22264449</v>
      </c>
      <c r="Z31" s="25">
        <v>321.68</v>
      </c>
      <c r="AA31" s="26">
        <v>27684865</v>
      </c>
    </row>
    <row r="32" spans="1:27" ht="13.5">
      <c r="A32" s="27" t="s">
        <v>57</v>
      </c>
      <c r="B32" s="21"/>
      <c r="C32" s="22">
        <v>247275491</v>
      </c>
      <c r="D32" s="22">
        <v>247275491</v>
      </c>
      <c r="E32" s="23">
        <v>135028441</v>
      </c>
      <c r="F32" s="24">
        <v>135028441</v>
      </c>
      <c r="G32" s="24">
        <v>159702005</v>
      </c>
      <c r="H32" s="24">
        <v>156507368</v>
      </c>
      <c r="I32" s="24">
        <v>145877318</v>
      </c>
      <c r="J32" s="24">
        <v>145877318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145877318</v>
      </c>
      <c r="X32" s="24">
        <v>33757110</v>
      </c>
      <c r="Y32" s="24">
        <v>112120208</v>
      </c>
      <c r="Z32" s="25">
        <v>332.14</v>
      </c>
      <c r="AA32" s="26">
        <v>135028441</v>
      </c>
    </row>
    <row r="33" spans="1:27" ht="13.5">
      <c r="A33" s="27" t="s">
        <v>58</v>
      </c>
      <c r="B33" s="21"/>
      <c r="C33" s="22">
        <v>1245253</v>
      </c>
      <c r="D33" s="22">
        <v>1245253</v>
      </c>
      <c r="E33" s="23">
        <v>16953888</v>
      </c>
      <c r="F33" s="24">
        <v>16953888</v>
      </c>
      <c r="G33" s="24">
        <v>22290939</v>
      </c>
      <c r="H33" s="24">
        <v>1245253</v>
      </c>
      <c r="I33" s="24">
        <v>1245253</v>
      </c>
      <c r="J33" s="24">
        <v>1245253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1245253</v>
      </c>
      <c r="X33" s="24">
        <v>4238472</v>
      </c>
      <c r="Y33" s="24">
        <v>-2993219</v>
      </c>
      <c r="Z33" s="25">
        <v>-70.62</v>
      </c>
      <c r="AA33" s="26">
        <v>16953888</v>
      </c>
    </row>
    <row r="34" spans="1:27" ht="13.5">
      <c r="A34" s="31" t="s">
        <v>59</v>
      </c>
      <c r="B34" s="32"/>
      <c r="C34" s="33">
        <f aca="true" t="shared" si="3" ref="C34:Y34">SUM(C29:C33)</f>
        <v>287921392</v>
      </c>
      <c r="D34" s="33">
        <f>SUM(D29:D33)</f>
        <v>287921392</v>
      </c>
      <c r="E34" s="34">
        <f t="shared" si="3"/>
        <v>181047794</v>
      </c>
      <c r="F34" s="35">
        <f t="shared" si="3"/>
        <v>181047794</v>
      </c>
      <c r="G34" s="35">
        <f t="shared" si="3"/>
        <v>212395714</v>
      </c>
      <c r="H34" s="35">
        <f t="shared" si="3"/>
        <v>186351033</v>
      </c>
      <c r="I34" s="35">
        <f t="shared" si="3"/>
        <v>176308236</v>
      </c>
      <c r="J34" s="35">
        <f t="shared" si="3"/>
        <v>176308236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176308236</v>
      </c>
      <c r="X34" s="35">
        <f t="shared" si="3"/>
        <v>45261948</v>
      </c>
      <c r="Y34" s="35">
        <f t="shared" si="3"/>
        <v>131046288</v>
      </c>
      <c r="Z34" s="36">
        <f>+IF(X34&lt;&gt;0,+(Y34/X34)*100,0)</f>
        <v>289.5286080042335</v>
      </c>
      <c r="AA34" s="37">
        <f>SUM(AA29:AA33)</f>
        <v>181047794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8090232</v>
      </c>
      <c r="D37" s="22">
        <v>8090232</v>
      </c>
      <c r="E37" s="23">
        <v>32100144</v>
      </c>
      <c r="F37" s="24">
        <v>32100144</v>
      </c>
      <c r="G37" s="24">
        <v>17016122</v>
      </c>
      <c r="H37" s="24">
        <v>15524539</v>
      </c>
      <c r="I37" s="24">
        <v>13432165</v>
      </c>
      <c r="J37" s="24">
        <v>13432165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13432165</v>
      </c>
      <c r="X37" s="24">
        <v>8025036</v>
      </c>
      <c r="Y37" s="24">
        <v>5407129</v>
      </c>
      <c r="Z37" s="25">
        <v>67.38</v>
      </c>
      <c r="AA37" s="26">
        <v>32100144</v>
      </c>
    </row>
    <row r="38" spans="1:27" ht="13.5">
      <c r="A38" s="27" t="s">
        <v>58</v>
      </c>
      <c r="B38" s="21"/>
      <c r="C38" s="22">
        <v>87682531</v>
      </c>
      <c r="D38" s="22">
        <v>87682531</v>
      </c>
      <c r="E38" s="23">
        <v>56619055</v>
      </c>
      <c r="F38" s="24">
        <v>56619055</v>
      </c>
      <c r="G38" s="24">
        <v>70648046</v>
      </c>
      <c r="H38" s="24">
        <v>70648046</v>
      </c>
      <c r="I38" s="24">
        <v>70648046</v>
      </c>
      <c r="J38" s="24">
        <v>70648046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70648046</v>
      </c>
      <c r="X38" s="24">
        <v>14154764</v>
      </c>
      <c r="Y38" s="24">
        <v>56493282</v>
      </c>
      <c r="Z38" s="25">
        <v>399.11</v>
      </c>
      <c r="AA38" s="26">
        <v>56619055</v>
      </c>
    </row>
    <row r="39" spans="1:27" ht="13.5">
      <c r="A39" s="31" t="s">
        <v>61</v>
      </c>
      <c r="B39" s="39"/>
      <c r="C39" s="33">
        <f aca="true" t="shared" si="4" ref="C39:Y39">SUM(C37:C38)</f>
        <v>95772763</v>
      </c>
      <c r="D39" s="33">
        <f>SUM(D37:D38)</f>
        <v>95772763</v>
      </c>
      <c r="E39" s="40">
        <f t="shared" si="4"/>
        <v>88719199</v>
      </c>
      <c r="F39" s="41">
        <f t="shared" si="4"/>
        <v>88719199</v>
      </c>
      <c r="G39" s="41">
        <f t="shared" si="4"/>
        <v>87664168</v>
      </c>
      <c r="H39" s="41">
        <f t="shared" si="4"/>
        <v>86172585</v>
      </c>
      <c r="I39" s="41">
        <f t="shared" si="4"/>
        <v>84080211</v>
      </c>
      <c r="J39" s="41">
        <f t="shared" si="4"/>
        <v>84080211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84080211</v>
      </c>
      <c r="X39" s="41">
        <f t="shared" si="4"/>
        <v>22179800</v>
      </c>
      <c r="Y39" s="41">
        <f t="shared" si="4"/>
        <v>61900411</v>
      </c>
      <c r="Z39" s="42">
        <f>+IF(X39&lt;&gt;0,+(Y39/X39)*100,0)</f>
        <v>279.08462204348103</v>
      </c>
      <c r="AA39" s="43">
        <f>SUM(AA37:AA38)</f>
        <v>88719199</v>
      </c>
    </row>
    <row r="40" spans="1:27" ht="13.5">
      <c r="A40" s="31" t="s">
        <v>62</v>
      </c>
      <c r="B40" s="32"/>
      <c r="C40" s="33">
        <f aca="true" t="shared" si="5" ref="C40:Y40">+C34+C39</f>
        <v>383694155</v>
      </c>
      <c r="D40" s="33">
        <f>+D34+D39</f>
        <v>383694155</v>
      </c>
      <c r="E40" s="34">
        <f t="shared" si="5"/>
        <v>269766993</v>
      </c>
      <c r="F40" s="35">
        <f t="shared" si="5"/>
        <v>269766993</v>
      </c>
      <c r="G40" s="35">
        <f t="shared" si="5"/>
        <v>300059882</v>
      </c>
      <c r="H40" s="35">
        <f t="shared" si="5"/>
        <v>272523618</v>
      </c>
      <c r="I40" s="35">
        <f t="shared" si="5"/>
        <v>260388447</v>
      </c>
      <c r="J40" s="35">
        <f t="shared" si="5"/>
        <v>260388447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260388447</v>
      </c>
      <c r="X40" s="35">
        <f t="shared" si="5"/>
        <v>67441748</v>
      </c>
      <c r="Y40" s="35">
        <f t="shared" si="5"/>
        <v>192946699</v>
      </c>
      <c r="Z40" s="36">
        <f>+IF(X40&lt;&gt;0,+(Y40/X40)*100,0)</f>
        <v>286.09385836203415</v>
      </c>
      <c r="AA40" s="37">
        <f>+AA34+AA39</f>
        <v>269766993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2396627145</v>
      </c>
      <c r="D42" s="47">
        <f>+D25-D40</f>
        <v>2396627145</v>
      </c>
      <c r="E42" s="48">
        <f t="shared" si="6"/>
        <v>2591578005</v>
      </c>
      <c r="F42" s="49">
        <f t="shared" si="6"/>
        <v>2591578005</v>
      </c>
      <c r="G42" s="49">
        <f t="shared" si="6"/>
        <v>2827193441</v>
      </c>
      <c r="H42" s="49">
        <f t="shared" si="6"/>
        <v>2695267957</v>
      </c>
      <c r="I42" s="49">
        <f t="shared" si="6"/>
        <v>2705288707</v>
      </c>
      <c r="J42" s="49">
        <f t="shared" si="6"/>
        <v>2705288707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2705288707</v>
      </c>
      <c r="X42" s="49">
        <f t="shared" si="6"/>
        <v>647894502</v>
      </c>
      <c r="Y42" s="49">
        <f t="shared" si="6"/>
        <v>2057394205</v>
      </c>
      <c r="Z42" s="50">
        <f>+IF(X42&lt;&gt;0,+(Y42/X42)*100,0)</f>
        <v>317.5508047450602</v>
      </c>
      <c r="AA42" s="51">
        <f>+AA25-AA40</f>
        <v>2591578005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2396627145</v>
      </c>
      <c r="D45" s="22">
        <v>2396627145</v>
      </c>
      <c r="E45" s="23">
        <v>2585227224</v>
      </c>
      <c r="F45" s="24">
        <v>2585227224</v>
      </c>
      <c r="G45" s="24">
        <v>2823360095</v>
      </c>
      <c r="H45" s="24">
        <v>2695267957</v>
      </c>
      <c r="I45" s="24">
        <v>2705288707</v>
      </c>
      <c r="J45" s="24">
        <v>2705288707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2705288707</v>
      </c>
      <c r="X45" s="24">
        <v>646306806</v>
      </c>
      <c r="Y45" s="24">
        <v>2058981901</v>
      </c>
      <c r="Z45" s="52">
        <v>318.58</v>
      </c>
      <c r="AA45" s="26">
        <v>2585227224</v>
      </c>
    </row>
    <row r="46" spans="1:27" ht="13.5">
      <c r="A46" s="27" t="s">
        <v>67</v>
      </c>
      <c r="B46" s="21"/>
      <c r="C46" s="22"/>
      <c r="D46" s="22"/>
      <c r="E46" s="23">
        <v>6350781</v>
      </c>
      <c r="F46" s="24">
        <v>6350781</v>
      </c>
      <c r="G46" s="24">
        <v>3833346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1587695</v>
      </c>
      <c r="Y46" s="24">
        <v>-1587695</v>
      </c>
      <c r="Z46" s="52">
        <v>-100</v>
      </c>
      <c r="AA46" s="26">
        <v>6350781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2396627145</v>
      </c>
      <c r="D48" s="55">
        <f>SUM(D45:D47)</f>
        <v>2396627145</v>
      </c>
      <c r="E48" s="56">
        <f t="shared" si="7"/>
        <v>2591578005</v>
      </c>
      <c r="F48" s="57">
        <f t="shared" si="7"/>
        <v>2591578005</v>
      </c>
      <c r="G48" s="57">
        <f t="shared" si="7"/>
        <v>2827193441</v>
      </c>
      <c r="H48" s="57">
        <f t="shared" si="7"/>
        <v>2695267957</v>
      </c>
      <c r="I48" s="57">
        <f t="shared" si="7"/>
        <v>2705288707</v>
      </c>
      <c r="J48" s="57">
        <f t="shared" si="7"/>
        <v>2705288707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2705288707</v>
      </c>
      <c r="X48" s="57">
        <f t="shared" si="7"/>
        <v>647894501</v>
      </c>
      <c r="Y48" s="57">
        <f t="shared" si="7"/>
        <v>2057394206</v>
      </c>
      <c r="Z48" s="58">
        <f>+IF(X48&lt;&gt;0,+(Y48/X48)*100,0)</f>
        <v>317.55080538953365</v>
      </c>
      <c r="AA48" s="59">
        <f>SUM(AA45:AA47)</f>
        <v>2591578005</v>
      </c>
    </row>
    <row r="49" spans="1:27" ht="13.5">
      <c r="A49" s="60" t="s">
        <v>82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83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84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2014-11-17T13:51:51Z</dcterms:created>
  <dcterms:modified xsi:type="dcterms:W3CDTF">2014-11-17T13:51:51Z</dcterms:modified>
  <cp:category/>
  <cp:version/>
  <cp:contentType/>
  <cp:contentStatus/>
</cp:coreProperties>
</file>