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2" sheetId="17" r:id="rId17"/>
    <sheet name="MP323" sheetId="18" r:id="rId18"/>
    <sheet name="MP324" sheetId="19" r:id="rId19"/>
    <sheet name="MP325" sheetId="20" r:id="rId20"/>
    <sheet name="DC32" sheetId="21" r:id="rId21"/>
    <sheet name="Summary" sheetId="22" r:id="rId22"/>
  </sheets>
  <definedNames>
    <definedName name="_xlnm.Print_Area" localSheetId="7">'DC30'!$A$1:$AA$54</definedName>
    <definedName name="_xlnm.Print_Area" localSheetId="14">'DC31'!$A$1:$AA$54</definedName>
    <definedName name="_xlnm.Print_Area" localSheetId="20">'DC32'!$A$1:$AA$54</definedName>
    <definedName name="_xlnm.Print_Area" localSheetId="0">'MP301'!$A$1:$AA$54</definedName>
    <definedName name="_xlnm.Print_Area" localSheetId="1">'MP302'!$A$1:$AA$54</definedName>
    <definedName name="_xlnm.Print_Area" localSheetId="2">'MP303'!$A$1:$AA$54</definedName>
    <definedName name="_xlnm.Print_Area" localSheetId="3">'MP304'!$A$1:$AA$54</definedName>
    <definedName name="_xlnm.Print_Area" localSheetId="4">'MP305'!$A$1:$AA$54</definedName>
    <definedName name="_xlnm.Print_Area" localSheetId="5">'MP306'!$A$1:$AA$54</definedName>
    <definedName name="_xlnm.Print_Area" localSheetId="6">'MP307'!$A$1:$AA$54</definedName>
    <definedName name="_xlnm.Print_Area" localSheetId="8">'MP311'!$A$1:$AA$54</definedName>
    <definedName name="_xlnm.Print_Area" localSheetId="9">'MP312'!$A$1:$AA$54</definedName>
    <definedName name="_xlnm.Print_Area" localSheetId="10">'MP313'!$A$1:$AA$54</definedName>
    <definedName name="_xlnm.Print_Area" localSheetId="11">'MP314'!$A$1:$AA$54</definedName>
    <definedName name="_xlnm.Print_Area" localSheetId="12">'MP315'!$A$1:$AA$54</definedName>
    <definedName name="_xlnm.Print_Area" localSheetId="13">'MP316'!$A$1:$AA$54</definedName>
    <definedName name="_xlnm.Print_Area" localSheetId="15">'MP321'!$A$1:$AA$54</definedName>
    <definedName name="_xlnm.Print_Area" localSheetId="16">'MP322'!$A$1:$AA$54</definedName>
    <definedName name="_xlnm.Print_Area" localSheetId="17">'MP323'!$A$1:$AA$54</definedName>
    <definedName name="_xlnm.Print_Area" localSheetId="18">'MP324'!$A$1:$AA$54</definedName>
    <definedName name="_xlnm.Print_Area" localSheetId="19">'MP325'!$A$1:$AA$54</definedName>
    <definedName name="_xlnm.Print_Area" localSheetId="21">'Summary'!$A$1:$AA$54</definedName>
  </definedNames>
  <calcPr calcMode="manual" fullCalcOnLoad="1"/>
</workbook>
</file>

<file path=xl/sharedStrings.xml><?xml version="1.0" encoding="utf-8"?>
<sst xmlns="http://schemas.openxmlformats.org/spreadsheetml/2006/main" count="1716" uniqueCount="95">
  <si>
    <t>Mpumalanga: Albert Luthuli(MP301) - Table C6 Quarterly Budget Statement - Financial Position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</si>
  <si>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</si>
  <si>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</si>
  <si>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</si>
  <si>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</si>
  <si>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</si>
  <si>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</si>
  <si>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</si>
  <si>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</si>
  <si>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</si>
  <si>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</si>
  <si>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</si>
  <si>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</si>
  <si>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</si>
  <si>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</si>
  <si>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</si>
  <si>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</si>
  <si>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</si>
  <si>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</si>
  <si>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</si>
  <si>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</si>
  <si>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</si>
  <si>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</si>
  <si>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</si>
  <si>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</si>
  <si>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</si>
  <si>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</si>
  <si>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</si>
  <si>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</si>
  <si>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</si>
  <si>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</si>
  <si>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</si>
  <si>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</si>
  <si>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</si>
  <si>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</si>
  <si>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</si>
  <si>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</si>
  <si>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</si>
  <si>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</si>
  <si>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</si>
  <si>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</si>
  <si>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</si>
  <si>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</si>
  <si>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</si>
  <si>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</si>
  <si>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</si>
  <si>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</si>
  <si>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</si>
  <si>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</si>
  <si>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</si>
  <si>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</si>
  <si>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</si>
  <si>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</si>
  <si>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</si>
  <si>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</si>
  <si>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</si>
  <si>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</si>
  <si>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</si>
  <si>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</si>
  <si>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</si>
  <si>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</si>
  <si>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</si>
  <si>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</si>
  <si>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</si>
  <si>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</si>
  <si>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</si>
  <si>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</si>
  <si>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</si>
  <si>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</si>
  <si>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</si>
  <si>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Msukaligwa(MP302) - Table C6 Quarterly Budget Statement - Financial Position for 1st Quarter ended 30 September 2014 (Figures Finalised as at 2014/10/30)</t>
  </si>
  <si>
    <t>Mpumalanga: Mkhondo(MP303) - Table C6 Quarterly Budget Statement - Financial Position for 1st Quarter ended 30 September 2014 (Figures Finalised as at 2014/10/30)</t>
  </si>
  <si>
    <t>Mpumalanga: Pixley Ka Seme (MP)(MP304) - Table C6 Quarterly Budget Statement - Financial Position for 1st Quarter ended 30 September 2014 (Figures Finalised as at 2014/10/30)</t>
  </si>
  <si>
    <t>Mpumalanga: Lekwa(MP305) - Table C6 Quarterly Budget Statement - Financial Position for 1st Quarter ended 30 September 2014 (Figures Finalised as at 2014/10/30)</t>
  </si>
  <si>
    <t>Mpumalanga: Dipaleseng(MP306) - Table C6 Quarterly Budget Statement - Financial Position for 1st Quarter ended 30 September 2014 (Figures Finalised as at 2014/10/30)</t>
  </si>
  <si>
    <t>Mpumalanga: Govan Mbeki(MP307) - Table C6 Quarterly Budget Statement - Financial Position for 1st Quarter ended 30 September 2014 (Figures Finalised as at 2014/10/30)</t>
  </si>
  <si>
    <t>Mpumalanga: Gert Sibande(DC30) - Table C6 Quarterly Budget Statement - Financial Position for 1st Quarter ended 30 September 2014 (Figures Finalised as at 2014/10/30)</t>
  </si>
  <si>
    <t>Mpumalanga: Victor Khanye(MP311) - Table C6 Quarterly Budget Statement - Financial Position for 1st Quarter ended 30 September 2014 (Figures Finalised as at 2014/10/30)</t>
  </si>
  <si>
    <t>Mpumalanga: Emalahleni (Mp)(MP312) - Table C6 Quarterly Budget Statement - Financial Position for 1st Quarter ended 30 September 2014 (Figures Finalised as at 2014/10/30)</t>
  </si>
  <si>
    <t>Mpumalanga: Steve Tshwete(MP313) - Table C6 Quarterly Budget Statement - Financial Position for 1st Quarter ended 30 September 2014 (Figures Finalised as at 2014/10/30)</t>
  </si>
  <si>
    <t>Mpumalanga: Emakhazeni(MP314) - Table C6 Quarterly Budget Statement - Financial Position for 1st Quarter ended 30 September 2014 (Figures Finalised as at 2014/10/30)</t>
  </si>
  <si>
    <t>Mpumalanga: Thembisile Hani(MP315) - Table C6 Quarterly Budget Statement - Financial Position for 1st Quarter ended 30 September 2014 (Figures Finalised as at 2014/10/30)</t>
  </si>
  <si>
    <t>Mpumalanga: Dr J.S. Moroka(MP316) - Table C6 Quarterly Budget Statement - Financial Position for 1st Quarter ended 30 September 2014 (Figures Finalised as at 2014/10/30)</t>
  </si>
  <si>
    <t>Mpumalanga: Nkangala(DC31) - Table C6 Quarterly Budget Statement - Financial Position for 1st Quarter ended 30 September 2014 (Figures Finalised as at 2014/10/30)</t>
  </si>
  <si>
    <t>Mpumalanga: Thaba Chweu(MP321) - Table C6 Quarterly Budget Statement - Financial Position for 1st Quarter ended 30 September 2014 (Figures Finalised as at 2014/10/30)</t>
  </si>
  <si>
    <t>Mpumalanga: Mbombela(MP322) - Table C6 Quarterly Budget Statement - Financial Position for 1st Quarter ended 30 September 2014 (Figures Finalised as at 2014/10/30)</t>
  </si>
  <si>
    <t>Mpumalanga: Umjindi(MP323) - Table C6 Quarterly Budget Statement - Financial Position for 1st Quarter ended 30 September 2014 (Figures Finalised as at 2014/10/30)</t>
  </si>
  <si>
    <t>Mpumalanga: Nkomazi(MP324) - Table C6 Quarterly Budget Statement - Financial Position for 1st Quarter ended 30 September 2014 (Figures Finalised as at 2014/10/30)</t>
  </si>
  <si>
    <t>Mpumalanga: Bushbuckridge(MP325) - Table C6 Quarterly Budget Statement - Financial Position for 1st Quarter ended 30 September 2014 (Figures Finalised as at 2014/10/30)</t>
  </si>
  <si>
    <t>Mpumalanga: Ehlanzeni(DC32) - Table C6 Quarterly Budget Statement - Financial Position for 1st Quarter ended 30 September 2014 (Figures Finalised as at 2014/10/30)</t>
  </si>
  <si>
    <t>Summary - Table C6 Quarterly Budget Statement - Financial Position for 1st Quarter ended 30 September 2014 (Figures Finalised as at 2014/10/30)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</si>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</sst>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2437458</v>
      </c>
      <c r="D6" s="18">
        <v>2437458</v>
      </c>
      <c r="E6" s="19">
        <v>18302000</v>
      </c>
      <c r="F6" s="20">
        <v>18302000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4575500</v>
      </c>
      <c r="Y6" s="20">
        <v>-4575500</v>
      </c>
      <c r="Z6" s="21">
        <v>-100</v>
      </c>
      <c r="AA6" s="22">
        <v>18302000</v>
      </c>
    </row>
    <row r="7" spans="1:27" ht="13.5">
      <c r="A7" s="23" t="s">
        <v>34</v>
      </c>
      <c r="B7" s="17"/>
      <c r="C7" s="18">
        <v>19107082</v>
      </c>
      <c r="D7" s="18">
        <v>19107082</v>
      </c>
      <c r="E7" s="19">
        <v>2544000</v>
      </c>
      <c r="F7" s="20">
        <v>2544000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636000</v>
      </c>
      <c r="Y7" s="20">
        <v>-636000</v>
      </c>
      <c r="Z7" s="21">
        <v>-100</v>
      </c>
      <c r="AA7" s="22">
        <v>2544000</v>
      </c>
    </row>
    <row r="8" spans="1:27" ht="13.5">
      <c r="A8" s="23" t="s">
        <v>35</v>
      </c>
      <c r="B8" s="17"/>
      <c r="C8" s="18">
        <v>35016713</v>
      </c>
      <c r="D8" s="18">
        <v>35016713</v>
      </c>
      <c r="E8" s="19">
        <v>53931000</v>
      </c>
      <c r="F8" s="20">
        <v>53931000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13482750</v>
      </c>
      <c r="Y8" s="20">
        <v>-13482750</v>
      </c>
      <c r="Z8" s="21">
        <v>-100</v>
      </c>
      <c r="AA8" s="22">
        <v>53931000</v>
      </c>
    </row>
    <row r="9" spans="1:27" ht="13.5">
      <c r="A9" s="23" t="s">
        <v>36</v>
      </c>
      <c r="B9" s="17"/>
      <c r="C9" s="18">
        <v>60931997</v>
      </c>
      <c r="D9" s="18">
        <v>60931997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2577294</v>
      </c>
      <c r="D11" s="18">
        <v>2577294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120070544</v>
      </c>
      <c r="D12" s="29">
        <f>SUM(D6:D11)</f>
        <v>120070544</v>
      </c>
      <c r="E12" s="30">
        <f t="shared" si="0"/>
        <v>74777000</v>
      </c>
      <c r="F12" s="31">
        <f t="shared" si="0"/>
        <v>74777000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18694250</v>
      </c>
      <c r="Y12" s="31">
        <f t="shared" si="0"/>
        <v>-18694250</v>
      </c>
      <c r="Z12" s="32">
        <f>+IF(X12&lt;&gt;0,+(Y12/X12)*100,0)</f>
        <v>-100</v>
      </c>
      <c r="AA12" s="33">
        <f>SUM(AA6:AA11)</f>
        <v>74777000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270963</v>
      </c>
      <c r="D16" s="18">
        <v>270963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19142500</v>
      </c>
      <c r="D17" s="18">
        <v>19142500</v>
      </c>
      <c r="E17" s="19">
        <v>20180000</v>
      </c>
      <c r="F17" s="20">
        <v>20180000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5045000</v>
      </c>
      <c r="Y17" s="20">
        <v>-5045000</v>
      </c>
      <c r="Z17" s="21">
        <v>-100</v>
      </c>
      <c r="AA17" s="22">
        <v>20180000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763371268</v>
      </c>
      <c r="D19" s="18">
        <v>763371268</v>
      </c>
      <c r="E19" s="19">
        <v>822775000</v>
      </c>
      <c r="F19" s="20">
        <v>822775000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205693750</v>
      </c>
      <c r="Y19" s="20">
        <v>-205693750</v>
      </c>
      <c r="Z19" s="21">
        <v>-100</v>
      </c>
      <c r="AA19" s="22">
        <v>822775000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2738000</v>
      </c>
      <c r="D23" s="18">
        <v>2738000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785522731</v>
      </c>
      <c r="D24" s="29">
        <f>SUM(D15:D23)</f>
        <v>785522731</v>
      </c>
      <c r="E24" s="36">
        <f t="shared" si="1"/>
        <v>842955000</v>
      </c>
      <c r="F24" s="37">
        <f t="shared" si="1"/>
        <v>842955000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210738750</v>
      </c>
      <c r="Y24" s="37">
        <f t="shared" si="1"/>
        <v>-210738750</v>
      </c>
      <c r="Z24" s="38">
        <f>+IF(X24&lt;&gt;0,+(Y24/X24)*100,0)</f>
        <v>-100</v>
      </c>
      <c r="AA24" s="39">
        <f>SUM(AA15:AA23)</f>
        <v>842955000</v>
      </c>
    </row>
    <row r="25" spans="1:27" ht="13.5">
      <c r="A25" s="27" t="s">
        <v>51</v>
      </c>
      <c r="B25" s="28"/>
      <c r="C25" s="29">
        <f aca="true" t="shared" si="2" ref="C25:Y25">+C12+C24</f>
        <v>905593275</v>
      </c>
      <c r="D25" s="29">
        <f>+D12+D24</f>
        <v>905593275</v>
      </c>
      <c r="E25" s="30">
        <f t="shared" si="2"/>
        <v>917732000</v>
      </c>
      <c r="F25" s="31">
        <f t="shared" si="2"/>
        <v>917732000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229433000</v>
      </c>
      <c r="Y25" s="31">
        <f t="shared" si="2"/>
        <v>-229433000</v>
      </c>
      <c r="Z25" s="32">
        <f>+IF(X25&lt;&gt;0,+(Y25/X25)*100,0)</f>
        <v>-100</v>
      </c>
      <c r="AA25" s="33">
        <f>+AA12+AA24</f>
        <v>917732000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1730893</v>
      </c>
      <c r="D31" s="18">
        <v>1730893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169671424</v>
      </c>
      <c r="D32" s="18">
        <v>169671424</v>
      </c>
      <c r="E32" s="19">
        <v>30745000</v>
      </c>
      <c r="F32" s="20">
        <v>30745000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7686250</v>
      </c>
      <c r="Y32" s="20">
        <v>-7686250</v>
      </c>
      <c r="Z32" s="21">
        <v>-100</v>
      </c>
      <c r="AA32" s="22">
        <v>30745000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171402317</v>
      </c>
      <c r="D34" s="29">
        <f>SUM(D29:D33)</f>
        <v>171402317</v>
      </c>
      <c r="E34" s="30">
        <f t="shared" si="3"/>
        <v>30745000</v>
      </c>
      <c r="F34" s="31">
        <f t="shared" si="3"/>
        <v>30745000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7686250</v>
      </c>
      <c r="Y34" s="31">
        <f t="shared" si="3"/>
        <v>-7686250</v>
      </c>
      <c r="Z34" s="32">
        <f>+IF(X34&lt;&gt;0,+(Y34/X34)*100,0)</f>
        <v>-100</v>
      </c>
      <c r="AA34" s="33">
        <f>SUM(AA29:AA33)</f>
        <v>30745000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20766538</v>
      </c>
      <c r="D38" s="18">
        <v>20766538</v>
      </c>
      <c r="E38" s="19">
        <v>10606000</v>
      </c>
      <c r="F38" s="20">
        <v>10606000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2651500</v>
      </c>
      <c r="Y38" s="20">
        <v>-2651500</v>
      </c>
      <c r="Z38" s="21">
        <v>-100</v>
      </c>
      <c r="AA38" s="22">
        <v>10606000</v>
      </c>
    </row>
    <row r="39" spans="1:27" ht="13.5">
      <c r="A39" s="27" t="s">
        <v>61</v>
      </c>
      <c r="B39" s="35"/>
      <c r="C39" s="29">
        <f aca="true" t="shared" si="4" ref="C39:Y39">SUM(C37:C38)</f>
        <v>20766538</v>
      </c>
      <c r="D39" s="29">
        <f>SUM(D37:D38)</f>
        <v>20766538</v>
      </c>
      <c r="E39" s="36">
        <f t="shared" si="4"/>
        <v>10606000</v>
      </c>
      <c r="F39" s="37">
        <f t="shared" si="4"/>
        <v>10606000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2651500</v>
      </c>
      <c r="Y39" s="37">
        <f t="shared" si="4"/>
        <v>-2651500</v>
      </c>
      <c r="Z39" s="38">
        <f>+IF(X39&lt;&gt;0,+(Y39/X39)*100,0)</f>
        <v>-100</v>
      </c>
      <c r="AA39" s="39">
        <f>SUM(AA37:AA38)</f>
        <v>10606000</v>
      </c>
    </row>
    <row r="40" spans="1:27" ht="13.5">
      <c r="A40" s="27" t="s">
        <v>62</v>
      </c>
      <c r="B40" s="28"/>
      <c r="C40" s="29">
        <f aca="true" t="shared" si="5" ref="C40:Y40">+C34+C39</f>
        <v>192168855</v>
      </c>
      <c r="D40" s="29">
        <f>+D34+D39</f>
        <v>192168855</v>
      </c>
      <c r="E40" s="30">
        <f t="shared" si="5"/>
        <v>41351000</v>
      </c>
      <c r="F40" s="31">
        <f t="shared" si="5"/>
        <v>41351000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10337750</v>
      </c>
      <c r="Y40" s="31">
        <f t="shared" si="5"/>
        <v>-10337750</v>
      </c>
      <c r="Z40" s="32">
        <f>+IF(X40&lt;&gt;0,+(Y40/X40)*100,0)</f>
        <v>-100</v>
      </c>
      <c r="AA40" s="33">
        <f>+AA34+AA39</f>
        <v>41351000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713424420</v>
      </c>
      <c r="D42" s="43">
        <f>+D25-D40</f>
        <v>713424420</v>
      </c>
      <c r="E42" s="44">
        <f t="shared" si="6"/>
        <v>876381000</v>
      </c>
      <c r="F42" s="45">
        <f t="shared" si="6"/>
        <v>876381000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219095250</v>
      </c>
      <c r="Y42" s="45">
        <f t="shared" si="6"/>
        <v>-219095250</v>
      </c>
      <c r="Z42" s="46">
        <f>+IF(X42&lt;&gt;0,+(Y42/X42)*100,0)</f>
        <v>-100</v>
      </c>
      <c r="AA42" s="47">
        <f>+AA25-AA40</f>
        <v>876381000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689377657</v>
      </c>
      <c r="D45" s="18">
        <v>689377657</v>
      </c>
      <c r="E45" s="19">
        <v>850200000</v>
      </c>
      <c r="F45" s="20">
        <v>850200000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212550000</v>
      </c>
      <c r="Y45" s="20">
        <v>-212550000</v>
      </c>
      <c r="Z45" s="48">
        <v>-100</v>
      </c>
      <c r="AA45" s="22">
        <v>850200000</v>
      </c>
    </row>
    <row r="46" spans="1:27" ht="13.5">
      <c r="A46" s="23" t="s">
        <v>67</v>
      </c>
      <c r="B46" s="17"/>
      <c r="C46" s="18">
        <v>24046763</v>
      </c>
      <c r="D46" s="18">
        <v>24046763</v>
      </c>
      <c r="E46" s="19">
        <v>26181000</v>
      </c>
      <c r="F46" s="20">
        <v>26181000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6545250</v>
      </c>
      <c r="Y46" s="20">
        <v>-6545250</v>
      </c>
      <c r="Z46" s="48">
        <v>-100</v>
      </c>
      <c r="AA46" s="22">
        <v>26181000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713424420</v>
      </c>
      <c r="D48" s="51">
        <f>SUM(D45:D47)</f>
        <v>713424420</v>
      </c>
      <c r="E48" s="52">
        <f t="shared" si="7"/>
        <v>876381000</v>
      </c>
      <c r="F48" s="53">
        <f t="shared" si="7"/>
        <v>876381000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219095250</v>
      </c>
      <c r="Y48" s="53">
        <f t="shared" si="7"/>
        <v>-219095250</v>
      </c>
      <c r="Z48" s="54">
        <f>+IF(X48&lt;&gt;0,+(Y48/X48)*100,0)</f>
        <v>-100</v>
      </c>
      <c r="AA48" s="55">
        <f>SUM(AA45:AA47)</f>
        <v>876381000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20305</v>
      </c>
      <c r="D6" s="18">
        <v>20305</v>
      </c>
      <c r="E6" s="19">
        <v>20305</v>
      </c>
      <c r="F6" s="20">
        <v>20305</v>
      </c>
      <c r="G6" s="20">
        <v>20305</v>
      </c>
      <c r="H6" s="20">
        <v>1199827</v>
      </c>
      <c r="I6" s="20"/>
      <c r="J6" s="20">
        <v>1199827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1199827</v>
      </c>
      <c r="X6" s="20">
        <v>5076</v>
      </c>
      <c r="Y6" s="20">
        <v>1194751</v>
      </c>
      <c r="Z6" s="21">
        <v>23537.25</v>
      </c>
      <c r="AA6" s="22">
        <v>20305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15000000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168244000</v>
      </c>
      <c r="D8" s="18">
        <v>168244000</v>
      </c>
      <c r="E8" s="19">
        <v>161535721</v>
      </c>
      <c r="F8" s="20">
        <v>161535721</v>
      </c>
      <c r="G8" s="20">
        <v>489522029</v>
      </c>
      <c r="H8" s="20">
        <v>545127939</v>
      </c>
      <c r="I8" s="20"/>
      <c r="J8" s="20">
        <v>545127939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545127939</v>
      </c>
      <c r="X8" s="20">
        <v>40383930</v>
      </c>
      <c r="Y8" s="20">
        <v>504744009</v>
      </c>
      <c r="Z8" s="21">
        <v>1249.86</v>
      </c>
      <c r="AA8" s="22">
        <v>161535721</v>
      </c>
    </row>
    <row r="9" spans="1:27" ht="13.5">
      <c r="A9" s="23" t="s">
        <v>36</v>
      </c>
      <c r="B9" s="17"/>
      <c r="C9" s="18">
        <v>87892000</v>
      </c>
      <c r="D9" s="18">
        <v>87892000</v>
      </c>
      <c r="E9" s="19">
        <v>90186945</v>
      </c>
      <c r="F9" s="20">
        <v>90186945</v>
      </c>
      <c r="G9" s="20">
        <v>42027472</v>
      </c>
      <c r="H9" s="20">
        <v>121768333</v>
      </c>
      <c r="I9" s="20"/>
      <c r="J9" s="20">
        <v>121768333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121768333</v>
      </c>
      <c r="X9" s="20">
        <v>22546736</v>
      </c>
      <c r="Y9" s="20">
        <v>99221597</v>
      </c>
      <c r="Z9" s="21">
        <v>440.07</v>
      </c>
      <c r="AA9" s="22">
        <v>90186945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16500000</v>
      </c>
      <c r="D11" s="18">
        <v>16500000</v>
      </c>
      <c r="E11" s="19">
        <v>17000000</v>
      </c>
      <c r="F11" s="20">
        <v>17000000</v>
      </c>
      <c r="G11" s="20">
        <v>24876831</v>
      </c>
      <c r="H11" s="20">
        <v>26028057</v>
      </c>
      <c r="I11" s="20"/>
      <c r="J11" s="20">
        <v>26028057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26028057</v>
      </c>
      <c r="X11" s="20">
        <v>4250000</v>
      </c>
      <c r="Y11" s="20">
        <v>21778057</v>
      </c>
      <c r="Z11" s="21">
        <v>512.42</v>
      </c>
      <c r="AA11" s="22">
        <v>17000000</v>
      </c>
    </row>
    <row r="12" spans="1:27" ht="13.5">
      <c r="A12" s="27" t="s">
        <v>39</v>
      </c>
      <c r="B12" s="28"/>
      <c r="C12" s="29">
        <f aca="true" t="shared" si="0" ref="C12:Y12">SUM(C6:C11)</f>
        <v>272656305</v>
      </c>
      <c r="D12" s="29">
        <f>SUM(D6:D11)</f>
        <v>272656305</v>
      </c>
      <c r="E12" s="30">
        <f t="shared" si="0"/>
        <v>268742971</v>
      </c>
      <c r="F12" s="31">
        <f t="shared" si="0"/>
        <v>268742971</v>
      </c>
      <c r="G12" s="31">
        <f t="shared" si="0"/>
        <v>571446637</v>
      </c>
      <c r="H12" s="31">
        <f t="shared" si="0"/>
        <v>694124156</v>
      </c>
      <c r="I12" s="31">
        <f t="shared" si="0"/>
        <v>0</v>
      </c>
      <c r="J12" s="31">
        <f t="shared" si="0"/>
        <v>694124156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694124156</v>
      </c>
      <c r="X12" s="31">
        <f t="shared" si="0"/>
        <v>67185742</v>
      </c>
      <c r="Y12" s="31">
        <f t="shared" si="0"/>
        <v>626938414</v>
      </c>
      <c r="Z12" s="32">
        <f>+IF(X12&lt;&gt;0,+(Y12/X12)*100,0)</f>
        <v>933.1420556462708</v>
      </c>
      <c r="AA12" s="33">
        <f>SUM(AA6:AA11)</f>
        <v>268742971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3022220</v>
      </c>
      <c r="D17" s="18">
        <v>3022220</v>
      </c>
      <c r="E17" s="19">
        <v>3022220</v>
      </c>
      <c r="F17" s="20">
        <v>3022220</v>
      </c>
      <c r="G17" s="20">
        <v>3022220</v>
      </c>
      <c r="H17" s="20">
        <v>3022220</v>
      </c>
      <c r="I17" s="20"/>
      <c r="J17" s="20">
        <v>3022220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3022220</v>
      </c>
      <c r="X17" s="20">
        <v>755555</v>
      </c>
      <c r="Y17" s="20">
        <v>2266665</v>
      </c>
      <c r="Z17" s="21">
        <v>300</v>
      </c>
      <c r="AA17" s="22">
        <v>3022220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9093505</v>
      </c>
      <c r="H18" s="20">
        <v>9093505</v>
      </c>
      <c r="I18" s="20"/>
      <c r="J18" s="20">
        <v>9093505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9093505</v>
      </c>
      <c r="X18" s="20"/>
      <c r="Y18" s="20">
        <v>9093505</v>
      </c>
      <c r="Z18" s="21"/>
      <c r="AA18" s="22"/>
    </row>
    <row r="19" spans="1:27" ht="13.5">
      <c r="A19" s="23" t="s">
        <v>45</v>
      </c>
      <c r="B19" s="17"/>
      <c r="C19" s="18">
        <v>2128996475</v>
      </c>
      <c r="D19" s="18">
        <v>2128996475</v>
      </c>
      <c r="E19" s="19">
        <v>2143297660</v>
      </c>
      <c r="F19" s="20">
        <v>2143297660</v>
      </c>
      <c r="G19" s="20">
        <v>2198126009</v>
      </c>
      <c r="H19" s="20">
        <v>2237022761</v>
      </c>
      <c r="I19" s="20"/>
      <c r="J19" s="20">
        <v>2237022761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2237022761</v>
      </c>
      <c r="X19" s="20">
        <v>535824415</v>
      </c>
      <c r="Y19" s="20">
        <v>1701198346</v>
      </c>
      <c r="Z19" s="21">
        <v>317.49</v>
      </c>
      <c r="AA19" s="22">
        <v>2143297660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2132018695</v>
      </c>
      <c r="D24" s="29">
        <f>SUM(D15:D23)</f>
        <v>2132018695</v>
      </c>
      <c r="E24" s="36">
        <f t="shared" si="1"/>
        <v>2146319880</v>
      </c>
      <c r="F24" s="37">
        <f t="shared" si="1"/>
        <v>2146319880</v>
      </c>
      <c r="G24" s="37">
        <f t="shared" si="1"/>
        <v>2210241734</v>
      </c>
      <c r="H24" s="37">
        <f t="shared" si="1"/>
        <v>2249138486</v>
      </c>
      <c r="I24" s="37">
        <f t="shared" si="1"/>
        <v>0</v>
      </c>
      <c r="J24" s="37">
        <f t="shared" si="1"/>
        <v>2249138486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2249138486</v>
      </c>
      <c r="X24" s="37">
        <f t="shared" si="1"/>
        <v>536579970</v>
      </c>
      <c r="Y24" s="37">
        <f t="shared" si="1"/>
        <v>1712558516</v>
      </c>
      <c r="Z24" s="38">
        <f>+IF(X24&lt;&gt;0,+(Y24/X24)*100,0)</f>
        <v>319.16184198974105</v>
      </c>
      <c r="AA24" s="39">
        <f>SUM(AA15:AA23)</f>
        <v>2146319880</v>
      </c>
    </row>
    <row r="25" spans="1:27" ht="13.5">
      <c r="A25" s="27" t="s">
        <v>51</v>
      </c>
      <c r="B25" s="28"/>
      <c r="C25" s="29">
        <f aca="true" t="shared" si="2" ref="C25:Y25">+C12+C24</f>
        <v>2404675000</v>
      </c>
      <c r="D25" s="29">
        <f>+D12+D24</f>
        <v>2404675000</v>
      </c>
      <c r="E25" s="30">
        <f t="shared" si="2"/>
        <v>2415062851</v>
      </c>
      <c r="F25" s="31">
        <f t="shared" si="2"/>
        <v>2415062851</v>
      </c>
      <c r="G25" s="31">
        <f t="shared" si="2"/>
        <v>2781688371</v>
      </c>
      <c r="H25" s="31">
        <f t="shared" si="2"/>
        <v>2943262642</v>
      </c>
      <c r="I25" s="31">
        <f t="shared" si="2"/>
        <v>0</v>
      </c>
      <c r="J25" s="31">
        <f t="shared" si="2"/>
        <v>2943262642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2943262642</v>
      </c>
      <c r="X25" s="31">
        <f t="shared" si="2"/>
        <v>603765712</v>
      </c>
      <c r="Y25" s="31">
        <f t="shared" si="2"/>
        <v>2339496930</v>
      </c>
      <c r="Z25" s="32">
        <f>+IF(X25&lt;&gt;0,+(Y25/X25)*100,0)</f>
        <v>387.48423163188835</v>
      </c>
      <c r="AA25" s="33">
        <f>+AA12+AA24</f>
        <v>2415062851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3265608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22462000</v>
      </c>
      <c r="D30" s="18">
        <v>22462000</v>
      </c>
      <c r="E30" s="19">
        <v>21797864</v>
      </c>
      <c r="F30" s="20">
        <v>21797864</v>
      </c>
      <c r="G30" s="20">
        <v>21797864</v>
      </c>
      <c r="H30" s="20">
        <v>43595728</v>
      </c>
      <c r="I30" s="20"/>
      <c r="J30" s="20">
        <v>43595728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43595728</v>
      </c>
      <c r="X30" s="20">
        <v>5449466</v>
      </c>
      <c r="Y30" s="20">
        <v>38146262</v>
      </c>
      <c r="Z30" s="21">
        <v>700</v>
      </c>
      <c r="AA30" s="22">
        <v>21797864</v>
      </c>
    </row>
    <row r="31" spans="1:27" ht="13.5">
      <c r="A31" s="23" t="s">
        <v>56</v>
      </c>
      <c r="B31" s="17"/>
      <c r="C31" s="18">
        <v>75000000</v>
      </c>
      <c r="D31" s="18">
        <v>75000000</v>
      </c>
      <c r="E31" s="19">
        <v>80000000</v>
      </c>
      <c r="F31" s="20">
        <v>80000000</v>
      </c>
      <c r="G31" s="20">
        <v>105277811</v>
      </c>
      <c r="H31" s="20">
        <v>105051091</v>
      </c>
      <c r="I31" s="20"/>
      <c r="J31" s="20">
        <v>105051091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105051091</v>
      </c>
      <c r="X31" s="20">
        <v>20000000</v>
      </c>
      <c r="Y31" s="20">
        <v>85051091</v>
      </c>
      <c r="Z31" s="21">
        <v>425.26</v>
      </c>
      <c r="AA31" s="22">
        <v>80000000</v>
      </c>
    </row>
    <row r="32" spans="1:27" ht="13.5">
      <c r="A32" s="23" t="s">
        <v>57</v>
      </c>
      <c r="B32" s="17"/>
      <c r="C32" s="18">
        <v>325000000</v>
      </c>
      <c r="D32" s="18">
        <v>325000000</v>
      </c>
      <c r="E32" s="19">
        <v>485000000</v>
      </c>
      <c r="F32" s="20">
        <v>485000000</v>
      </c>
      <c r="G32" s="20">
        <v>460219679</v>
      </c>
      <c r="H32" s="20">
        <v>806554249</v>
      </c>
      <c r="I32" s="20"/>
      <c r="J32" s="20">
        <v>806554249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806554249</v>
      </c>
      <c r="X32" s="20">
        <v>121250000</v>
      </c>
      <c r="Y32" s="20">
        <v>685304249</v>
      </c>
      <c r="Z32" s="21">
        <v>565.2</v>
      </c>
      <c r="AA32" s="22">
        <v>485000000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422462000</v>
      </c>
      <c r="D34" s="29">
        <f>SUM(D29:D33)</f>
        <v>422462000</v>
      </c>
      <c r="E34" s="30">
        <f t="shared" si="3"/>
        <v>586797864</v>
      </c>
      <c r="F34" s="31">
        <f t="shared" si="3"/>
        <v>586797864</v>
      </c>
      <c r="G34" s="31">
        <f t="shared" si="3"/>
        <v>590560962</v>
      </c>
      <c r="H34" s="31">
        <f t="shared" si="3"/>
        <v>955201068</v>
      </c>
      <c r="I34" s="31">
        <f t="shared" si="3"/>
        <v>0</v>
      </c>
      <c r="J34" s="31">
        <f t="shared" si="3"/>
        <v>955201068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955201068</v>
      </c>
      <c r="X34" s="31">
        <f t="shared" si="3"/>
        <v>146699466</v>
      </c>
      <c r="Y34" s="31">
        <f t="shared" si="3"/>
        <v>808501602</v>
      </c>
      <c r="Z34" s="32">
        <f>+IF(X34&lt;&gt;0,+(Y34/X34)*100,0)</f>
        <v>551.1278425512469</v>
      </c>
      <c r="AA34" s="33">
        <f>SUM(AA29:AA33)</f>
        <v>586797864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123506602</v>
      </c>
      <c r="F37" s="20">
        <v>123506602</v>
      </c>
      <c r="G37" s="20">
        <v>142994005</v>
      </c>
      <c r="H37" s="20">
        <v>149777300</v>
      </c>
      <c r="I37" s="20"/>
      <c r="J37" s="20">
        <v>149777300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149777300</v>
      </c>
      <c r="X37" s="20">
        <v>30876651</v>
      </c>
      <c r="Y37" s="20">
        <v>118900649</v>
      </c>
      <c r="Z37" s="21">
        <v>385.08</v>
      </c>
      <c r="AA37" s="22">
        <v>123506602</v>
      </c>
    </row>
    <row r="38" spans="1:27" ht="13.5">
      <c r="A38" s="23" t="s">
        <v>58</v>
      </c>
      <c r="B38" s="17"/>
      <c r="C38" s="18">
        <v>181700000</v>
      </c>
      <c r="D38" s="18">
        <v>181700000</v>
      </c>
      <c r="E38" s="19">
        <v>187050000</v>
      </c>
      <c r="F38" s="20">
        <v>187050000</v>
      </c>
      <c r="G38" s="20">
        <v>200156830</v>
      </c>
      <c r="H38" s="20">
        <v>200156830</v>
      </c>
      <c r="I38" s="20"/>
      <c r="J38" s="20">
        <v>200156830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200156830</v>
      </c>
      <c r="X38" s="20">
        <v>46762500</v>
      </c>
      <c r="Y38" s="20">
        <v>153394330</v>
      </c>
      <c r="Z38" s="21">
        <v>328.03</v>
      </c>
      <c r="AA38" s="22">
        <v>187050000</v>
      </c>
    </row>
    <row r="39" spans="1:27" ht="13.5">
      <c r="A39" s="27" t="s">
        <v>61</v>
      </c>
      <c r="B39" s="35"/>
      <c r="C39" s="29">
        <f aca="true" t="shared" si="4" ref="C39:Y39">SUM(C37:C38)</f>
        <v>181700000</v>
      </c>
      <c r="D39" s="29">
        <f>SUM(D37:D38)</f>
        <v>181700000</v>
      </c>
      <c r="E39" s="36">
        <f t="shared" si="4"/>
        <v>310556602</v>
      </c>
      <c r="F39" s="37">
        <f t="shared" si="4"/>
        <v>310556602</v>
      </c>
      <c r="G39" s="37">
        <f t="shared" si="4"/>
        <v>343150835</v>
      </c>
      <c r="H39" s="37">
        <f t="shared" si="4"/>
        <v>349934130</v>
      </c>
      <c r="I39" s="37">
        <f t="shared" si="4"/>
        <v>0</v>
      </c>
      <c r="J39" s="37">
        <f t="shared" si="4"/>
        <v>349934130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349934130</v>
      </c>
      <c r="X39" s="37">
        <f t="shared" si="4"/>
        <v>77639151</v>
      </c>
      <c r="Y39" s="37">
        <f t="shared" si="4"/>
        <v>272294979</v>
      </c>
      <c r="Z39" s="38">
        <f>+IF(X39&lt;&gt;0,+(Y39/X39)*100,0)</f>
        <v>350.7186458028115</v>
      </c>
      <c r="AA39" s="39">
        <f>SUM(AA37:AA38)</f>
        <v>310556602</v>
      </c>
    </row>
    <row r="40" spans="1:27" ht="13.5">
      <c r="A40" s="27" t="s">
        <v>62</v>
      </c>
      <c r="B40" s="28"/>
      <c r="C40" s="29">
        <f aca="true" t="shared" si="5" ref="C40:Y40">+C34+C39</f>
        <v>604162000</v>
      </c>
      <c r="D40" s="29">
        <f>+D34+D39</f>
        <v>604162000</v>
      </c>
      <c r="E40" s="30">
        <f t="shared" si="5"/>
        <v>897354466</v>
      </c>
      <c r="F40" s="31">
        <f t="shared" si="5"/>
        <v>897354466</v>
      </c>
      <c r="G40" s="31">
        <f t="shared" si="5"/>
        <v>933711797</v>
      </c>
      <c r="H40" s="31">
        <f t="shared" si="5"/>
        <v>1305135198</v>
      </c>
      <c r="I40" s="31">
        <f t="shared" si="5"/>
        <v>0</v>
      </c>
      <c r="J40" s="31">
        <f t="shared" si="5"/>
        <v>1305135198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1305135198</v>
      </c>
      <c r="X40" s="31">
        <f t="shared" si="5"/>
        <v>224338617</v>
      </c>
      <c r="Y40" s="31">
        <f t="shared" si="5"/>
        <v>1080796581</v>
      </c>
      <c r="Z40" s="32">
        <f>+IF(X40&lt;&gt;0,+(Y40/X40)*100,0)</f>
        <v>481.7701898376239</v>
      </c>
      <c r="AA40" s="33">
        <f>+AA34+AA39</f>
        <v>897354466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1800513000</v>
      </c>
      <c r="D42" s="43">
        <f>+D25-D40</f>
        <v>1800513000</v>
      </c>
      <c r="E42" s="44">
        <f t="shared" si="6"/>
        <v>1517708385</v>
      </c>
      <c r="F42" s="45">
        <f t="shared" si="6"/>
        <v>1517708385</v>
      </c>
      <c r="G42" s="45">
        <f t="shared" si="6"/>
        <v>1847976574</v>
      </c>
      <c r="H42" s="45">
        <f t="shared" si="6"/>
        <v>1638127444</v>
      </c>
      <c r="I42" s="45">
        <f t="shared" si="6"/>
        <v>0</v>
      </c>
      <c r="J42" s="45">
        <f t="shared" si="6"/>
        <v>1638127444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1638127444</v>
      </c>
      <c r="X42" s="45">
        <f t="shared" si="6"/>
        <v>379427095</v>
      </c>
      <c r="Y42" s="45">
        <f t="shared" si="6"/>
        <v>1258700349</v>
      </c>
      <c r="Z42" s="46">
        <f>+IF(X42&lt;&gt;0,+(Y42/X42)*100,0)</f>
        <v>331.7370756034173</v>
      </c>
      <c r="AA42" s="47">
        <f>+AA25-AA40</f>
        <v>1517708385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1800513000</v>
      </c>
      <c r="D45" s="18">
        <v>1800513000</v>
      </c>
      <c r="E45" s="19">
        <v>1517708385</v>
      </c>
      <c r="F45" s="20">
        <v>1517708385</v>
      </c>
      <c r="G45" s="20">
        <v>1847976574</v>
      </c>
      <c r="H45" s="20">
        <v>1638127444</v>
      </c>
      <c r="I45" s="20"/>
      <c r="J45" s="20">
        <v>1638127444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1638127444</v>
      </c>
      <c r="X45" s="20">
        <v>379427096</v>
      </c>
      <c r="Y45" s="20">
        <v>1258700348</v>
      </c>
      <c r="Z45" s="48">
        <v>331.74</v>
      </c>
      <c r="AA45" s="22">
        <v>1517708385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1800513000</v>
      </c>
      <c r="D48" s="51">
        <f>SUM(D45:D47)</f>
        <v>1800513000</v>
      </c>
      <c r="E48" s="52">
        <f t="shared" si="7"/>
        <v>1517708385</v>
      </c>
      <c r="F48" s="53">
        <f t="shared" si="7"/>
        <v>1517708385</v>
      </c>
      <c r="G48" s="53">
        <f t="shared" si="7"/>
        <v>1847976574</v>
      </c>
      <c r="H48" s="53">
        <f t="shared" si="7"/>
        <v>1638127444</v>
      </c>
      <c r="I48" s="53">
        <f t="shared" si="7"/>
        <v>0</v>
      </c>
      <c r="J48" s="53">
        <f t="shared" si="7"/>
        <v>1638127444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1638127444</v>
      </c>
      <c r="X48" s="53">
        <f t="shared" si="7"/>
        <v>379427096</v>
      </c>
      <c r="Y48" s="53">
        <f t="shared" si="7"/>
        <v>1258700348</v>
      </c>
      <c r="Z48" s="54">
        <f>+IF(X48&lt;&gt;0,+(Y48/X48)*100,0)</f>
        <v>331.73707446555164</v>
      </c>
      <c r="AA48" s="55">
        <f>SUM(AA45:AA47)</f>
        <v>1517708385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42761647</v>
      </c>
      <c r="F6" s="20">
        <v>42761647</v>
      </c>
      <c r="G6" s="20">
        <v>140176992</v>
      </c>
      <c r="H6" s="20">
        <v>161536083</v>
      </c>
      <c r="I6" s="20">
        <v>180400315</v>
      </c>
      <c r="J6" s="20">
        <v>180400315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180400315</v>
      </c>
      <c r="X6" s="20">
        <v>10690412</v>
      </c>
      <c r="Y6" s="20">
        <v>169709903</v>
      </c>
      <c r="Z6" s="21">
        <v>1587.5</v>
      </c>
      <c r="AA6" s="22">
        <v>42761647</v>
      </c>
    </row>
    <row r="7" spans="1:27" ht="13.5">
      <c r="A7" s="23" t="s">
        <v>34</v>
      </c>
      <c r="B7" s="17"/>
      <c r="C7" s="18"/>
      <c r="D7" s="18"/>
      <c r="E7" s="19">
        <v>513000000</v>
      </c>
      <c r="F7" s="20">
        <v>513000000</v>
      </c>
      <c r="G7" s="20">
        <v>290000000</v>
      </c>
      <c r="H7" s="20">
        <v>260000000</v>
      </c>
      <c r="I7" s="20">
        <v>224000000</v>
      </c>
      <c r="J7" s="20">
        <v>224000000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224000000</v>
      </c>
      <c r="X7" s="20">
        <v>128250000</v>
      </c>
      <c r="Y7" s="20">
        <v>95750000</v>
      </c>
      <c r="Z7" s="21">
        <v>74.66</v>
      </c>
      <c r="AA7" s="22">
        <v>513000000</v>
      </c>
    </row>
    <row r="8" spans="1:27" ht="13.5">
      <c r="A8" s="23" t="s">
        <v>35</v>
      </c>
      <c r="B8" s="17"/>
      <c r="C8" s="18"/>
      <c r="D8" s="18"/>
      <c r="E8" s="19">
        <v>40552337</v>
      </c>
      <c r="F8" s="20">
        <v>40552337</v>
      </c>
      <c r="G8" s="20">
        <v>37141584</v>
      </c>
      <c r="H8" s="20">
        <v>55591743</v>
      </c>
      <c r="I8" s="20">
        <v>57990138</v>
      </c>
      <c r="J8" s="20">
        <v>57990138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57990138</v>
      </c>
      <c r="X8" s="20">
        <v>10138084</v>
      </c>
      <c r="Y8" s="20">
        <v>47852054</v>
      </c>
      <c r="Z8" s="21">
        <v>472</v>
      </c>
      <c r="AA8" s="22">
        <v>40552337</v>
      </c>
    </row>
    <row r="9" spans="1:27" ht="13.5">
      <c r="A9" s="23" t="s">
        <v>36</v>
      </c>
      <c r="B9" s="17"/>
      <c r="C9" s="18"/>
      <c r="D9" s="18"/>
      <c r="E9" s="19">
        <v>20486256</v>
      </c>
      <c r="F9" s="20">
        <v>20486256</v>
      </c>
      <c r="G9" s="20">
        <v>10142815</v>
      </c>
      <c r="H9" s="20">
        <v>10351935</v>
      </c>
      <c r="I9" s="20">
        <v>8961467</v>
      </c>
      <c r="J9" s="20">
        <v>8961467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8961467</v>
      </c>
      <c r="X9" s="20">
        <v>5121564</v>
      </c>
      <c r="Y9" s="20">
        <v>3839903</v>
      </c>
      <c r="Z9" s="21">
        <v>74.98</v>
      </c>
      <c r="AA9" s="22">
        <v>20486256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47239434</v>
      </c>
      <c r="F11" s="20">
        <v>47239434</v>
      </c>
      <c r="G11" s="20">
        <v>64850713</v>
      </c>
      <c r="H11" s="20">
        <v>158571202</v>
      </c>
      <c r="I11" s="20">
        <v>158423960</v>
      </c>
      <c r="J11" s="20">
        <v>158423960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158423960</v>
      </c>
      <c r="X11" s="20">
        <v>11809859</v>
      </c>
      <c r="Y11" s="20">
        <v>146614101</v>
      </c>
      <c r="Z11" s="21">
        <v>1241.46</v>
      </c>
      <c r="AA11" s="22">
        <v>47239434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664039674</v>
      </c>
      <c r="F12" s="31">
        <f t="shared" si="0"/>
        <v>664039674</v>
      </c>
      <c r="G12" s="31">
        <f t="shared" si="0"/>
        <v>542312104</v>
      </c>
      <c r="H12" s="31">
        <f t="shared" si="0"/>
        <v>646050963</v>
      </c>
      <c r="I12" s="31">
        <f t="shared" si="0"/>
        <v>629775880</v>
      </c>
      <c r="J12" s="31">
        <f t="shared" si="0"/>
        <v>629775880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629775880</v>
      </c>
      <c r="X12" s="31">
        <f t="shared" si="0"/>
        <v>166009919</v>
      </c>
      <c r="Y12" s="31">
        <f t="shared" si="0"/>
        <v>463765961</v>
      </c>
      <c r="Z12" s="32">
        <f>+IF(X12&lt;&gt;0,+(Y12/X12)*100,0)</f>
        <v>279.36039231487126</v>
      </c>
      <c r="AA12" s="33">
        <f>SUM(AA6:AA11)</f>
        <v>664039674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6075723409</v>
      </c>
      <c r="F19" s="20">
        <v>6075723409</v>
      </c>
      <c r="G19" s="20">
        <v>5960976401</v>
      </c>
      <c r="H19" s="20">
        <v>5951045020</v>
      </c>
      <c r="I19" s="20">
        <v>5948804871</v>
      </c>
      <c r="J19" s="20">
        <v>5948804871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5948804871</v>
      </c>
      <c r="X19" s="20">
        <v>1518930852</v>
      </c>
      <c r="Y19" s="20">
        <v>4429874019</v>
      </c>
      <c r="Z19" s="21">
        <v>291.64</v>
      </c>
      <c r="AA19" s="22">
        <v>6075723409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1003831</v>
      </c>
      <c r="F22" s="20">
        <v>1003831</v>
      </c>
      <c r="G22" s="20">
        <v>1631012</v>
      </c>
      <c r="H22" s="20">
        <v>2670735</v>
      </c>
      <c r="I22" s="20">
        <v>2590095</v>
      </c>
      <c r="J22" s="20">
        <v>2590095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2590095</v>
      </c>
      <c r="X22" s="20">
        <v>250958</v>
      </c>
      <c r="Y22" s="20">
        <v>2339137</v>
      </c>
      <c r="Z22" s="21">
        <v>932.08</v>
      </c>
      <c r="AA22" s="22">
        <v>1003831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6076727240</v>
      </c>
      <c r="F24" s="37">
        <f t="shared" si="1"/>
        <v>6076727240</v>
      </c>
      <c r="G24" s="37">
        <f t="shared" si="1"/>
        <v>5962607413</v>
      </c>
      <c r="H24" s="37">
        <f t="shared" si="1"/>
        <v>5953715755</v>
      </c>
      <c r="I24" s="37">
        <f t="shared" si="1"/>
        <v>5951394966</v>
      </c>
      <c r="J24" s="37">
        <f t="shared" si="1"/>
        <v>5951394966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5951394966</v>
      </c>
      <c r="X24" s="37">
        <f t="shared" si="1"/>
        <v>1519181810</v>
      </c>
      <c r="Y24" s="37">
        <f t="shared" si="1"/>
        <v>4432213156</v>
      </c>
      <c r="Z24" s="38">
        <f>+IF(X24&lt;&gt;0,+(Y24/X24)*100,0)</f>
        <v>291.75001483199696</v>
      </c>
      <c r="AA24" s="39">
        <f>SUM(AA15:AA23)</f>
        <v>6076727240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6740766914</v>
      </c>
      <c r="F25" s="31">
        <f t="shared" si="2"/>
        <v>6740766914</v>
      </c>
      <c r="G25" s="31">
        <f t="shared" si="2"/>
        <v>6504919517</v>
      </c>
      <c r="H25" s="31">
        <f t="shared" si="2"/>
        <v>6599766718</v>
      </c>
      <c r="I25" s="31">
        <f t="shared" si="2"/>
        <v>6581170846</v>
      </c>
      <c r="J25" s="31">
        <f t="shared" si="2"/>
        <v>6581170846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6581170846</v>
      </c>
      <c r="X25" s="31">
        <f t="shared" si="2"/>
        <v>1685191729</v>
      </c>
      <c r="Y25" s="31">
        <f t="shared" si="2"/>
        <v>4895979117</v>
      </c>
      <c r="Z25" s="32">
        <f>+IF(X25&lt;&gt;0,+(Y25/X25)*100,0)</f>
        <v>290.5295007533235</v>
      </c>
      <c r="AA25" s="33">
        <f>+AA12+AA24</f>
        <v>6740766914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19285067</v>
      </c>
      <c r="F30" s="20">
        <v>19285067</v>
      </c>
      <c r="G30" s="20">
        <v>11699116</v>
      </c>
      <c r="H30" s="20">
        <v>12952730</v>
      </c>
      <c r="I30" s="20">
        <v>15148440</v>
      </c>
      <c r="J30" s="20">
        <v>15148440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15148440</v>
      </c>
      <c r="X30" s="20">
        <v>4821267</v>
      </c>
      <c r="Y30" s="20">
        <v>10327173</v>
      </c>
      <c r="Z30" s="21">
        <v>214.2</v>
      </c>
      <c r="AA30" s="22">
        <v>19285067</v>
      </c>
    </row>
    <row r="31" spans="1:27" ht="13.5">
      <c r="A31" s="23" t="s">
        <v>56</v>
      </c>
      <c r="B31" s="17"/>
      <c r="C31" s="18"/>
      <c r="D31" s="18"/>
      <c r="E31" s="19">
        <v>68608281</v>
      </c>
      <c r="F31" s="20">
        <v>68608281</v>
      </c>
      <c r="G31" s="20">
        <v>65429269</v>
      </c>
      <c r="H31" s="20">
        <v>65390904</v>
      </c>
      <c r="I31" s="20">
        <v>65379065</v>
      </c>
      <c r="J31" s="20">
        <v>65379065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65379065</v>
      </c>
      <c r="X31" s="20">
        <v>17152070</v>
      </c>
      <c r="Y31" s="20">
        <v>48226995</v>
      </c>
      <c r="Z31" s="21">
        <v>281.17</v>
      </c>
      <c r="AA31" s="22">
        <v>68608281</v>
      </c>
    </row>
    <row r="32" spans="1:27" ht="13.5">
      <c r="A32" s="23" t="s">
        <v>57</v>
      </c>
      <c r="B32" s="17"/>
      <c r="C32" s="18"/>
      <c r="D32" s="18"/>
      <c r="E32" s="19">
        <v>152865322</v>
      </c>
      <c r="F32" s="20">
        <v>152865322</v>
      </c>
      <c r="G32" s="20">
        <v>93946033</v>
      </c>
      <c r="H32" s="20">
        <v>72463702</v>
      </c>
      <c r="I32" s="20">
        <v>86286101</v>
      </c>
      <c r="J32" s="20">
        <v>86286101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86286101</v>
      </c>
      <c r="X32" s="20">
        <v>38216331</v>
      </c>
      <c r="Y32" s="20">
        <v>48069770</v>
      </c>
      <c r="Z32" s="21">
        <v>125.78</v>
      </c>
      <c r="AA32" s="22">
        <v>152865322</v>
      </c>
    </row>
    <row r="33" spans="1:27" ht="13.5">
      <c r="A33" s="23" t="s">
        <v>58</v>
      </c>
      <c r="B33" s="17"/>
      <c r="C33" s="18"/>
      <c r="D33" s="18"/>
      <c r="E33" s="19">
        <v>10431819</v>
      </c>
      <c r="F33" s="20">
        <v>10431819</v>
      </c>
      <c r="G33" s="20">
        <v>10431819</v>
      </c>
      <c r="H33" s="20">
        <v>10431819</v>
      </c>
      <c r="I33" s="20">
        <v>10431819</v>
      </c>
      <c r="J33" s="20">
        <v>10431819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10431819</v>
      </c>
      <c r="X33" s="20">
        <v>2607955</v>
      </c>
      <c r="Y33" s="20">
        <v>7823864</v>
      </c>
      <c r="Z33" s="21">
        <v>300</v>
      </c>
      <c r="AA33" s="22">
        <v>10431819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251190489</v>
      </c>
      <c r="F34" s="31">
        <f t="shared" si="3"/>
        <v>251190489</v>
      </c>
      <c r="G34" s="31">
        <f t="shared" si="3"/>
        <v>181506237</v>
      </c>
      <c r="H34" s="31">
        <f t="shared" si="3"/>
        <v>161239155</v>
      </c>
      <c r="I34" s="31">
        <f t="shared" si="3"/>
        <v>177245425</v>
      </c>
      <c r="J34" s="31">
        <f t="shared" si="3"/>
        <v>177245425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177245425</v>
      </c>
      <c r="X34" s="31">
        <f t="shared" si="3"/>
        <v>62797623</v>
      </c>
      <c r="Y34" s="31">
        <f t="shared" si="3"/>
        <v>114447802</v>
      </c>
      <c r="Z34" s="32">
        <f>+IF(X34&lt;&gt;0,+(Y34/X34)*100,0)</f>
        <v>182.24862109828584</v>
      </c>
      <c r="AA34" s="33">
        <f>SUM(AA29:AA33)</f>
        <v>251190489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345247432</v>
      </c>
      <c r="F37" s="20">
        <v>345247432</v>
      </c>
      <c r="G37" s="20">
        <v>101797958</v>
      </c>
      <c r="H37" s="20">
        <v>89120699</v>
      </c>
      <c r="I37" s="20">
        <v>89120699</v>
      </c>
      <c r="J37" s="20">
        <v>89120699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89120699</v>
      </c>
      <c r="X37" s="20">
        <v>86311858</v>
      </c>
      <c r="Y37" s="20">
        <v>2808841</v>
      </c>
      <c r="Z37" s="21">
        <v>3.25</v>
      </c>
      <c r="AA37" s="22">
        <v>345247432</v>
      </c>
    </row>
    <row r="38" spans="1:27" ht="13.5">
      <c r="A38" s="23" t="s">
        <v>58</v>
      </c>
      <c r="B38" s="17"/>
      <c r="C38" s="18"/>
      <c r="D38" s="18"/>
      <c r="E38" s="19">
        <v>99579311</v>
      </c>
      <c r="F38" s="20">
        <v>99579311</v>
      </c>
      <c r="G38" s="20">
        <v>99579311</v>
      </c>
      <c r="H38" s="20">
        <v>99579311</v>
      </c>
      <c r="I38" s="20">
        <v>99579311</v>
      </c>
      <c r="J38" s="20">
        <v>99579311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99579311</v>
      </c>
      <c r="X38" s="20">
        <v>24894828</v>
      </c>
      <c r="Y38" s="20">
        <v>74684483</v>
      </c>
      <c r="Z38" s="21">
        <v>300</v>
      </c>
      <c r="AA38" s="22">
        <v>99579311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444826743</v>
      </c>
      <c r="F39" s="37">
        <f t="shared" si="4"/>
        <v>444826743</v>
      </c>
      <c r="G39" s="37">
        <f t="shared" si="4"/>
        <v>201377269</v>
      </c>
      <c r="H39" s="37">
        <f t="shared" si="4"/>
        <v>188700010</v>
      </c>
      <c r="I39" s="37">
        <f t="shared" si="4"/>
        <v>188700010</v>
      </c>
      <c r="J39" s="37">
        <f t="shared" si="4"/>
        <v>188700010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188700010</v>
      </c>
      <c r="X39" s="37">
        <f t="shared" si="4"/>
        <v>111206686</v>
      </c>
      <c r="Y39" s="37">
        <f t="shared" si="4"/>
        <v>77493324</v>
      </c>
      <c r="Z39" s="38">
        <f>+IF(X39&lt;&gt;0,+(Y39/X39)*100,0)</f>
        <v>69.68405119095088</v>
      </c>
      <c r="AA39" s="39">
        <f>SUM(AA37:AA38)</f>
        <v>444826743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696017232</v>
      </c>
      <c r="F40" s="31">
        <f t="shared" si="5"/>
        <v>696017232</v>
      </c>
      <c r="G40" s="31">
        <f t="shared" si="5"/>
        <v>382883506</v>
      </c>
      <c r="H40" s="31">
        <f t="shared" si="5"/>
        <v>349939165</v>
      </c>
      <c r="I40" s="31">
        <f t="shared" si="5"/>
        <v>365945435</v>
      </c>
      <c r="J40" s="31">
        <f t="shared" si="5"/>
        <v>365945435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365945435</v>
      </c>
      <c r="X40" s="31">
        <f t="shared" si="5"/>
        <v>174004309</v>
      </c>
      <c r="Y40" s="31">
        <f t="shared" si="5"/>
        <v>191941126</v>
      </c>
      <c r="Z40" s="32">
        <f>+IF(X40&lt;&gt;0,+(Y40/X40)*100,0)</f>
        <v>110.30826023969327</v>
      </c>
      <c r="AA40" s="33">
        <f>+AA34+AA39</f>
        <v>696017232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6044749682</v>
      </c>
      <c r="F42" s="45">
        <f t="shared" si="6"/>
        <v>6044749682</v>
      </c>
      <c r="G42" s="45">
        <f t="shared" si="6"/>
        <v>6122036011</v>
      </c>
      <c r="H42" s="45">
        <f t="shared" si="6"/>
        <v>6249827553</v>
      </c>
      <c r="I42" s="45">
        <f t="shared" si="6"/>
        <v>6215225411</v>
      </c>
      <c r="J42" s="45">
        <f t="shared" si="6"/>
        <v>6215225411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6215225411</v>
      </c>
      <c r="X42" s="45">
        <f t="shared" si="6"/>
        <v>1511187420</v>
      </c>
      <c r="Y42" s="45">
        <f t="shared" si="6"/>
        <v>4704037991</v>
      </c>
      <c r="Z42" s="46">
        <f>+IF(X42&lt;&gt;0,+(Y42/X42)*100,0)</f>
        <v>311.2809125290363</v>
      </c>
      <c r="AA42" s="47">
        <f>+AA25-AA40</f>
        <v>6044749682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5845026832</v>
      </c>
      <c r="F45" s="20">
        <v>5845026832</v>
      </c>
      <c r="G45" s="20">
        <v>6114986899</v>
      </c>
      <c r="H45" s="20">
        <v>6242765944</v>
      </c>
      <c r="I45" s="20">
        <v>6208163802</v>
      </c>
      <c r="J45" s="20">
        <v>6208163802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6208163802</v>
      </c>
      <c r="X45" s="20">
        <v>1461256708</v>
      </c>
      <c r="Y45" s="20">
        <v>4746907094</v>
      </c>
      <c r="Z45" s="48">
        <v>324.85</v>
      </c>
      <c r="AA45" s="22">
        <v>5845026832</v>
      </c>
    </row>
    <row r="46" spans="1:27" ht="13.5">
      <c r="A46" s="23" t="s">
        <v>67</v>
      </c>
      <c r="B46" s="17"/>
      <c r="C46" s="18"/>
      <c r="D46" s="18"/>
      <c r="E46" s="19">
        <v>199722850</v>
      </c>
      <c r="F46" s="20">
        <v>199722850</v>
      </c>
      <c r="G46" s="20">
        <v>7049112</v>
      </c>
      <c r="H46" s="20">
        <v>7061609</v>
      </c>
      <c r="I46" s="20">
        <v>7061609</v>
      </c>
      <c r="J46" s="20">
        <v>7061609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7061609</v>
      </c>
      <c r="X46" s="20">
        <v>49930713</v>
      </c>
      <c r="Y46" s="20">
        <v>-42869104</v>
      </c>
      <c r="Z46" s="48">
        <v>-85.86</v>
      </c>
      <c r="AA46" s="22">
        <v>199722850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6044749682</v>
      </c>
      <c r="F48" s="53">
        <f t="shared" si="7"/>
        <v>6044749682</v>
      </c>
      <c r="G48" s="53">
        <f t="shared" si="7"/>
        <v>6122036011</v>
      </c>
      <c r="H48" s="53">
        <f t="shared" si="7"/>
        <v>6249827553</v>
      </c>
      <c r="I48" s="53">
        <f t="shared" si="7"/>
        <v>6215225411</v>
      </c>
      <c r="J48" s="53">
        <f t="shared" si="7"/>
        <v>6215225411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6215225411</v>
      </c>
      <c r="X48" s="53">
        <f t="shared" si="7"/>
        <v>1511187421</v>
      </c>
      <c r="Y48" s="53">
        <f t="shared" si="7"/>
        <v>4704037990</v>
      </c>
      <c r="Z48" s="54">
        <f>+IF(X48&lt;&gt;0,+(Y48/X48)*100,0)</f>
        <v>311.2809122568788</v>
      </c>
      <c r="AA48" s="55">
        <f>SUM(AA45:AA47)</f>
        <v>6044749682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4290042</v>
      </c>
      <c r="D6" s="18">
        <v>4290042</v>
      </c>
      <c r="E6" s="19">
        <v>150000</v>
      </c>
      <c r="F6" s="20">
        <v>150000</v>
      </c>
      <c r="G6" s="20">
        <v>17352726</v>
      </c>
      <c r="H6" s="20">
        <v>13976</v>
      </c>
      <c r="I6" s="20">
        <v>4833038</v>
      </c>
      <c r="J6" s="20">
        <v>4833038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4833038</v>
      </c>
      <c r="X6" s="20">
        <v>37500</v>
      </c>
      <c r="Y6" s="20">
        <v>4795538</v>
      </c>
      <c r="Z6" s="21">
        <v>12788.1</v>
      </c>
      <c r="AA6" s="22">
        <v>150000</v>
      </c>
    </row>
    <row r="7" spans="1:27" ht="13.5">
      <c r="A7" s="23" t="s">
        <v>34</v>
      </c>
      <c r="B7" s="17"/>
      <c r="C7" s="18"/>
      <c r="D7" s="18"/>
      <c r="E7" s="19">
        <v>1500000</v>
      </c>
      <c r="F7" s="20">
        <v>1500000</v>
      </c>
      <c r="G7" s="20"/>
      <c r="H7" s="20">
        <v>15659269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375000</v>
      </c>
      <c r="Y7" s="20">
        <v>-375000</v>
      </c>
      <c r="Z7" s="21">
        <v>-100</v>
      </c>
      <c r="AA7" s="22">
        <v>1500000</v>
      </c>
    </row>
    <row r="8" spans="1:27" ht="13.5">
      <c r="A8" s="23" t="s">
        <v>35</v>
      </c>
      <c r="B8" s="17"/>
      <c r="C8" s="18">
        <v>51992071</v>
      </c>
      <c r="D8" s="18">
        <v>51992071</v>
      </c>
      <c r="E8" s="19">
        <v>56507958</v>
      </c>
      <c r="F8" s="20">
        <v>56507958</v>
      </c>
      <c r="G8" s="20">
        <v>72472935</v>
      </c>
      <c r="H8" s="20">
        <v>68622935</v>
      </c>
      <c r="I8" s="20">
        <v>68693324</v>
      </c>
      <c r="J8" s="20">
        <v>68693324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68693324</v>
      </c>
      <c r="X8" s="20">
        <v>14126990</v>
      </c>
      <c r="Y8" s="20">
        <v>54566334</v>
      </c>
      <c r="Z8" s="21">
        <v>386.26</v>
      </c>
      <c r="AA8" s="22">
        <v>56507958</v>
      </c>
    </row>
    <row r="9" spans="1:27" ht="13.5">
      <c r="A9" s="23" t="s">
        <v>36</v>
      </c>
      <c r="B9" s="17"/>
      <c r="C9" s="18">
        <v>5146979</v>
      </c>
      <c r="D9" s="18">
        <v>5146979</v>
      </c>
      <c r="E9" s="19">
        <v>2013000</v>
      </c>
      <c r="F9" s="20">
        <v>2013000</v>
      </c>
      <c r="G9" s="20">
        <v>30228</v>
      </c>
      <c r="H9" s="20">
        <v>3461973</v>
      </c>
      <c r="I9" s="20">
        <v>3580876</v>
      </c>
      <c r="J9" s="20">
        <v>3580876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3580876</v>
      </c>
      <c r="X9" s="20">
        <v>503250</v>
      </c>
      <c r="Y9" s="20">
        <v>3077626</v>
      </c>
      <c r="Z9" s="21">
        <v>611.55</v>
      </c>
      <c r="AA9" s="22">
        <v>2013000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2149601</v>
      </c>
      <c r="D11" s="18">
        <v>2149601</v>
      </c>
      <c r="E11" s="19">
        <v>1135000</v>
      </c>
      <c r="F11" s="20">
        <v>1135000</v>
      </c>
      <c r="G11" s="20">
        <v>2149601</v>
      </c>
      <c r="H11" s="20">
        <v>2149601</v>
      </c>
      <c r="I11" s="20">
        <v>2149601</v>
      </c>
      <c r="J11" s="20">
        <v>2149601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2149601</v>
      </c>
      <c r="X11" s="20">
        <v>283750</v>
      </c>
      <c r="Y11" s="20">
        <v>1865851</v>
      </c>
      <c r="Z11" s="21">
        <v>657.57</v>
      </c>
      <c r="AA11" s="22">
        <v>1135000</v>
      </c>
    </row>
    <row r="12" spans="1:27" ht="13.5">
      <c r="A12" s="27" t="s">
        <v>39</v>
      </c>
      <c r="B12" s="28"/>
      <c r="C12" s="29">
        <f aca="true" t="shared" si="0" ref="C12:Y12">SUM(C6:C11)</f>
        <v>63578693</v>
      </c>
      <c r="D12" s="29">
        <f>SUM(D6:D11)</f>
        <v>63578693</v>
      </c>
      <c r="E12" s="30">
        <f t="shared" si="0"/>
        <v>61305958</v>
      </c>
      <c r="F12" s="31">
        <f t="shared" si="0"/>
        <v>61305958</v>
      </c>
      <c r="G12" s="31">
        <f t="shared" si="0"/>
        <v>92005490</v>
      </c>
      <c r="H12" s="31">
        <f t="shared" si="0"/>
        <v>89907754</v>
      </c>
      <c r="I12" s="31">
        <f t="shared" si="0"/>
        <v>79256839</v>
      </c>
      <c r="J12" s="31">
        <f t="shared" si="0"/>
        <v>79256839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79256839</v>
      </c>
      <c r="X12" s="31">
        <f t="shared" si="0"/>
        <v>15326490</v>
      </c>
      <c r="Y12" s="31">
        <f t="shared" si="0"/>
        <v>63930349</v>
      </c>
      <c r="Z12" s="32">
        <f>+IF(X12&lt;&gt;0,+(Y12/X12)*100,0)</f>
        <v>417.12322260347935</v>
      </c>
      <c r="AA12" s="33">
        <f>SUM(AA6:AA11)</f>
        <v>61305958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34710303</v>
      </c>
      <c r="D17" s="18">
        <v>34710303</v>
      </c>
      <c r="E17" s="19">
        <v>34321000</v>
      </c>
      <c r="F17" s="20">
        <v>34321000</v>
      </c>
      <c r="G17" s="20">
        <v>34710304</v>
      </c>
      <c r="H17" s="20">
        <v>34710304</v>
      </c>
      <c r="I17" s="20">
        <v>34710304</v>
      </c>
      <c r="J17" s="20">
        <v>34710304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34710304</v>
      </c>
      <c r="X17" s="20">
        <v>8580250</v>
      </c>
      <c r="Y17" s="20">
        <v>26130054</v>
      </c>
      <c r="Z17" s="21">
        <v>304.54</v>
      </c>
      <c r="AA17" s="22">
        <v>34321000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469613733</v>
      </c>
      <c r="D19" s="18">
        <v>469613733</v>
      </c>
      <c r="E19" s="19">
        <v>479531400</v>
      </c>
      <c r="F19" s="20">
        <v>479531400</v>
      </c>
      <c r="G19" s="20">
        <v>469613733</v>
      </c>
      <c r="H19" s="20">
        <v>469689731</v>
      </c>
      <c r="I19" s="20">
        <v>469689731</v>
      </c>
      <c r="J19" s="20">
        <v>469689731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469689731</v>
      </c>
      <c r="X19" s="20">
        <v>119882850</v>
      </c>
      <c r="Y19" s="20">
        <v>349806881</v>
      </c>
      <c r="Z19" s="21">
        <v>291.79</v>
      </c>
      <c r="AA19" s="22">
        <v>479531400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523094</v>
      </c>
      <c r="D22" s="18">
        <v>523094</v>
      </c>
      <c r="E22" s="19">
        <v>488000</v>
      </c>
      <c r="F22" s="20">
        <v>488000</v>
      </c>
      <c r="G22" s="20">
        <v>523095</v>
      </c>
      <c r="H22" s="20">
        <v>523095</v>
      </c>
      <c r="I22" s="20">
        <v>523095</v>
      </c>
      <c r="J22" s="20">
        <v>523095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523095</v>
      </c>
      <c r="X22" s="20">
        <v>122000</v>
      </c>
      <c r="Y22" s="20">
        <v>401095</v>
      </c>
      <c r="Z22" s="21">
        <v>328.77</v>
      </c>
      <c r="AA22" s="22">
        <v>488000</v>
      </c>
    </row>
    <row r="23" spans="1:27" ht="13.5">
      <c r="A23" s="23" t="s">
        <v>49</v>
      </c>
      <c r="B23" s="17"/>
      <c r="C23" s="18">
        <v>76000</v>
      </c>
      <c r="D23" s="18">
        <v>76000</v>
      </c>
      <c r="E23" s="19"/>
      <c r="F23" s="20"/>
      <c r="G23" s="24">
        <v>76000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504923130</v>
      </c>
      <c r="D24" s="29">
        <f>SUM(D15:D23)</f>
        <v>504923130</v>
      </c>
      <c r="E24" s="36">
        <f t="shared" si="1"/>
        <v>514340400</v>
      </c>
      <c r="F24" s="37">
        <f t="shared" si="1"/>
        <v>514340400</v>
      </c>
      <c r="G24" s="37">
        <f t="shared" si="1"/>
        <v>504923132</v>
      </c>
      <c r="H24" s="37">
        <f t="shared" si="1"/>
        <v>504923130</v>
      </c>
      <c r="I24" s="37">
        <f t="shared" si="1"/>
        <v>504923130</v>
      </c>
      <c r="J24" s="37">
        <f t="shared" si="1"/>
        <v>504923130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504923130</v>
      </c>
      <c r="X24" s="37">
        <f t="shared" si="1"/>
        <v>128585100</v>
      </c>
      <c r="Y24" s="37">
        <f t="shared" si="1"/>
        <v>376338030</v>
      </c>
      <c r="Z24" s="38">
        <f>+IF(X24&lt;&gt;0,+(Y24/X24)*100,0)</f>
        <v>292.6762354269663</v>
      </c>
      <c r="AA24" s="39">
        <f>SUM(AA15:AA23)</f>
        <v>514340400</v>
      </c>
    </row>
    <row r="25" spans="1:27" ht="13.5">
      <c r="A25" s="27" t="s">
        <v>51</v>
      </c>
      <c r="B25" s="28"/>
      <c r="C25" s="29">
        <f aca="true" t="shared" si="2" ref="C25:Y25">+C12+C24</f>
        <v>568501823</v>
      </c>
      <c r="D25" s="29">
        <f>+D12+D24</f>
        <v>568501823</v>
      </c>
      <c r="E25" s="30">
        <f t="shared" si="2"/>
        <v>575646358</v>
      </c>
      <c r="F25" s="31">
        <f t="shared" si="2"/>
        <v>575646358</v>
      </c>
      <c r="G25" s="31">
        <f t="shared" si="2"/>
        <v>596928622</v>
      </c>
      <c r="H25" s="31">
        <f t="shared" si="2"/>
        <v>594830884</v>
      </c>
      <c r="I25" s="31">
        <f t="shared" si="2"/>
        <v>584179969</v>
      </c>
      <c r="J25" s="31">
        <f t="shared" si="2"/>
        <v>584179969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584179969</v>
      </c>
      <c r="X25" s="31">
        <f t="shared" si="2"/>
        <v>143911590</v>
      </c>
      <c r="Y25" s="31">
        <f t="shared" si="2"/>
        <v>440268379</v>
      </c>
      <c r="Z25" s="32">
        <f>+IF(X25&lt;&gt;0,+(Y25/X25)*100,0)</f>
        <v>305.9297579854409</v>
      </c>
      <c r="AA25" s="33">
        <f>+AA12+AA24</f>
        <v>575646358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3802356</v>
      </c>
      <c r="H29" s="20">
        <v>5156607</v>
      </c>
      <c r="I29" s="20">
        <v>1106138</v>
      </c>
      <c r="J29" s="20">
        <v>1106138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1106138</v>
      </c>
      <c r="X29" s="20"/>
      <c r="Y29" s="20">
        <v>1106138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1554000</v>
      </c>
      <c r="F31" s="20">
        <v>1554000</v>
      </c>
      <c r="G31" s="20"/>
      <c r="H31" s="20">
        <v>1603752</v>
      </c>
      <c r="I31" s="20">
        <v>1608020</v>
      </c>
      <c r="J31" s="20">
        <v>1608020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1608020</v>
      </c>
      <c r="X31" s="20">
        <v>388500</v>
      </c>
      <c r="Y31" s="20">
        <v>1219520</v>
      </c>
      <c r="Z31" s="21">
        <v>313.9</v>
      </c>
      <c r="AA31" s="22">
        <v>1554000</v>
      </c>
    </row>
    <row r="32" spans="1:27" ht="13.5">
      <c r="A32" s="23" t="s">
        <v>57</v>
      </c>
      <c r="B32" s="17"/>
      <c r="C32" s="18">
        <v>98469703</v>
      </c>
      <c r="D32" s="18">
        <v>98469703</v>
      </c>
      <c r="E32" s="19">
        <v>35000000</v>
      </c>
      <c r="F32" s="20">
        <v>35000000</v>
      </c>
      <c r="G32" s="20">
        <v>76250358</v>
      </c>
      <c r="H32" s="20">
        <v>85399527</v>
      </c>
      <c r="I32" s="20">
        <v>78648453</v>
      </c>
      <c r="J32" s="20">
        <v>78648453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78648453</v>
      </c>
      <c r="X32" s="20">
        <v>8750000</v>
      </c>
      <c r="Y32" s="20">
        <v>69898453</v>
      </c>
      <c r="Z32" s="21">
        <v>798.84</v>
      </c>
      <c r="AA32" s="22">
        <v>35000000</v>
      </c>
    </row>
    <row r="33" spans="1:27" ht="13.5">
      <c r="A33" s="23" t="s">
        <v>58</v>
      </c>
      <c r="B33" s="17"/>
      <c r="C33" s="18">
        <v>28777584</v>
      </c>
      <c r="D33" s="18">
        <v>28777584</v>
      </c>
      <c r="E33" s="19"/>
      <c r="F33" s="20"/>
      <c r="G33" s="20">
        <v>32028584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127247287</v>
      </c>
      <c r="D34" s="29">
        <f>SUM(D29:D33)</f>
        <v>127247287</v>
      </c>
      <c r="E34" s="30">
        <f t="shared" si="3"/>
        <v>36554000</v>
      </c>
      <c r="F34" s="31">
        <f t="shared" si="3"/>
        <v>36554000</v>
      </c>
      <c r="G34" s="31">
        <f t="shared" si="3"/>
        <v>112081298</v>
      </c>
      <c r="H34" s="31">
        <f t="shared" si="3"/>
        <v>92159886</v>
      </c>
      <c r="I34" s="31">
        <f t="shared" si="3"/>
        <v>81362611</v>
      </c>
      <c r="J34" s="31">
        <f t="shared" si="3"/>
        <v>81362611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81362611</v>
      </c>
      <c r="X34" s="31">
        <f t="shared" si="3"/>
        <v>9138500</v>
      </c>
      <c r="Y34" s="31">
        <f t="shared" si="3"/>
        <v>72224111</v>
      </c>
      <c r="Z34" s="32">
        <f>+IF(X34&lt;&gt;0,+(Y34/X34)*100,0)</f>
        <v>790.3278546807462</v>
      </c>
      <c r="AA34" s="33">
        <f>SUM(AA29:AA33)</f>
        <v>36554000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8887000</v>
      </c>
      <c r="D38" s="18">
        <v>8887000</v>
      </c>
      <c r="E38" s="19">
        <v>45094056</v>
      </c>
      <c r="F38" s="20">
        <v>45094056</v>
      </c>
      <c r="G38" s="20">
        <v>8887000</v>
      </c>
      <c r="H38" s="20">
        <v>37664584</v>
      </c>
      <c r="I38" s="20">
        <v>37664584</v>
      </c>
      <c r="J38" s="20">
        <v>37664584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37664584</v>
      </c>
      <c r="X38" s="20">
        <v>11273514</v>
      </c>
      <c r="Y38" s="20">
        <v>26391070</v>
      </c>
      <c r="Z38" s="21">
        <v>234.1</v>
      </c>
      <c r="AA38" s="22">
        <v>45094056</v>
      </c>
    </row>
    <row r="39" spans="1:27" ht="13.5">
      <c r="A39" s="27" t="s">
        <v>61</v>
      </c>
      <c r="B39" s="35"/>
      <c r="C39" s="29">
        <f aca="true" t="shared" si="4" ref="C39:Y39">SUM(C37:C38)</f>
        <v>8887000</v>
      </c>
      <c r="D39" s="29">
        <f>SUM(D37:D38)</f>
        <v>8887000</v>
      </c>
      <c r="E39" s="36">
        <f t="shared" si="4"/>
        <v>45094056</v>
      </c>
      <c r="F39" s="37">
        <f t="shared" si="4"/>
        <v>45094056</v>
      </c>
      <c r="G39" s="37">
        <f t="shared" si="4"/>
        <v>8887000</v>
      </c>
      <c r="H39" s="37">
        <f t="shared" si="4"/>
        <v>37664584</v>
      </c>
      <c r="I39" s="37">
        <f t="shared" si="4"/>
        <v>37664584</v>
      </c>
      <c r="J39" s="37">
        <f t="shared" si="4"/>
        <v>37664584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37664584</v>
      </c>
      <c r="X39" s="37">
        <f t="shared" si="4"/>
        <v>11273514</v>
      </c>
      <c r="Y39" s="37">
        <f t="shared" si="4"/>
        <v>26391070</v>
      </c>
      <c r="Z39" s="38">
        <f>+IF(X39&lt;&gt;0,+(Y39/X39)*100,0)</f>
        <v>234.09799287072337</v>
      </c>
      <c r="AA39" s="39">
        <f>SUM(AA37:AA38)</f>
        <v>45094056</v>
      </c>
    </row>
    <row r="40" spans="1:27" ht="13.5">
      <c r="A40" s="27" t="s">
        <v>62</v>
      </c>
      <c r="B40" s="28"/>
      <c r="C40" s="29">
        <f aca="true" t="shared" si="5" ref="C40:Y40">+C34+C39</f>
        <v>136134287</v>
      </c>
      <c r="D40" s="29">
        <f>+D34+D39</f>
        <v>136134287</v>
      </c>
      <c r="E40" s="30">
        <f t="shared" si="5"/>
        <v>81648056</v>
      </c>
      <c r="F40" s="31">
        <f t="shared" si="5"/>
        <v>81648056</v>
      </c>
      <c r="G40" s="31">
        <f t="shared" si="5"/>
        <v>120968298</v>
      </c>
      <c r="H40" s="31">
        <f t="shared" si="5"/>
        <v>129824470</v>
      </c>
      <c r="I40" s="31">
        <f t="shared" si="5"/>
        <v>119027195</v>
      </c>
      <c r="J40" s="31">
        <f t="shared" si="5"/>
        <v>119027195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119027195</v>
      </c>
      <c r="X40" s="31">
        <f t="shared" si="5"/>
        <v>20412014</v>
      </c>
      <c r="Y40" s="31">
        <f t="shared" si="5"/>
        <v>98615181</v>
      </c>
      <c r="Z40" s="32">
        <f>+IF(X40&lt;&gt;0,+(Y40/X40)*100,0)</f>
        <v>483.12322831054297</v>
      </c>
      <c r="AA40" s="33">
        <f>+AA34+AA39</f>
        <v>81648056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432367536</v>
      </c>
      <c r="D42" s="43">
        <f>+D25-D40</f>
        <v>432367536</v>
      </c>
      <c r="E42" s="44">
        <f t="shared" si="6"/>
        <v>493998302</v>
      </c>
      <c r="F42" s="45">
        <f t="shared" si="6"/>
        <v>493998302</v>
      </c>
      <c r="G42" s="45">
        <f t="shared" si="6"/>
        <v>475960324</v>
      </c>
      <c r="H42" s="45">
        <f t="shared" si="6"/>
        <v>465006414</v>
      </c>
      <c r="I42" s="45">
        <f t="shared" si="6"/>
        <v>465152774</v>
      </c>
      <c r="J42" s="45">
        <f t="shared" si="6"/>
        <v>465152774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465152774</v>
      </c>
      <c r="X42" s="45">
        <f t="shared" si="6"/>
        <v>123499576</v>
      </c>
      <c r="Y42" s="45">
        <f t="shared" si="6"/>
        <v>341653198</v>
      </c>
      <c r="Z42" s="46">
        <f>+IF(X42&lt;&gt;0,+(Y42/X42)*100,0)</f>
        <v>276.6432153580835</v>
      </c>
      <c r="AA42" s="47">
        <f>+AA25-AA40</f>
        <v>493998302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432367536</v>
      </c>
      <c r="D45" s="18">
        <v>432367536</v>
      </c>
      <c r="E45" s="19">
        <v>493998302</v>
      </c>
      <c r="F45" s="20">
        <v>493998302</v>
      </c>
      <c r="G45" s="20">
        <v>475960324</v>
      </c>
      <c r="H45" s="20">
        <v>465006414</v>
      </c>
      <c r="I45" s="20">
        <v>465152774</v>
      </c>
      <c r="J45" s="20">
        <v>465152774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465152774</v>
      </c>
      <c r="X45" s="20">
        <v>123499576</v>
      </c>
      <c r="Y45" s="20">
        <v>341653198</v>
      </c>
      <c r="Z45" s="48">
        <v>276.64</v>
      </c>
      <c r="AA45" s="22">
        <v>493998302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432367536</v>
      </c>
      <c r="D48" s="51">
        <f>SUM(D45:D47)</f>
        <v>432367536</v>
      </c>
      <c r="E48" s="52">
        <f t="shared" si="7"/>
        <v>493998302</v>
      </c>
      <c r="F48" s="53">
        <f t="shared" si="7"/>
        <v>493998302</v>
      </c>
      <c r="G48" s="53">
        <f t="shared" si="7"/>
        <v>475960324</v>
      </c>
      <c r="H48" s="53">
        <f t="shared" si="7"/>
        <v>465006414</v>
      </c>
      <c r="I48" s="53">
        <f t="shared" si="7"/>
        <v>465152774</v>
      </c>
      <c r="J48" s="53">
        <f t="shared" si="7"/>
        <v>465152774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465152774</v>
      </c>
      <c r="X48" s="53">
        <f t="shared" si="7"/>
        <v>123499576</v>
      </c>
      <c r="Y48" s="53">
        <f t="shared" si="7"/>
        <v>341653198</v>
      </c>
      <c r="Z48" s="54">
        <f>+IF(X48&lt;&gt;0,+(Y48/X48)*100,0)</f>
        <v>276.6432153580835</v>
      </c>
      <c r="AA48" s="55">
        <f>SUM(AA45:AA47)</f>
        <v>493998302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30552724</v>
      </c>
      <c r="F6" s="20">
        <v>30552724</v>
      </c>
      <c r="G6" s="20">
        <v>51261492</v>
      </c>
      <c r="H6" s="20">
        <v>10880010</v>
      </c>
      <c r="I6" s="20">
        <v>13752169</v>
      </c>
      <c r="J6" s="20">
        <v>13752169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13752169</v>
      </c>
      <c r="X6" s="20">
        <v>7638181</v>
      </c>
      <c r="Y6" s="20">
        <v>6113988</v>
      </c>
      <c r="Z6" s="21">
        <v>80.05</v>
      </c>
      <c r="AA6" s="22">
        <v>30552724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174820</v>
      </c>
      <c r="H7" s="20">
        <v>80183036</v>
      </c>
      <c r="I7" s="20">
        <v>55183036</v>
      </c>
      <c r="J7" s="20">
        <v>55183036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55183036</v>
      </c>
      <c r="X7" s="20"/>
      <c r="Y7" s="20">
        <v>55183036</v>
      </c>
      <c r="Z7" s="21"/>
      <c r="AA7" s="22"/>
    </row>
    <row r="8" spans="1:27" ht="13.5">
      <c r="A8" s="23" t="s">
        <v>35</v>
      </c>
      <c r="B8" s="17"/>
      <c r="C8" s="18"/>
      <c r="D8" s="18"/>
      <c r="E8" s="19">
        <v>35576428</v>
      </c>
      <c r="F8" s="20">
        <v>35576428</v>
      </c>
      <c r="G8" s="20">
        <v>307095590</v>
      </c>
      <c r="H8" s="20">
        <v>307935498</v>
      </c>
      <c r="I8" s="20">
        <v>314683514</v>
      </c>
      <c r="J8" s="20">
        <v>314683514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314683514</v>
      </c>
      <c r="X8" s="20">
        <v>8894107</v>
      </c>
      <c r="Y8" s="20">
        <v>305789407</v>
      </c>
      <c r="Z8" s="21">
        <v>3438.11</v>
      </c>
      <c r="AA8" s="22">
        <v>35576428</v>
      </c>
    </row>
    <row r="9" spans="1:27" ht="13.5">
      <c r="A9" s="23" t="s">
        <v>36</v>
      </c>
      <c r="B9" s="17"/>
      <c r="C9" s="18"/>
      <c r="D9" s="18"/>
      <c r="E9" s="19">
        <v>160269000</v>
      </c>
      <c r="F9" s="20">
        <v>160269000</v>
      </c>
      <c r="G9" s="20">
        <v>17271973</v>
      </c>
      <c r="H9" s="20">
        <v>308036817</v>
      </c>
      <c r="I9" s="20">
        <v>497856147</v>
      </c>
      <c r="J9" s="20">
        <v>497856147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497856147</v>
      </c>
      <c r="X9" s="20">
        <v>40067250</v>
      </c>
      <c r="Y9" s="20">
        <v>457788897</v>
      </c>
      <c r="Z9" s="21">
        <v>1142.55</v>
      </c>
      <c r="AA9" s="22">
        <v>160269000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5253657</v>
      </c>
      <c r="F11" s="20">
        <v>5253657</v>
      </c>
      <c r="G11" s="20">
        <v>4946946</v>
      </c>
      <c r="H11" s="20">
        <v>1341651</v>
      </c>
      <c r="I11" s="20">
        <v>1341651</v>
      </c>
      <c r="J11" s="20">
        <v>1341651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1341651</v>
      </c>
      <c r="X11" s="20">
        <v>1313414</v>
      </c>
      <c r="Y11" s="20">
        <v>28237</v>
      </c>
      <c r="Z11" s="21">
        <v>2.15</v>
      </c>
      <c r="AA11" s="22">
        <v>5253657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231651809</v>
      </c>
      <c r="F12" s="31">
        <f t="shared" si="0"/>
        <v>231651809</v>
      </c>
      <c r="G12" s="31">
        <f t="shared" si="0"/>
        <v>380750821</v>
      </c>
      <c r="H12" s="31">
        <f t="shared" si="0"/>
        <v>708377012</v>
      </c>
      <c r="I12" s="31">
        <f t="shared" si="0"/>
        <v>882816517</v>
      </c>
      <c r="J12" s="31">
        <f t="shared" si="0"/>
        <v>882816517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882816517</v>
      </c>
      <c r="X12" s="31">
        <f t="shared" si="0"/>
        <v>57912952</v>
      </c>
      <c r="Y12" s="31">
        <f t="shared" si="0"/>
        <v>824903565</v>
      </c>
      <c r="Z12" s="32">
        <f>+IF(X12&lt;&gt;0,+(Y12/X12)*100,0)</f>
        <v>1424.3852825875636</v>
      </c>
      <c r="AA12" s="33">
        <f>SUM(AA6:AA11)</f>
        <v>231651809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2018998554</v>
      </c>
      <c r="F19" s="20">
        <v>2018998554</v>
      </c>
      <c r="G19" s="20">
        <v>1233731225</v>
      </c>
      <c r="H19" s="20">
        <v>2530261976</v>
      </c>
      <c r="I19" s="20">
        <v>2531212370</v>
      </c>
      <c r="J19" s="20">
        <v>2531212370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2531212370</v>
      </c>
      <c r="X19" s="20">
        <v>504749639</v>
      </c>
      <c r="Y19" s="20">
        <v>2026462731</v>
      </c>
      <c r="Z19" s="21">
        <v>401.48</v>
      </c>
      <c r="AA19" s="22">
        <v>2018998554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2018998554</v>
      </c>
      <c r="F24" s="37">
        <f t="shared" si="1"/>
        <v>2018998554</v>
      </c>
      <c r="G24" s="37">
        <f t="shared" si="1"/>
        <v>1233731225</v>
      </c>
      <c r="H24" s="37">
        <f t="shared" si="1"/>
        <v>2530261976</v>
      </c>
      <c r="I24" s="37">
        <f t="shared" si="1"/>
        <v>2531212370</v>
      </c>
      <c r="J24" s="37">
        <f t="shared" si="1"/>
        <v>2531212370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2531212370</v>
      </c>
      <c r="X24" s="37">
        <f t="shared" si="1"/>
        <v>504749639</v>
      </c>
      <c r="Y24" s="37">
        <f t="shared" si="1"/>
        <v>2026462731</v>
      </c>
      <c r="Z24" s="38">
        <f>+IF(X24&lt;&gt;0,+(Y24/X24)*100,0)</f>
        <v>401.47878758562126</v>
      </c>
      <c r="AA24" s="39">
        <f>SUM(AA15:AA23)</f>
        <v>2018998554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2250650363</v>
      </c>
      <c r="F25" s="31">
        <f t="shared" si="2"/>
        <v>2250650363</v>
      </c>
      <c r="G25" s="31">
        <f t="shared" si="2"/>
        <v>1614482046</v>
      </c>
      <c r="H25" s="31">
        <f t="shared" si="2"/>
        <v>3238638988</v>
      </c>
      <c r="I25" s="31">
        <f t="shared" si="2"/>
        <v>3414028887</v>
      </c>
      <c r="J25" s="31">
        <f t="shared" si="2"/>
        <v>3414028887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3414028887</v>
      </c>
      <c r="X25" s="31">
        <f t="shared" si="2"/>
        <v>562662591</v>
      </c>
      <c r="Y25" s="31">
        <f t="shared" si="2"/>
        <v>2851366296</v>
      </c>
      <c r="Z25" s="32">
        <f>+IF(X25&lt;&gt;0,+(Y25/X25)*100,0)</f>
        <v>506.763083526198</v>
      </c>
      <c r="AA25" s="33">
        <f>+AA12+AA24</f>
        <v>2250650363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36000000</v>
      </c>
      <c r="F32" s="20">
        <v>36000000</v>
      </c>
      <c r="G32" s="20">
        <v>110582474</v>
      </c>
      <c r="H32" s="20">
        <v>62227174</v>
      </c>
      <c r="I32" s="20">
        <v>66158877</v>
      </c>
      <c r="J32" s="20">
        <v>66158877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66158877</v>
      </c>
      <c r="X32" s="20">
        <v>9000000</v>
      </c>
      <c r="Y32" s="20">
        <v>57158877</v>
      </c>
      <c r="Z32" s="21">
        <v>635.1</v>
      </c>
      <c r="AA32" s="22">
        <v>36000000</v>
      </c>
    </row>
    <row r="33" spans="1:27" ht="13.5">
      <c r="A33" s="23" t="s">
        <v>58</v>
      </c>
      <c r="B33" s="17"/>
      <c r="C33" s="18"/>
      <c r="D33" s="18"/>
      <c r="E33" s="19">
        <v>28913083</v>
      </c>
      <c r="F33" s="20">
        <v>28913083</v>
      </c>
      <c r="G33" s="20">
        <v>5050037</v>
      </c>
      <c r="H33" s="20">
        <v>3495307</v>
      </c>
      <c r="I33" s="20">
        <v>3495307</v>
      </c>
      <c r="J33" s="20">
        <v>3495307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3495307</v>
      </c>
      <c r="X33" s="20">
        <v>7228271</v>
      </c>
      <c r="Y33" s="20">
        <v>-3732964</v>
      </c>
      <c r="Z33" s="21">
        <v>-51.64</v>
      </c>
      <c r="AA33" s="22">
        <v>28913083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64913083</v>
      </c>
      <c r="F34" s="31">
        <f t="shared" si="3"/>
        <v>64913083</v>
      </c>
      <c r="G34" s="31">
        <f t="shared" si="3"/>
        <v>115632511</v>
      </c>
      <c r="H34" s="31">
        <f t="shared" si="3"/>
        <v>65722481</v>
      </c>
      <c r="I34" s="31">
        <f t="shared" si="3"/>
        <v>69654184</v>
      </c>
      <c r="J34" s="31">
        <f t="shared" si="3"/>
        <v>69654184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69654184</v>
      </c>
      <c r="X34" s="31">
        <f t="shared" si="3"/>
        <v>16228271</v>
      </c>
      <c r="Y34" s="31">
        <f t="shared" si="3"/>
        <v>53425913</v>
      </c>
      <c r="Z34" s="32">
        <f>+IF(X34&lt;&gt;0,+(Y34/X34)*100,0)</f>
        <v>329.21506548664365</v>
      </c>
      <c r="AA34" s="33">
        <f>SUM(AA29:AA33)</f>
        <v>64913083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15293890</v>
      </c>
      <c r="F38" s="20">
        <v>15293890</v>
      </c>
      <c r="G38" s="20">
        <v>168413815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3823473</v>
      </c>
      <c r="Y38" s="20">
        <v>-3823473</v>
      </c>
      <c r="Z38" s="21">
        <v>-100</v>
      </c>
      <c r="AA38" s="22">
        <v>15293890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15293890</v>
      </c>
      <c r="F39" s="37">
        <f t="shared" si="4"/>
        <v>15293890</v>
      </c>
      <c r="G39" s="37">
        <f t="shared" si="4"/>
        <v>168413815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3823473</v>
      </c>
      <c r="Y39" s="37">
        <f t="shared" si="4"/>
        <v>-3823473</v>
      </c>
      <c r="Z39" s="38">
        <f>+IF(X39&lt;&gt;0,+(Y39/X39)*100,0)</f>
        <v>-100</v>
      </c>
      <c r="AA39" s="39">
        <f>SUM(AA37:AA38)</f>
        <v>15293890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80206973</v>
      </c>
      <c r="F40" s="31">
        <f t="shared" si="5"/>
        <v>80206973</v>
      </c>
      <c r="G40" s="31">
        <f t="shared" si="5"/>
        <v>284046326</v>
      </c>
      <c r="H40" s="31">
        <f t="shared" si="5"/>
        <v>65722481</v>
      </c>
      <c r="I40" s="31">
        <f t="shared" si="5"/>
        <v>69654184</v>
      </c>
      <c r="J40" s="31">
        <f t="shared" si="5"/>
        <v>69654184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69654184</v>
      </c>
      <c r="X40" s="31">
        <f t="shared" si="5"/>
        <v>20051744</v>
      </c>
      <c r="Y40" s="31">
        <f t="shared" si="5"/>
        <v>49602440</v>
      </c>
      <c r="Z40" s="32">
        <f>+IF(X40&lt;&gt;0,+(Y40/X40)*100,0)</f>
        <v>247.3721986476588</v>
      </c>
      <c r="AA40" s="33">
        <f>+AA34+AA39</f>
        <v>80206973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2170443390</v>
      </c>
      <c r="F42" s="45">
        <f t="shared" si="6"/>
        <v>2170443390</v>
      </c>
      <c r="G42" s="45">
        <f t="shared" si="6"/>
        <v>1330435720</v>
      </c>
      <c r="H42" s="45">
        <f t="shared" si="6"/>
        <v>3172916507</v>
      </c>
      <c r="I42" s="45">
        <f t="shared" si="6"/>
        <v>3344374703</v>
      </c>
      <c r="J42" s="45">
        <f t="shared" si="6"/>
        <v>3344374703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3344374703</v>
      </c>
      <c r="X42" s="45">
        <f t="shared" si="6"/>
        <v>542610847</v>
      </c>
      <c r="Y42" s="45">
        <f t="shared" si="6"/>
        <v>2801763856</v>
      </c>
      <c r="Z42" s="46">
        <f>+IF(X42&lt;&gt;0,+(Y42/X42)*100,0)</f>
        <v>516.3486634095983</v>
      </c>
      <c r="AA42" s="47">
        <f>+AA25-AA40</f>
        <v>2170443390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2170443390</v>
      </c>
      <c r="F45" s="20">
        <v>2170443390</v>
      </c>
      <c r="G45" s="20">
        <v>1330435720</v>
      </c>
      <c r="H45" s="20">
        <v>3172916507</v>
      </c>
      <c r="I45" s="20">
        <v>3344374703</v>
      </c>
      <c r="J45" s="20">
        <v>3344374703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3344374703</v>
      </c>
      <c r="X45" s="20">
        <v>542610848</v>
      </c>
      <c r="Y45" s="20">
        <v>2801763855</v>
      </c>
      <c r="Z45" s="48">
        <v>516.35</v>
      </c>
      <c r="AA45" s="22">
        <v>2170443390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2170443390</v>
      </c>
      <c r="F48" s="53">
        <f t="shared" si="7"/>
        <v>2170443390</v>
      </c>
      <c r="G48" s="53">
        <f t="shared" si="7"/>
        <v>1330435720</v>
      </c>
      <c r="H48" s="53">
        <f t="shared" si="7"/>
        <v>3172916507</v>
      </c>
      <c r="I48" s="53">
        <f t="shared" si="7"/>
        <v>3344374703</v>
      </c>
      <c r="J48" s="53">
        <f t="shared" si="7"/>
        <v>3344374703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3344374703</v>
      </c>
      <c r="X48" s="53">
        <f t="shared" si="7"/>
        <v>542610848</v>
      </c>
      <c r="Y48" s="53">
        <f t="shared" si="7"/>
        <v>2801763855</v>
      </c>
      <c r="Z48" s="54">
        <f>+IF(X48&lt;&gt;0,+(Y48/X48)*100,0)</f>
        <v>516.3486622737038</v>
      </c>
      <c r="AA48" s="55">
        <f>SUM(AA45:AA47)</f>
        <v>2170443390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29645000</v>
      </c>
      <c r="D6" s="18">
        <v>29645000</v>
      </c>
      <c r="E6" s="19">
        <v>149435238</v>
      </c>
      <c r="F6" s="20">
        <v>149435238</v>
      </c>
      <c r="G6" s="20">
        <v>83664790</v>
      </c>
      <c r="H6" s="20">
        <v>8015578</v>
      </c>
      <c r="I6" s="20">
        <v>3187049</v>
      </c>
      <c r="J6" s="20">
        <v>3187049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3187049</v>
      </c>
      <c r="X6" s="20">
        <v>37358810</v>
      </c>
      <c r="Y6" s="20">
        <v>-34171761</v>
      </c>
      <c r="Z6" s="21">
        <v>-91.47</v>
      </c>
      <c r="AA6" s="22">
        <v>149435238</v>
      </c>
    </row>
    <row r="7" spans="1:27" ht="13.5">
      <c r="A7" s="23" t="s">
        <v>34</v>
      </c>
      <c r="B7" s="17"/>
      <c r="C7" s="18">
        <v>191000000</v>
      </c>
      <c r="D7" s="18">
        <v>191000000</v>
      </c>
      <c r="E7" s="19">
        <v>165595000</v>
      </c>
      <c r="F7" s="20">
        <v>165595000</v>
      </c>
      <c r="G7" s="20">
        <v>89270119</v>
      </c>
      <c r="H7" s="20">
        <v>156218000</v>
      </c>
      <c r="I7" s="20">
        <v>94968000</v>
      </c>
      <c r="J7" s="20">
        <v>94968000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94968000</v>
      </c>
      <c r="X7" s="20">
        <v>41398750</v>
      </c>
      <c r="Y7" s="20">
        <v>53569250</v>
      </c>
      <c r="Z7" s="21">
        <v>129.4</v>
      </c>
      <c r="AA7" s="22">
        <v>165595000</v>
      </c>
    </row>
    <row r="8" spans="1:27" ht="13.5">
      <c r="A8" s="23" t="s">
        <v>35</v>
      </c>
      <c r="B8" s="17"/>
      <c r="C8" s="18">
        <v>181539000</v>
      </c>
      <c r="D8" s="18">
        <v>181539000</v>
      </c>
      <c r="E8" s="19">
        <v>9798000</v>
      </c>
      <c r="F8" s="20">
        <v>9798000</v>
      </c>
      <c r="G8" s="20">
        <v>7295317</v>
      </c>
      <c r="H8" s="20">
        <v>4760204</v>
      </c>
      <c r="I8" s="20">
        <v>9038136</v>
      </c>
      <c r="J8" s="20">
        <v>9038136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9038136</v>
      </c>
      <c r="X8" s="20">
        <v>2449500</v>
      </c>
      <c r="Y8" s="20">
        <v>6588636</v>
      </c>
      <c r="Z8" s="21">
        <v>268.98</v>
      </c>
      <c r="AA8" s="22">
        <v>9798000</v>
      </c>
    </row>
    <row r="9" spans="1:27" ht="13.5">
      <c r="A9" s="23" t="s">
        <v>36</v>
      </c>
      <c r="B9" s="17"/>
      <c r="C9" s="18"/>
      <c r="D9" s="18"/>
      <c r="E9" s="19">
        <v>4812000</v>
      </c>
      <c r="F9" s="20">
        <v>4812000</v>
      </c>
      <c r="G9" s="20">
        <v>3275034</v>
      </c>
      <c r="H9" s="20">
        <v>3369082</v>
      </c>
      <c r="I9" s="20">
        <v>3414172</v>
      </c>
      <c r="J9" s="20">
        <v>3414172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3414172</v>
      </c>
      <c r="X9" s="20">
        <v>1203000</v>
      </c>
      <c r="Y9" s="20">
        <v>2211172</v>
      </c>
      <c r="Z9" s="21">
        <v>183.8</v>
      </c>
      <c r="AA9" s="22">
        <v>4812000</v>
      </c>
    </row>
    <row r="10" spans="1:27" ht="13.5">
      <c r="A10" s="23" t="s">
        <v>37</v>
      </c>
      <c r="B10" s="17"/>
      <c r="C10" s="18"/>
      <c r="D10" s="18"/>
      <c r="E10" s="19">
        <v>10352000</v>
      </c>
      <c r="F10" s="20">
        <v>10352000</v>
      </c>
      <c r="G10" s="24">
        <v>38946367</v>
      </c>
      <c r="H10" s="24">
        <v>37217288</v>
      </c>
      <c r="I10" s="24">
        <v>38472320</v>
      </c>
      <c r="J10" s="20">
        <v>38472320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38472320</v>
      </c>
      <c r="X10" s="20">
        <v>2588000</v>
      </c>
      <c r="Y10" s="24">
        <v>35884320</v>
      </c>
      <c r="Z10" s="25">
        <v>1386.57</v>
      </c>
      <c r="AA10" s="26">
        <v>10352000</v>
      </c>
    </row>
    <row r="11" spans="1:27" ht="13.5">
      <c r="A11" s="23" t="s">
        <v>38</v>
      </c>
      <c r="B11" s="17"/>
      <c r="C11" s="18"/>
      <c r="D11" s="18"/>
      <c r="E11" s="19">
        <v>6894635</v>
      </c>
      <c r="F11" s="20">
        <v>6894635</v>
      </c>
      <c r="G11" s="20"/>
      <c r="H11" s="20"/>
      <c r="I11" s="20">
        <v>9315022</v>
      </c>
      <c r="J11" s="20">
        <v>9315022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9315022</v>
      </c>
      <c r="X11" s="20">
        <v>1723659</v>
      </c>
      <c r="Y11" s="20">
        <v>7591363</v>
      </c>
      <c r="Z11" s="21">
        <v>440.42</v>
      </c>
      <c r="AA11" s="22">
        <v>6894635</v>
      </c>
    </row>
    <row r="12" spans="1:27" ht="13.5">
      <c r="A12" s="27" t="s">
        <v>39</v>
      </c>
      <c r="B12" s="28"/>
      <c r="C12" s="29">
        <f aca="true" t="shared" si="0" ref="C12:Y12">SUM(C6:C11)</f>
        <v>402184000</v>
      </c>
      <c r="D12" s="29">
        <f>SUM(D6:D11)</f>
        <v>402184000</v>
      </c>
      <c r="E12" s="30">
        <f t="shared" si="0"/>
        <v>346886873</v>
      </c>
      <c r="F12" s="31">
        <f t="shared" si="0"/>
        <v>346886873</v>
      </c>
      <c r="G12" s="31">
        <f t="shared" si="0"/>
        <v>222451627</v>
      </c>
      <c r="H12" s="31">
        <f t="shared" si="0"/>
        <v>209580152</v>
      </c>
      <c r="I12" s="31">
        <f t="shared" si="0"/>
        <v>158394699</v>
      </c>
      <c r="J12" s="31">
        <f t="shared" si="0"/>
        <v>158394699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158394699</v>
      </c>
      <c r="X12" s="31">
        <f t="shared" si="0"/>
        <v>86721719</v>
      </c>
      <c r="Y12" s="31">
        <f t="shared" si="0"/>
        <v>71672980</v>
      </c>
      <c r="Z12" s="32">
        <f>+IF(X12&lt;&gt;0,+(Y12/X12)*100,0)</f>
        <v>82.6470932846707</v>
      </c>
      <c r="AA12" s="33">
        <f>SUM(AA6:AA11)</f>
        <v>346886873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59896000</v>
      </c>
      <c r="D15" s="18">
        <v>59896000</v>
      </c>
      <c r="E15" s="19">
        <v>149221779</v>
      </c>
      <c r="F15" s="20">
        <v>149221779</v>
      </c>
      <c r="G15" s="20">
        <v>123571437</v>
      </c>
      <c r="H15" s="20">
        <v>128786442</v>
      </c>
      <c r="I15" s="20">
        <v>128524904</v>
      </c>
      <c r="J15" s="20">
        <v>128524904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128524904</v>
      </c>
      <c r="X15" s="20">
        <v>37305445</v>
      </c>
      <c r="Y15" s="20">
        <v>91219459</v>
      </c>
      <c r="Z15" s="21">
        <v>244.52</v>
      </c>
      <c r="AA15" s="22">
        <v>149221779</v>
      </c>
    </row>
    <row r="16" spans="1:27" ht="13.5">
      <c r="A16" s="23" t="s">
        <v>42</v>
      </c>
      <c r="B16" s="17"/>
      <c r="C16" s="18">
        <v>300000000</v>
      </c>
      <c r="D16" s="18">
        <v>300000000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86969000</v>
      </c>
      <c r="F17" s="20">
        <v>86969000</v>
      </c>
      <c r="G17" s="20">
        <v>100171400</v>
      </c>
      <c r="H17" s="20">
        <v>100171400</v>
      </c>
      <c r="I17" s="20">
        <v>100171400</v>
      </c>
      <c r="J17" s="20">
        <v>100171400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100171400</v>
      </c>
      <c r="X17" s="20">
        <v>21742250</v>
      </c>
      <c r="Y17" s="20">
        <v>78429150</v>
      </c>
      <c r="Z17" s="21">
        <v>360.72</v>
      </c>
      <c r="AA17" s="22">
        <v>86969000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2786941000</v>
      </c>
      <c r="F19" s="20">
        <v>2786941000</v>
      </c>
      <c r="G19" s="20">
        <v>1752180956</v>
      </c>
      <c r="H19" s="20">
        <v>1631236451</v>
      </c>
      <c r="I19" s="20">
        <v>1631236451</v>
      </c>
      <c r="J19" s="20">
        <v>1631236451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1631236451</v>
      </c>
      <c r="X19" s="20">
        <v>696735250</v>
      </c>
      <c r="Y19" s="20">
        <v>934501201</v>
      </c>
      <c r="Z19" s="21">
        <v>134.13</v>
      </c>
      <c r="AA19" s="22">
        <v>2786941000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251000</v>
      </c>
      <c r="F22" s="20">
        <v>251000</v>
      </c>
      <c r="G22" s="20">
        <v>143689</v>
      </c>
      <c r="H22" s="20">
        <v>85226</v>
      </c>
      <c r="I22" s="20">
        <v>85226</v>
      </c>
      <c r="J22" s="20">
        <v>85226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85226</v>
      </c>
      <c r="X22" s="20">
        <v>62750</v>
      </c>
      <c r="Y22" s="20">
        <v>22476</v>
      </c>
      <c r="Z22" s="21">
        <v>35.82</v>
      </c>
      <c r="AA22" s="22">
        <v>251000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359896000</v>
      </c>
      <c r="D24" s="29">
        <f>SUM(D15:D23)</f>
        <v>359896000</v>
      </c>
      <c r="E24" s="36">
        <f t="shared" si="1"/>
        <v>3023382779</v>
      </c>
      <c r="F24" s="37">
        <f t="shared" si="1"/>
        <v>3023382779</v>
      </c>
      <c r="G24" s="37">
        <f t="shared" si="1"/>
        <v>1976067482</v>
      </c>
      <c r="H24" s="37">
        <f t="shared" si="1"/>
        <v>1860279519</v>
      </c>
      <c r="I24" s="37">
        <f t="shared" si="1"/>
        <v>1860017981</v>
      </c>
      <c r="J24" s="37">
        <f t="shared" si="1"/>
        <v>1860017981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1860017981</v>
      </c>
      <c r="X24" s="37">
        <f t="shared" si="1"/>
        <v>755845695</v>
      </c>
      <c r="Y24" s="37">
        <f t="shared" si="1"/>
        <v>1104172286</v>
      </c>
      <c r="Z24" s="38">
        <f>+IF(X24&lt;&gt;0,+(Y24/X24)*100,0)</f>
        <v>146.0843520448972</v>
      </c>
      <c r="AA24" s="39">
        <f>SUM(AA15:AA23)</f>
        <v>3023382779</v>
      </c>
    </row>
    <row r="25" spans="1:27" ht="13.5">
      <c r="A25" s="27" t="s">
        <v>51</v>
      </c>
      <c r="B25" s="28"/>
      <c r="C25" s="29">
        <f aca="true" t="shared" si="2" ref="C25:Y25">+C12+C24</f>
        <v>762080000</v>
      </c>
      <c r="D25" s="29">
        <f>+D12+D24</f>
        <v>762080000</v>
      </c>
      <c r="E25" s="30">
        <f t="shared" si="2"/>
        <v>3370269652</v>
      </c>
      <c r="F25" s="31">
        <f t="shared" si="2"/>
        <v>3370269652</v>
      </c>
      <c r="G25" s="31">
        <f t="shared" si="2"/>
        <v>2198519109</v>
      </c>
      <c r="H25" s="31">
        <f t="shared" si="2"/>
        <v>2069859671</v>
      </c>
      <c r="I25" s="31">
        <f t="shared" si="2"/>
        <v>2018412680</v>
      </c>
      <c r="J25" s="31">
        <f t="shared" si="2"/>
        <v>2018412680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2018412680</v>
      </c>
      <c r="X25" s="31">
        <f t="shared" si="2"/>
        <v>842567414</v>
      </c>
      <c r="Y25" s="31">
        <f t="shared" si="2"/>
        <v>1175845266</v>
      </c>
      <c r="Z25" s="32">
        <f>+IF(X25&lt;&gt;0,+(Y25/X25)*100,0)</f>
        <v>139.55503695755317</v>
      </c>
      <c r="AA25" s="33">
        <f>+AA12+AA24</f>
        <v>3370269652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20000</v>
      </c>
      <c r="D31" s="18">
        <v>20000</v>
      </c>
      <c r="E31" s="19">
        <v>50000</v>
      </c>
      <c r="F31" s="20">
        <v>50000</v>
      </c>
      <c r="G31" s="20">
        <v>6869</v>
      </c>
      <c r="H31" s="20">
        <v>10899</v>
      </c>
      <c r="I31" s="20">
        <v>13315</v>
      </c>
      <c r="J31" s="20">
        <v>13315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13315</v>
      </c>
      <c r="X31" s="20">
        <v>12500</v>
      </c>
      <c r="Y31" s="20">
        <v>815</v>
      </c>
      <c r="Z31" s="21">
        <v>6.52</v>
      </c>
      <c r="AA31" s="22">
        <v>50000</v>
      </c>
    </row>
    <row r="32" spans="1:27" ht="13.5">
      <c r="A32" s="23" t="s">
        <v>57</v>
      </c>
      <c r="B32" s="17"/>
      <c r="C32" s="18">
        <v>129216000</v>
      </c>
      <c r="D32" s="18">
        <v>129216000</v>
      </c>
      <c r="E32" s="19">
        <v>139615000</v>
      </c>
      <c r="F32" s="20">
        <v>139615000</v>
      </c>
      <c r="G32" s="20">
        <v>98498820</v>
      </c>
      <c r="H32" s="20">
        <v>69237666</v>
      </c>
      <c r="I32" s="20">
        <v>44967439</v>
      </c>
      <c r="J32" s="20">
        <v>44967439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44967439</v>
      </c>
      <c r="X32" s="20">
        <v>34903750</v>
      </c>
      <c r="Y32" s="20">
        <v>10063689</v>
      </c>
      <c r="Z32" s="21">
        <v>28.83</v>
      </c>
      <c r="AA32" s="22">
        <v>139615000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129236000</v>
      </c>
      <c r="D34" s="29">
        <f>SUM(D29:D33)</f>
        <v>129236000</v>
      </c>
      <c r="E34" s="30">
        <f t="shared" si="3"/>
        <v>139665000</v>
      </c>
      <c r="F34" s="31">
        <f t="shared" si="3"/>
        <v>139665000</v>
      </c>
      <c r="G34" s="31">
        <f t="shared" si="3"/>
        <v>98505689</v>
      </c>
      <c r="H34" s="31">
        <f t="shared" si="3"/>
        <v>69248565</v>
      </c>
      <c r="I34" s="31">
        <f t="shared" si="3"/>
        <v>44980754</v>
      </c>
      <c r="J34" s="31">
        <f t="shared" si="3"/>
        <v>44980754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44980754</v>
      </c>
      <c r="X34" s="31">
        <f t="shared" si="3"/>
        <v>34916250</v>
      </c>
      <c r="Y34" s="31">
        <f t="shared" si="3"/>
        <v>10064504</v>
      </c>
      <c r="Z34" s="32">
        <f>+IF(X34&lt;&gt;0,+(Y34/X34)*100,0)</f>
        <v>28.82469910142126</v>
      </c>
      <c r="AA34" s="33">
        <f>SUM(AA29:AA33)</f>
        <v>139665000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129236000</v>
      </c>
      <c r="D40" s="29">
        <f>+D34+D39</f>
        <v>129236000</v>
      </c>
      <c r="E40" s="30">
        <f t="shared" si="5"/>
        <v>139665000</v>
      </c>
      <c r="F40" s="31">
        <f t="shared" si="5"/>
        <v>139665000</v>
      </c>
      <c r="G40" s="31">
        <f t="shared" si="5"/>
        <v>98505689</v>
      </c>
      <c r="H40" s="31">
        <f t="shared" si="5"/>
        <v>69248565</v>
      </c>
      <c r="I40" s="31">
        <f t="shared" si="5"/>
        <v>44980754</v>
      </c>
      <c r="J40" s="31">
        <f t="shared" si="5"/>
        <v>44980754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44980754</v>
      </c>
      <c r="X40" s="31">
        <f t="shared" si="5"/>
        <v>34916250</v>
      </c>
      <c r="Y40" s="31">
        <f t="shared" si="5"/>
        <v>10064504</v>
      </c>
      <c r="Z40" s="32">
        <f>+IF(X40&lt;&gt;0,+(Y40/X40)*100,0)</f>
        <v>28.82469910142126</v>
      </c>
      <c r="AA40" s="33">
        <f>+AA34+AA39</f>
        <v>139665000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632844000</v>
      </c>
      <c r="D42" s="43">
        <f>+D25-D40</f>
        <v>632844000</v>
      </c>
      <c r="E42" s="44">
        <f t="shared" si="6"/>
        <v>3230604652</v>
      </c>
      <c r="F42" s="45">
        <f t="shared" si="6"/>
        <v>3230604652</v>
      </c>
      <c r="G42" s="45">
        <f t="shared" si="6"/>
        <v>2100013420</v>
      </c>
      <c r="H42" s="45">
        <f t="shared" si="6"/>
        <v>2000611106</v>
      </c>
      <c r="I42" s="45">
        <f t="shared" si="6"/>
        <v>1973431926</v>
      </c>
      <c r="J42" s="45">
        <f t="shared" si="6"/>
        <v>1973431926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1973431926</v>
      </c>
      <c r="X42" s="45">
        <f t="shared" si="6"/>
        <v>807651164</v>
      </c>
      <c r="Y42" s="45">
        <f t="shared" si="6"/>
        <v>1165780762</v>
      </c>
      <c r="Z42" s="46">
        <f>+IF(X42&lt;&gt;0,+(Y42/X42)*100,0)</f>
        <v>144.34211376930548</v>
      </c>
      <c r="AA42" s="47">
        <f>+AA25-AA40</f>
        <v>3230604652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632844000</v>
      </c>
      <c r="D45" s="18">
        <v>632844000</v>
      </c>
      <c r="E45" s="19">
        <v>3230604652</v>
      </c>
      <c r="F45" s="20">
        <v>3230604652</v>
      </c>
      <c r="G45" s="20">
        <v>2100013420</v>
      </c>
      <c r="H45" s="20">
        <v>2000611106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807651163</v>
      </c>
      <c r="Y45" s="20">
        <v>-807651163</v>
      </c>
      <c r="Z45" s="48">
        <v>-100</v>
      </c>
      <c r="AA45" s="22">
        <v>3230604652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>
        <v>1973431926</v>
      </c>
      <c r="J47" s="20">
        <v>1973431926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1973431926</v>
      </c>
      <c r="X47" s="20"/>
      <c r="Y47" s="20">
        <v>1973431926</v>
      </c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632844000</v>
      </c>
      <c r="D48" s="51">
        <f>SUM(D45:D47)</f>
        <v>632844000</v>
      </c>
      <c r="E48" s="52">
        <f t="shared" si="7"/>
        <v>3230604652</v>
      </c>
      <c r="F48" s="53">
        <f t="shared" si="7"/>
        <v>3230604652</v>
      </c>
      <c r="G48" s="53">
        <f t="shared" si="7"/>
        <v>2100013420</v>
      </c>
      <c r="H48" s="53">
        <f t="shared" si="7"/>
        <v>2000611106</v>
      </c>
      <c r="I48" s="53">
        <f t="shared" si="7"/>
        <v>1973431926</v>
      </c>
      <c r="J48" s="53">
        <f t="shared" si="7"/>
        <v>1973431926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1973431926</v>
      </c>
      <c r="X48" s="53">
        <f t="shared" si="7"/>
        <v>807651163</v>
      </c>
      <c r="Y48" s="53">
        <f t="shared" si="7"/>
        <v>1165780763</v>
      </c>
      <c r="Z48" s="54">
        <f>+IF(X48&lt;&gt;0,+(Y48/X48)*100,0)</f>
        <v>144.3421140718397</v>
      </c>
      <c r="AA48" s="55">
        <f>SUM(AA45:AA47)</f>
        <v>3230604652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6212592</v>
      </c>
      <c r="D6" s="18">
        <v>6212592</v>
      </c>
      <c r="E6" s="19">
        <v>8874926</v>
      </c>
      <c r="F6" s="20">
        <v>8874926</v>
      </c>
      <c r="G6" s="20">
        <v>11496268</v>
      </c>
      <c r="H6" s="20">
        <v>6889994</v>
      </c>
      <c r="I6" s="20">
        <v>6019775</v>
      </c>
      <c r="J6" s="20">
        <v>6019775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6019775</v>
      </c>
      <c r="X6" s="20">
        <v>2218732</v>
      </c>
      <c r="Y6" s="20">
        <v>3801043</v>
      </c>
      <c r="Z6" s="21">
        <v>171.32</v>
      </c>
      <c r="AA6" s="22">
        <v>8874926</v>
      </c>
    </row>
    <row r="7" spans="1:27" ht="13.5">
      <c r="A7" s="23" t="s">
        <v>34</v>
      </c>
      <c r="B7" s="17"/>
      <c r="C7" s="18">
        <v>395570244</v>
      </c>
      <c r="D7" s="18">
        <v>395570244</v>
      </c>
      <c r="E7" s="19">
        <v>52827527</v>
      </c>
      <c r="F7" s="20">
        <v>52827527</v>
      </c>
      <c r="G7" s="20">
        <v>474483461</v>
      </c>
      <c r="H7" s="20">
        <v>465570244</v>
      </c>
      <c r="I7" s="20">
        <v>445570244</v>
      </c>
      <c r="J7" s="20">
        <v>445570244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445570244</v>
      </c>
      <c r="X7" s="20">
        <v>13206882</v>
      </c>
      <c r="Y7" s="20">
        <v>432363362</v>
      </c>
      <c r="Z7" s="21">
        <v>3273.77</v>
      </c>
      <c r="AA7" s="22">
        <v>52827527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23596963</v>
      </c>
      <c r="D9" s="18">
        <v>23596963</v>
      </c>
      <c r="E9" s="19">
        <v>9724143</v>
      </c>
      <c r="F9" s="20">
        <v>9724143</v>
      </c>
      <c r="G9" s="20">
        <v>24763304</v>
      </c>
      <c r="H9" s="20">
        <v>26753460</v>
      </c>
      <c r="I9" s="20">
        <v>28254287</v>
      </c>
      <c r="J9" s="20">
        <v>28254287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28254287</v>
      </c>
      <c r="X9" s="20">
        <v>2431036</v>
      </c>
      <c r="Y9" s="20">
        <v>25823251</v>
      </c>
      <c r="Z9" s="21">
        <v>1062.23</v>
      </c>
      <c r="AA9" s="22">
        <v>9724143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165757124</v>
      </c>
      <c r="D11" s="18">
        <v>165757124</v>
      </c>
      <c r="E11" s="19">
        <v>73336795</v>
      </c>
      <c r="F11" s="20">
        <v>73336795</v>
      </c>
      <c r="G11" s="20">
        <v>165757124</v>
      </c>
      <c r="H11" s="20">
        <v>165757124</v>
      </c>
      <c r="I11" s="20">
        <v>165757124</v>
      </c>
      <c r="J11" s="20">
        <v>165757124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165757124</v>
      </c>
      <c r="X11" s="20">
        <v>18334199</v>
      </c>
      <c r="Y11" s="20">
        <v>147422925</v>
      </c>
      <c r="Z11" s="21">
        <v>804.09</v>
      </c>
      <c r="AA11" s="22">
        <v>73336795</v>
      </c>
    </row>
    <row r="12" spans="1:27" ht="13.5">
      <c r="A12" s="27" t="s">
        <v>39</v>
      </c>
      <c r="B12" s="28"/>
      <c r="C12" s="29">
        <f aca="true" t="shared" si="0" ref="C12:Y12">SUM(C6:C11)</f>
        <v>591136923</v>
      </c>
      <c r="D12" s="29">
        <f>SUM(D6:D11)</f>
        <v>591136923</v>
      </c>
      <c r="E12" s="30">
        <f t="shared" si="0"/>
        <v>144763391</v>
      </c>
      <c r="F12" s="31">
        <f t="shared" si="0"/>
        <v>144763391</v>
      </c>
      <c r="G12" s="31">
        <f t="shared" si="0"/>
        <v>676500157</v>
      </c>
      <c r="H12" s="31">
        <f t="shared" si="0"/>
        <v>664970822</v>
      </c>
      <c r="I12" s="31">
        <f t="shared" si="0"/>
        <v>645601430</v>
      </c>
      <c r="J12" s="31">
        <f t="shared" si="0"/>
        <v>645601430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645601430</v>
      </c>
      <c r="X12" s="31">
        <f t="shared" si="0"/>
        <v>36190849</v>
      </c>
      <c r="Y12" s="31">
        <f t="shared" si="0"/>
        <v>609410581</v>
      </c>
      <c r="Z12" s="32">
        <f>+IF(X12&lt;&gt;0,+(Y12/X12)*100,0)</f>
        <v>1683.8803118434719</v>
      </c>
      <c r="AA12" s="33">
        <f>SUM(AA6:AA11)</f>
        <v>144763391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33756425</v>
      </c>
      <c r="D16" s="18">
        <v>33756425</v>
      </c>
      <c r="E16" s="19">
        <v>144682180</v>
      </c>
      <c r="F16" s="20">
        <v>144682180</v>
      </c>
      <c r="G16" s="24">
        <v>33756425</v>
      </c>
      <c r="H16" s="24">
        <v>33756425</v>
      </c>
      <c r="I16" s="24">
        <v>33756425</v>
      </c>
      <c r="J16" s="20">
        <v>33756425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33756425</v>
      </c>
      <c r="X16" s="20">
        <v>36170545</v>
      </c>
      <c r="Y16" s="24">
        <v>-2414120</v>
      </c>
      <c r="Z16" s="25">
        <v>-6.67</v>
      </c>
      <c r="AA16" s="26">
        <v>144682180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98644261</v>
      </c>
      <c r="D19" s="18">
        <v>98644261</v>
      </c>
      <c r="E19" s="19">
        <v>149826122</v>
      </c>
      <c r="F19" s="20">
        <v>149826122</v>
      </c>
      <c r="G19" s="20">
        <v>84256460</v>
      </c>
      <c r="H19" s="20">
        <v>99246717</v>
      </c>
      <c r="I19" s="20">
        <v>99613675</v>
      </c>
      <c r="J19" s="20">
        <v>99613675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99613675</v>
      </c>
      <c r="X19" s="20">
        <v>37456531</v>
      </c>
      <c r="Y19" s="20">
        <v>62157144</v>
      </c>
      <c r="Z19" s="21">
        <v>165.94</v>
      </c>
      <c r="AA19" s="22">
        <v>149826122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851118</v>
      </c>
      <c r="D22" s="18">
        <v>851118</v>
      </c>
      <c r="E22" s="19">
        <v>764526</v>
      </c>
      <c r="F22" s="20">
        <v>764526</v>
      </c>
      <c r="G22" s="20">
        <v>314910</v>
      </c>
      <c r="H22" s="20">
        <v>833806</v>
      </c>
      <c r="I22" s="20">
        <v>825429</v>
      </c>
      <c r="J22" s="20">
        <v>825429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825429</v>
      </c>
      <c r="X22" s="20">
        <v>191132</v>
      </c>
      <c r="Y22" s="20">
        <v>634297</v>
      </c>
      <c r="Z22" s="21">
        <v>331.86</v>
      </c>
      <c r="AA22" s="22">
        <v>764526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133251804</v>
      </c>
      <c r="D24" s="29">
        <f>SUM(D15:D23)</f>
        <v>133251804</v>
      </c>
      <c r="E24" s="36">
        <f t="shared" si="1"/>
        <v>295272828</v>
      </c>
      <c r="F24" s="37">
        <f t="shared" si="1"/>
        <v>295272828</v>
      </c>
      <c r="G24" s="37">
        <f t="shared" si="1"/>
        <v>118327795</v>
      </c>
      <c r="H24" s="37">
        <f t="shared" si="1"/>
        <v>133836948</v>
      </c>
      <c r="I24" s="37">
        <f t="shared" si="1"/>
        <v>134195529</v>
      </c>
      <c r="J24" s="37">
        <f t="shared" si="1"/>
        <v>134195529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134195529</v>
      </c>
      <c r="X24" s="37">
        <f t="shared" si="1"/>
        <v>73818208</v>
      </c>
      <c r="Y24" s="37">
        <f t="shared" si="1"/>
        <v>60377321</v>
      </c>
      <c r="Z24" s="38">
        <f>+IF(X24&lt;&gt;0,+(Y24/X24)*100,0)</f>
        <v>81.79190830533301</v>
      </c>
      <c r="AA24" s="39">
        <f>SUM(AA15:AA23)</f>
        <v>295272828</v>
      </c>
    </row>
    <row r="25" spans="1:27" ht="13.5">
      <c r="A25" s="27" t="s">
        <v>51</v>
      </c>
      <c r="B25" s="28"/>
      <c r="C25" s="29">
        <f aca="true" t="shared" si="2" ref="C25:Y25">+C12+C24</f>
        <v>724388727</v>
      </c>
      <c r="D25" s="29">
        <f>+D12+D24</f>
        <v>724388727</v>
      </c>
      <c r="E25" s="30">
        <f t="shared" si="2"/>
        <v>440036219</v>
      </c>
      <c r="F25" s="31">
        <f t="shared" si="2"/>
        <v>440036219</v>
      </c>
      <c r="G25" s="31">
        <f t="shared" si="2"/>
        <v>794827952</v>
      </c>
      <c r="H25" s="31">
        <f t="shared" si="2"/>
        <v>798807770</v>
      </c>
      <c r="I25" s="31">
        <f t="shared" si="2"/>
        <v>779796959</v>
      </c>
      <c r="J25" s="31">
        <f t="shared" si="2"/>
        <v>779796959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779796959</v>
      </c>
      <c r="X25" s="31">
        <f t="shared" si="2"/>
        <v>110009057</v>
      </c>
      <c r="Y25" s="31">
        <f t="shared" si="2"/>
        <v>669787902</v>
      </c>
      <c r="Z25" s="32">
        <f>+IF(X25&lt;&gt;0,+(Y25/X25)*100,0)</f>
        <v>608.8479624000413</v>
      </c>
      <c r="AA25" s="33">
        <f>+AA12+AA24</f>
        <v>440036219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6658530</v>
      </c>
      <c r="D30" s="18">
        <v>6658530</v>
      </c>
      <c r="E30" s="19">
        <v>6129882</v>
      </c>
      <c r="F30" s="20">
        <v>6129882</v>
      </c>
      <c r="G30" s="20">
        <v>6658530</v>
      </c>
      <c r="H30" s="20">
        <v>6658530</v>
      </c>
      <c r="I30" s="20">
        <v>4616394</v>
      </c>
      <c r="J30" s="20">
        <v>4616394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4616394</v>
      </c>
      <c r="X30" s="20">
        <v>1532471</v>
      </c>
      <c r="Y30" s="20">
        <v>3083923</v>
      </c>
      <c r="Z30" s="21">
        <v>201.24</v>
      </c>
      <c r="AA30" s="22">
        <v>6129882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59936251</v>
      </c>
      <c r="D32" s="18">
        <v>59936251</v>
      </c>
      <c r="E32" s="19">
        <v>36946470</v>
      </c>
      <c r="F32" s="20">
        <v>36946470</v>
      </c>
      <c r="G32" s="20">
        <v>33364972</v>
      </c>
      <c r="H32" s="20">
        <v>35786396</v>
      </c>
      <c r="I32" s="20">
        <v>36867719</v>
      </c>
      <c r="J32" s="20">
        <v>36867719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36867719</v>
      </c>
      <c r="X32" s="20">
        <v>9236618</v>
      </c>
      <c r="Y32" s="20">
        <v>27631101</v>
      </c>
      <c r="Z32" s="21">
        <v>299.15</v>
      </c>
      <c r="AA32" s="22">
        <v>36946470</v>
      </c>
    </row>
    <row r="33" spans="1:27" ht="13.5">
      <c r="A33" s="23" t="s">
        <v>58</v>
      </c>
      <c r="B33" s="17"/>
      <c r="C33" s="18">
        <v>166756</v>
      </c>
      <c r="D33" s="18">
        <v>166756</v>
      </c>
      <c r="E33" s="19">
        <v>9595928</v>
      </c>
      <c r="F33" s="20">
        <v>9595928</v>
      </c>
      <c r="G33" s="20">
        <v>1441616</v>
      </c>
      <c r="H33" s="20">
        <v>143833</v>
      </c>
      <c r="I33" s="20">
        <v>132939</v>
      </c>
      <c r="J33" s="20">
        <v>132939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132939</v>
      </c>
      <c r="X33" s="20">
        <v>2398982</v>
      </c>
      <c r="Y33" s="20">
        <v>-2266043</v>
      </c>
      <c r="Z33" s="21">
        <v>-94.46</v>
      </c>
      <c r="AA33" s="22">
        <v>9595928</v>
      </c>
    </row>
    <row r="34" spans="1:27" ht="13.5">
      <c r="A34" s="27" t="s">
        <v>59</v>
      </c>
      <c r="B34" s="28"/>
      <c r="C34" s="29">
        <f aca="true" t="shared" si="3" ref="C34:Y34">SUM(C29:C33)</f>
        <v>66761537</v>
      </c>
      <c r="D34" s="29">
        <f>SUM(D29:D33)</f>
        <v>66761537</v>
      </c>
      <c r="E34" s="30">
        <f t="shared" si="3"/>
        <v>52672280</v>
      </c>
      <c r="F34" s="31">
        <f t="shared" si="3"/>
        <v>52672280</v>
      </c>
      <c r="G34" s="31">
        <f t="shared" si="3"/>
        <v>41465118</v>
      </c>
      <c r="H34" s="31">
        <f t="shared" si="3"/>
        <v>42588759</v>
      </c>
      <c r="I34" s="31">
        <f t="shared" si="3"/>
        <v>41617052</v>
      </c>
      <c r="J34" s="31">
        <f t="shared" si="3"/>
        <v>41617052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41617052</v>
      </c>
      <c r="X34" s="31">
        <f t="shared" si="3"/>
        <v>13168071</v>
      </c>
      <c r="Y34" s="31">
        <f t="shared" si="3"/>
        <v>28448981</v>
      </c>
      <c r="Z34" s="32">
        <f>+IF(X34&lt;&gt;0,+(Y34/X34)*100,0)</f>
        <v>216.04516713192083</v>
      </c>
      <c r="AA34" s="33">
        <f>SUM(AA29:AA33)</f>
        <v>52672280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27903833</v>
      </c>
      <c r="D37" s="18">
        <v>27903833</v>
      </c>
      <c r="E37" s="19">
        <v>28403437</v>
      </c>
      <c r="F37" s="20">
        <v>28403437</v>
      </c>
      <c r="G37" s="20">
        <v>27903833</v>
      </c>
      <c r="H37" s="20">
        <v>27903833</v>
      </c>
      <c r="I37" s="20">
        <v>27903833</v>
      </c>
      <c r="J37" s="20">
        <v>27903833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27903833</v>
      </c>
      <c r="X37" s="20">
        <v>7100859</v>
      </c>
      <c r="Y37" s="20">
        <v>20802974</v>
      </c>
      <c r="Z37" s="21">
        <v>292.96</v>
      </c>
      <c r="AA37" s="22">
        <v>28403437</v>
      </c>
    </row>
    <row r="38" spans="1:27" ht="13.5">
      <c r="A38" s="23" t="s">
        <v>58</v>
      </c>
      <c r="B38" s="17"/>
      <c r="C38" s="18">
        <v>13819440</v>
      </c>
      <c r="D38" s="18">
        <v>13819440</v>
      </c>
      <c r="E38" s="19">
        <v>8057905</v>
      </c>
      <c r="F38" s="20">
        <v>8057905</v>
      </c>
      <c r="G38" s="20">
        <v>12544580</v>
      </c>
      <c r="H38" s="20">
        <v>13819440</v>
      </c>
      <c r="I38" s="20">
        <v>13819440</v>
      </c>
      <c r="J38" s="20">
        <v>13819440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13819440</v>
      </c>
      <c r="X38" s="20">
        <v>2014476</v>
      </c>
      <c r="Y38" s="20">
        <v>11804964</v>
      </c>
      <c r="Z38" s="21">
        <v>586.01</v>
      </c>
      <c r="AA38" s="22">
        <v>8057905</v>
      </c>
    </row>
    <row r="39" spans="1:27" ht="13.5">
      <c r="A39" s="27" t="s">
        <v>61</v>
      </c>
      <c r="B39" s="35"/>
      <c r="C39" s="29">
        <f aca="true" t="shared" si="4" ref="C39:Y39">SUM(C37:C38)</f>
        <v>41723273</v>
      </c>
      <c r="D39" s="29">
        <f>SUM(D37:D38)</f>
        <v>41723273</v>
      </c>
      <c r="E39" s="36">
        <f t="shared" si="4"/>
        <v>36461342</v>
      </c>
      <c r="F39" s="37">
        <f t="shared" si="4"/>
        <v>36461342</v>
      </c>
      <c r="G39" s="37">
        <f t="shared" si="4"/>
        <v>40448413</v>
      </c>
      <c r="H39" s="37">
        <f t="shared" si="4"/>
        <v>41723273</v>
      </c>
      <c r="I39" s="37">
        <f t="shared" si="4"/>
        <v>41723273</v>
      </c>
      <c r="J39" s="37">
        <f t="shared" si="4"/>
        <v>41723273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41723273</v>
      </c>
      <c r="X39" s="37">
        <f t="shared" si="4"/>
        <v>9115335</v>
      </c>
      <c r="Y39" s="37">
        <f t="shared" si="4"/>
        <v>32607938</v>
      </c>
      <c r="Z39" s="38">
        <f>+IF(X39&lt;&gt;0,+(Y39/X39)*100,0)</f>
        <v>357.72616146307297</v>
      </c>
      <c r="AA39" s="39">
        <f>SUM(AA37:AA38)</f>
        <v>36461342</v>
      </c>
    </row>
    <row r="40" spans="1:27" ht="13.5">
      <c r="A40" s="27" t="s">
        <v>62</v>
      </c>
      <c r="B40" s="28"/>
      <c r="C40" s="29">
        <f aca="true" t="shared" si="5" ref="C40:Y40">+C34+C39</f>
        <v>108484810</v>
      </c>
      <c r="D40" s="29">
        <f>+D34+D39</f>
        <v>108484810</v>
      </c>
      <c r="E40" s="30">
        <f t="shared" si="5"/>
        <v>89133622</v>
      </c>
      <c r="F40" s="31">
        <f t="shared" si="5"/>
        <v>89133622</v>
      </c>
      <c r="G40" s="31">
        <f t="shared" si="5"/>
        <v>81913531</v>
      </c>
      <c r="H40" s="31">
        <f t="shared" si="5"/>
        <v>84312032</v>
      </c>
      <c r="I40" s="31">
        <f t="shared" si="5"/>
        <v>83340325</v>
      </c>
      <c r="J40" s="31">
        <f t="shared" si="5"/>
        <v>83340325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83340325</v>
      </c>
      <c r="X40" s="31">
        <f t="shared" si="5"/>
        <v>22283406</v>
      </c>
      <c r="Y40" s="31">
        <f t="shared" si="5"/>
        <v>61056919</v>
      </c>
      <c r="Z40" s="32">
        <f>+IF(X40&lt;&gt;0,+(Y40/X40)*100,0)</f>
        <v>274.001734743782</v>
      </c>
      <c r="AA40" s="33">
        <f>+AA34+AA39</f>
        <v>89133622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615903917</v>
      </c>
      <c r="D42" s="43">
        <f>+D25-D40</f>
        <v>615903917</v>
      </c>
      <c r="E42" s="44">
        <f t="shared" si="6"/>
        <v>350902597</v>
      </c>
      <c r="F42" s="45">
        <f t="shared" si="6"/>
        <v>350902597</v>
      </c>
      <c r="G42" s="45">
        <f t="shared" si="6"/>
        <v>712914421</v>
      </c>
      <c r="H42" s="45">
        <f t="shared" si="6"/>
        <v>714495738</v>
      </c>
      <c r="I42" s="45">
        <f t="shared" si="6"/>
        <v>696456634</v>
      </c>
      <c r="J42" s="45">
        <f t="shared" si="6"/>
        <v>696456634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696456634</v>
      </c>
      <c r="X42" s="45">
        <f t="shared" si="6"/>
        <v>87725651</v>
      </c>
      <c r="Y42" s="45">
        <f t="shared" si="6"/>
        <v>608730983</v>
      </c>
      <c r="Z42" s="46">
        <f>+IF(X42&lt;&gt;0,+(Y42/X42)*100,0)</f>
        <v>693.90306718841</v>
      </c>
      <c r="AA42" s="47">
        <f>+AA25-AA40</f>
        <v>350902597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615903917</v>
      </c>
      <c r="D45" s="18">
        <v>615903917</v>
      </c>
      <c r="E45" s="19">
        <v>350902597</v>
      </c>
      <c r="F45" s="20">
        <v>350902597</v>
      </c>
      <c r="G45" s="20">
        <v>712914421</v>
      </c>
      <c r="H45" s="20">
        <v>714495738</v>
      </c>
      <c r="I45" s="20">
        <v>696456635</v>
      </c>
      <c r="J45" s="20">
        <v>696456635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696456635</v>
      </c>
      <c r="X45" s="20">
        <v>87725649</v>
      </c>
      <c r="Y45" s="20">
        <v>608730986</v>
      </c>
      <c r="Z45" s="48">
        <v>693.9</v>
      </c>
      <c r="AA45" s="22">
        <v>350902597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615903917</v>
      </c>
      <c r="D48" s="51">
        <f>SUM(D45:D47)</f>
        <v>615903917</v>
      </c>
      <c r="E48" s="52">
        <f t="shared" si="7"/>
        <v>350902597</v>
      </c>
      <c r="F48" s="53">
        <f t="shared" si="7"/>
        <v>350902597</v>
      </c>
      <c r="G48" s="53">
        <f t="shared" si="7"/>
        <v>712914421</v>
      </c>
      <c r="H48" s="53">
        <f t="shared" si="7"/>
        <v>714495738</v>
      </c>
      <c r="I48" s="53">
        <f t="shared" si="7"/>
        <v>696456635</v>
      </c>
      <c r="J48" s="53">
        <f t="shared" si="7"/>
        <v>696456635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696456635</v>
      </c>
      <c r="X48" s="53">
        <f t="shared" si="7"/>
        <v>87725649</v>
      </c>
      <c r="Y48" s="53">
        <f t="shared" si="7"/>
        <v>608730986</v>
      </c>
      <c r="Z48" s="54">
        <f>+IF(X48&lt;&gt;0,+(Y48/X48)*100,0)</f>
        <v>693.903086428007</v>
      </c>
      <c r="AA48" s="55">
        <f>SUM(AA45:AA47)</f>
        <v>350902597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20175000</v>
      </c>
      <c r="F6" s="20">
        <v>20175000</v>
      </c>
      <c r="G6" s="20">
        <v>2989000</v>
      </c>
      <c r="H6" s="20">
        <v>2989000</v>
      </c>
      <c r="I6" s="20">
        <v>1769737</v>
      </c>
      <c r="J6" s="20">
        <v>1769737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1769737</v>
      </c>
      <c r="X6" s="20">
        <v>5043750</v>
      </c>
      <c r="Y6" s="20">
        <v>-3274013</v>
      </c>
      <c r="Z6" s="21">
        <v>-64.91</v>
      </c>
      <c r="AA6" s="22">
        <v>20175000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104000</v>
      </c>
      <c r="H7" s="20">
        <v>104000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102633000</v>
      </c>
      <c r="F8" s="20">
        <v>102633000</v>
      </c>
      <c r="G8" s="20">
        <v>52185000</v>
      </c>
      <c r="H8" s="20">
        <v>52185000</v>
      </c>
      <c r="I8" s="20">
        <v>116248984</v>
      </c>
      <c r="J8" s="20">
        <v>116248984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116248984</v>
      </c>
      <c r="X8" s="20">
        <v>25658250</v>
      </c>
      <c r="Y8" s="20">
        <v>90590734</v>
      </c>
      <c r="Z8" s="21">
        <v>353.07</v>
      </c>
      <c r="AA8" s="22">
        <v>102633000</v>
      </c>
    </row>
    <row r="9" spans="1:27" ht="13.5">
      <c r="A9" s="23" t="s">
        <v>36</v>
      </c>
      <c r="B9" s="17"/>
      <c r="C9" s="18"/>
      <c r="D9" s="18"/>
      <c r="E9" s="19">
        <v>28592000</v>
      </c>
      <c r="F9" s="20">
        <v>28592000</v>
      </c>
      <c r="G9" s="20">
        <v>1425000</v>
      </c>
      <c r="H9" s="20">
        <v>1425000</v>
      </c>
      <c r="I9" s="20">
        <v>9081204</v>
      </c>
      <c r="J9" s="20">
        <v>9081204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9081204</v>
      </c>
      <c r="X9" s="20">
        <v>7148000</v>
      </c>
      <c r="Y9" s="20">
        <v>1933204</v>
      </c>
      <c r="Z9" s="21">
        <v>27.05</v>
      </c>
      <c r="AA9" s="22">
        <v>28592000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12562000</v>
      </c>
      <c r="F11" s="20">
        <v>12562000</v>
      </c>
      <c r="G11" s="20">
        <v>48000</v>
      </c>
      <c r="H11" s="20">
        <v>48000</v>
      </c>
      <c r="I11" s="20">
        <v>521700</v>
      </c>
      <c r="J11" s="20">
        <v>521700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521700</v>
      </c>
      <c r="X11" s="20">
        <v>3140500</v>
      </c>
      <c r="Y11" s="20">
        <v>-2618800</v>
      </c>
      <c r="Z11" s="21">
        <v>-83.39</v>
      </c>
      <c r="AA11" s="22">
        <v>12562000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163962000</v>
      </c>
      <c r="F12" s="31">
        <f t="shared" si="0"/>
        <v>163962000</v>
      </c>
      <c r="G12" s="31">
        <f t="shared" si="0"/>
        <v>56751000</v>
      </c>
      <c r="H12" s="31">
        <f t="shared" si="0"/>
        <v>56751000</v>
      </c>
      <c r="I12" s="31">
        <f t="shared" si="0"/>
        <v>127621625</v>
      </c>
      <c r="J12" s="31">
        <f t="shared" si="0"/>
        <v>127621625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127621625</v>
      </c>
      <c r="X12" s="31">
        <f t="shared" si="0"/>
        <v>40990500</v>
      </c>
      <c r="Y12" s="31">
        <f t="shared" si="0"/>
        <v>86631125</v>
      </c>
      <c r="Z12" s="32">
        <f>+IF(X12&lt;&gt;0,+(Y12/X12)*100,0)</f>
        <v>211.34439687244603</v>
      </c>
      <c r="AA12" s="33">
        <f>SUM(AA6:AA11)</f>
        <v>163962000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1057000</v>
      </c>
      <c r="F16" s="20">
        <v>1057000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264250</v>
      </c>
      <c r="Y16" s="24">
        <v>-264250</v>
      </c>
      <c r="Z16" s="25">
        <v>-100</v>
      </c>
      <c r="AA16" s="26">
        <v>1057000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1010526000</v>
      </c>
      <c r="F19" s="20">
        <v>1010526000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252631500</v>
      </c>
      <c r="Y19" s="20">
        <v>-252631500</v>
      </c>
      <c r="Z19" s="21">
        <v>-100</v>
      </c>
      <c r="AA19" s="22">
        <v>1010526000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105000</v>
      </c>
      <c r="H23" s="24">
        <v>105000</v>
      </c>
      <c r="I23" s="24">
        <v>168292</v>
      </c>
      <c r="J23" s="20">
        <v>168292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168292</v>
      </c>
      <c r="X23" s="20"/>
      <c r="Y23" s="24">
        <v>168292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1011583000</v>
      </c>
      <c r="F24" s="37">
        <f t="shared" si="1"/>
        <v>1011583000</v>
      </c>
      <c r="G24" s="37">
        <f t="shared" si="1"/>
        <v>105000</v>
      </c>
      <c r="H24" s="37">
        <f t="shared" si="1"/>
        <v>105000</v>
      </c>
      <c r="I24" s="37">
        <f t="shared" si="1"/>
        <v>168292</v>
      </c>
      <c r="J24" s="37">
        <f t="shared" si="1"/>
        <v>168292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168292</v>
      </c>
      <c r="X24" s="37">
        <f t="shared" si="1"/>
        <v>252895750</v>
      </c>
      <c r="Y24" s="37">
        <f t="shared" si="1"/>
        <v>-252727458</v>
      </c>
      <c r="Z24" s="38">
        <f>+IF(X24&lt;&gt;0,+(Y24/X24)*100,0)</f>
        <v>-99.93345400229146</v>
      </c>
      <c r="AA24" s="39">
        <f>SUM(AA15:AA23)</f>
        <v>1011583000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1175545000</v>
      </c>
      <c r="F25" s="31">
        <f t="shared" si="2"/>
        <v>1175545000</v>
      </c>
      <c r="G25" s="31">
        <f t="shared" si="2"/>
        <v>56856000</v>
      </c>
      <c r="H25" s="31">
        <f t="shared" si="2"/>
        <v>56856000</v>
      </c>
      <c r="I25" s="31">
        <f t="shared" si="2"/>
        <v>127789917</v>
      </c>
      <c r="J25" s="31">
        <f t="shared" si="2"/>
        <v>127789917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127789917</v>
      </c>
      <c r="X25" s="31">
        <f t="shared" si="2"/>
        <v>293886250</v>
      </c>
      <c r="Y25" s="31">
        <f t="shared" si="2"/>
        <v>-166096333</v>
      </c>
      <c r="Z25" s="32">
        <f>+IF(X25&lt;&gt;0,+(Y25/X25)*100,0)</f>
        <v>-56.51721814137273</v>
      </c>
      <c r="AA25" s="33">
        <f>+AA12+AA24</f>
        <v>1175545000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532000</v>
      </c>
      <c r="F30" s="20">
        <v>532000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133000</v>
      </c>
      <c r="Y30" s="20">
        <v>-133000</v>
      </c>
      <c r="Z30" s="21">
        <v>-100</v>
      </c>
      <c r="AA30" s="22">
        <v>532000</v>
      </c>
    </row>
    <row r="31" spans="1:27" ht="13.5">
      <c r="A31" s="23" t="s">
        <v>56</v>
      </c>
      <c r="B31" s="17"/>
      <c r="C31" s="18"/>
      <c r="D31" s="18"/>
      <c r="E31" s="19">
        <v>3889000</v>
      </c>
      <c r="F31" s="20">
        <v>3889000</v>
      </c>
      <c r="G31" s="20">
        <v>52000</v>
      </c>
      <c r="H31" s="20">
        <v>52000</v>
      </c>
      <c r="I31" s="20">
        <v>85340</v>
      </c>
      <c r="J31" s="20">
        <v>85340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85340</v>
      </c>
      <c r="X31" s="20">
        <v>972250</v>
      </c>
      <c r="Y31" s="20">
        <v>-886910</v>
      </c>
      <c r="Z31" s="21">
        <v>-91.22</v>
      </c>
      <c r="AA31" s="22">
        <v>3889000</v>
      </c>
    </row>
    <row r="32" spans="1:27" ht="13.5">
      <c r="A32" s="23" t="s">
        <v>57</v>
      </c>
      <c r="B32" s="17"/>
      <c r="C32" s="18"/>
      <c r="D32" s="18"/>
      <c r="E32" s="19">
        <v>402519000</v>
      </c>
      <c r="F32" s="20">
        <v>402519000</v>
      </c>
      <c r="G32" s="20">
        <v>25379000</v>
      </c>
      <c r="H32" s="20">
        <v>25379000</v>
      </c>
      <c r="I32" s="20">
        <v>6151228</v>
      </c>
      <c r="J32" s="20">
        <v>6151228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6151228</v>
      </c>
      <c r="X32" s="20">
        <v>100629750</v>
      </c>
      <c r="Y32" s="20">
        <v>-94478522</v>
      </c>
      <c r="Z32" s="21">
        <v>-93.89</v>
      </c>
      <c r="AA32" s="22">
        <v>402519000</v>
      </c>
    </row>
    <row r="33" spans="1:27" ht="13.5">
      <c r="A33" s="23" t="s">
        <v>58</v>
      </c>
      <c r="B33" s="17"/>
      <c r="C33" s="18"/>
      <c r="D33" s="18"/>
      <c r="E33" s="19">
        <v>24640000</v>
      </c>
      <c r="F33" s="20">
        <v>24640000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6160000</v>
      </c>
      <c r="Y33" s="20">
        <v>-6160000</v>
      </c>
      <c r="Z33" s="21">
        <v>-100</v>
      </c>
      <c r="AA33" s="22">
        <v>24640000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431580000</v>
      </c>
      <c r="F34" s="31">
        <f t="shared" si="3"/>
        <v>431580000</v>
      </c>
      <c r="G34" s="31">
        <f t="shared" si="3"/>
        <v>25431000</v>
      </c>
      <c r="H34" s="31">
        <f t="shared" si="3"/>
        <v>25431000</v>
      </c>
      <c r="I34" s="31">
        <f t="shared" si="3"/>
        <v>6236568</v>
      </c>
      <c r="J34" s="31">
        <f t="shared" si="3"/>
        <v>6236568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6236568</v>
      </c>
      <c r="X34" s="31">
        <f t="shared" si="3"/>
        <v>107895000</v>
      </c>
      <c r="Y34" s="31">
        <f t="shared" si="3"/>
        <v>-101658432</v>
      </c>
      <c r="Z34" s="32">
        <f>+IF(X34&lt;&gt;0,+(Y34/X34)*100,0)</f>
        <v>-94.21978034199917</v>
      </c>
      <c r="AA34" s="33">
        <f>SUM(AA29:AA33)</f>
        <v>431580000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8559000</v>
      </c>
      <c r="F37" s="20">
        <v>8559000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2139750</v>
      </c>
      <c r="Y37" s="20">
        <v>-2139750</v>
      </c>
      <c r="Z37" s="21">
        <v>-100</v>
      </c>
      <c r="AA37" s="22">
        <v>8559000</v>
      </c>
    </row>
    <row r="38" spans="1:27" ht="13.5">
      <c r="A38" s="23" t="s">
        <v>58</v>
      </c>
      <c r="B38" s="17"/>
      <c r="C38" s="18"/>
      <c r="D38" s="18"/>
      <c r="E38" s="19">
        <v>1266000</v>
      </c>
      <c r="F38" s="20">
        <v>1266000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316500</v>
      </c>
      <c r="Y38" s="20">
        <v>-316500</v>
      </c>
      <c r="Z38" s="21">
        <v>-100</v>
      </c>
      <c r="AA38" s="22">
        <v>1266000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9825000</v>
      </c>
      <c r="F39" s="37">
        <f t="shared" si="4"/>
        <v>9825000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2456250</v>
      </c>
      <c r="Y39" s="37">
        <f t="shared" si="4"/>
        <v>-2456250</v>
      </c>
      <c r="Z39" s="38">
        <f>+IF(X39&lt;&gt;0,+(Y39/X39)*100,0)</f>
        <v>-100</v>
      </c>
      <c r="AA39" s="39">
        <f>SUM(AA37:AA38)</f>
        <v>9825000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441405000</v>
      </c>
      <c r="F40" s="31">
        <f t="shared" si="5"/>
        <v>441405000</v>
      </c>
      <c r="G40" s="31">
        <f t="shared" si="5"/>
        <v>25431000</v>
      </c>
      <c r="H40" s="31">
        <f t="shared" si="5"/>
        <v>25431000</v>
      </c>
      <c r="I40" s="31">
        <f t="shared" si="5"/>
        <v>6236568</v>
      </c>
      <c r="J40" s="31">
        <f t="shared" si="5"/>
        <v>6236568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6236568</v>
      </c>
      <c r="X40" s="31">
        <f t="shared" si="5"/>
        <v>110351250</v>
      </c>
      <c r="Y40" s="31">
        <f t="shared" si="5"/>
        <v>-104114682</v>
      </c>
      <c r="Z40" s="32">
        <f>+IF(X40&lt;&gt;0,+(Y40/X40)*100,0)</f>
        <v>-94.34843918850035</v>
      </c>
      <c r="AA40" s="33">
        <f>+AA34+AA39</f>
        <v>441405000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734140000</v>
      </c>
      <c r="F42" s="45">
        <f t="shared" si="6"/>
        <v>734140000</v>
      </c>
      <c r="G42" s="45">
        <f t="shared" si="6"/>
        <v>31425000</v>
      </c>
      <c r="H42" s="45">
        <f t="shared" si="6"/>
        <v>31425000</v>
      </c>
      <c r="I42" s="45">
        <f t="shared" si="6"/>
        <v>121553349</v>
      </c>
      <c r="J42" s="45">
        <f t="shared" si="6"/>
        <v>121553349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121553349</v>
      </c>
      <c r="X42" s="45">
        <f t="shared" si="6"/>
        <v>183535000</v>
      </c>
      <c r="Y42" s="45">
        <f t="shared" si="6"/>
        <v>-61981651</v>
      </c>
      <c r="Z42" s="46">
        <f>+IF(X42&lt;&gt;0,+(Y42/X42)*100,0)</f>
        <v>-33.771025145067696</v>
      </c>
      <c r="AA42" s="47">
        <f>+AA25-AA40</f>
        <v>734140000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/>
      <c r="F45" s="20"/>
      <c r="G45" s="20">
        <v>31425000</v>
      </c>
      <c r="H45" s="20">
        <v>31425000</v>
      </c>
      <c r="I45" s="20">
        <v>121553349</v>
      </c>
      <c r="J45" s="20">
        <v>121553349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121553349</v>
      </c>
      <c r="X45" s="20"/>
      <c r="Y45" s="20">
        <v>121553349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>
        <v>734140000</v>
      </c>
      <c r="F46" s="20">
        <v>734140000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183535000</v>
      </c>
      <c r="Y46" s="20">
        <v>-183535000</v>
      </c>
      <c r="Z46" s="48">
        <v>-100</v>
      </c>
      <c r="AA46" s="22">
        <v>734140000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734140000</v>
      </c>
      <c r="F48" s="53">
        <f t="shared" si="7"/>
        <v>734140000</v>
      </c>
      <c r="G48" s="53">
        <f t="shared" si="7"/>
        <v>31425000</v>
      </c>
      <c r="H48" s="53">
        <f t="shared" si="7"/>
        <v>31425000</v>
      </c>
      <c r="I48" s="53">
        <f t="shared" si="7"/>
        <v>121553349</v>
      </c>
      <c r="J48" s="53">
        <f t="shared" si="7"/>
        <v>121553349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121553349</v>
      </c>
      <c r="X48" s="53">
        <f t="shared" si="7"/>
        <v>183535000</v>
      </c>
      <c r="Y48" s="53">
        <f t="shared" si="7"/>
        <v>-61981651</v>
      </c>
      <c r="Z48" s="54">
        <f>+IF(X48&lt;&gt;0,+(Y48/X48)*100,0)</f>
        <v>-33.771025145067696</v>
      </c>
      <c r="AA48" s="55">
        <f>SUM(AA45:AA47)</f>
        <v>734140000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306242867</v>
      </c>
      <c r="F6" s="20">
        <v>306242867</v>
      </c>
      <c r="G6" s="20">
        <v>10659040</v>
      </c>
      <c r="H6" s="20">
        <v>296307930</v>
      </c>
      <c r="I6" s="20">
        <v>24339</v>
      </c>
      <c r="J6" s="20">
        <v>24339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24339</v>
      </c>
      <c r="X6" s="20">
        <v>76560717</v>
      </c>
      <c r="Y6" s="20">
        <v>-76536378</v>
      </c>
      <c r="Z6" s="21">
        <v>-99.97</v>
      </c>
      <c r="AA6" s="22">
        <v>306242867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131014737</v>
      </c>
      <c r="H7" s="20">
        <v>74376706</v>
      </c>
      <c r="I7" s="20">
        <v>74377</v>
      </c>
      <c r="J7" s="20">
        <v>74377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74377</v>
      </c>
      <c r="X7" s="20"/>
      <c r="Y7" s="20">
        <v>74377</v>
      </c>
      <c r="Z7" s="21"/>
      <c r="AA7" s="22"/>
    </row>
    <row r="8" spans="1:27" ht="13.5">
      <c r="A8" s="23" t="s">
        <v>35</v>
      </c>
      <c r="B8" s="17"/>
      <c r="C8" s="18"/>
      <c r="D8" s="18"/>
      <c r="E8" s="19">
        <v>107446895</v>
      </c>
      <c r="F8" s="20">
        <v>107446895</v>
      </c>
      <c r="G8" s="20">
        <v>102530560</v>
      </c>
      <c r="H8" s="20">
        <v>138567646</v>
      </c>
      <c r="I8" s="20">
        <v>146563</v>
      </c>
      <c r="J8" s="20">
        <v>146563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146563</v>
      </c>
      <c r="X8" s="20">
        <v>26861724</v>
      </c>
      <c r="Y8" s="20">
        <v>-26715161</v>
      </c>
      <c r="Z8" s="21">
        <v>-99.45</v>
      </c>
      <c r="AA8" s="22">
        <v>107446895</v>
      </c>
    </row>
    <row r="9" spans="1:27" ht="13.5">
      <c r="A9" s="23" t="s">
        <v>36</v>
      </c>
      <c r="B9" s="17"/>
      <c r="C9" s="18"/>
      <c r="D9" s="18"/>
      <c r="E9" s="19">
        <v>17565575</v>
      </c>
      <c r="F9" s="20">
        <v>17565575</v>
      </c>
      <c r="G9" s="20">
        <v>12733465</v>
      </c>
      <c r="H9" s="20">
        <v>8339669</v>
      </c>
      <c r="I9" s="20">
        <v>32195</v>
      </c>
      <c r="J9" s="20">
        <v>32195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32195</v>
      </c>
      <c r="X9" s="20">
        <v>4391394</v>
      </c>
      <c r="Y9" s="20">
        <v>-4359199</v>
      </c>
      <c r="Z9" s="21">
        <v>-99.27</v>
      </c>
      <c r="AA9" s="22">
        <v>17565575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17729</v>
      </c>
      <c r="H10" s="24"/>
      <c r="I10" s="24">
        <v>38</v>
      </c>
      <c r="J10" s="20">
        <v>38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38</v>
      </c>
      <c r="X10" s="20"/>
      <c r="Y10" s="24">
        <v>38</v>
      </c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15573102</v>
      </c>
      <c r="F11" s="20">
        <v>15573102</v>
      </c>
      <c r="G11" s="20">
        <v>15964283</v>
      </c>
      <c r="H11" s="20">
        <v>20433719</v>
      </c>
      <c r="I11" s="20">
        <v>19732</v>
      </c>
      <c r="J11" s="20">
        <v>19732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19732</v>
      </c>
      <c r="X11" s="20">
        <v>3893276</v>
      </c>
      <c r="Y11" s="20">
        <v>-3873544</v>
      </c>
      <c r="Z11" s="21">
        <v>-99.49</v>
      </c>
      <c r="AA11" s="22">
        <v>15573102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446828439</v>
      </c>
      <c r="F12" s="31">
        <f t="shared" si="0"/>
        <v>446828439</v>
      </c>
      <c r="G12" s="31">
        <f t="shared" si="0"/>
        <v>272919814</v>
      </c>
      <c r="H12" s="31">
        <f t="shared" si="0"/>
        <v>538025670</v>
      </c>
      <c r="I12" s="31">
        <f t="shared" si="0"/>
        <v>297244</v>
      </c>
      <c r="J12" s="31">
        <f t="shared" si="0"/>
        <v>297244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297244</v>
      </c>
      <c r="X12" s="31">
        <f t="shared" si="0"/>
        <v>111707111</v>
      </c>
      <c r="Y12" s="31">
        <f t="shared" si="0"/>
        <v>-111409867</v>
      </c>
      <c r="Z12" s="32">
        <f>+IF(X12&lt;&gt;0,+(Y12/X12)*100,0)</f>
        <v>-99.73390771873063</v>
      </c>
      <c r="AA12" s="33">
        <f>SUM(AA6:AA11)</f>
        <v>446828439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84833</v>
      </c>
      <c r="H15" s="20">
        <v>461217</v>
      </c>
      <c r="I15" s="20">
        <v>396</v>
      </c>
      <c r="J15" s="20">
        <v>396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396</v>
      </c>
      <c r="X15" s="20"/>
      <c r="Y15" s="20">
        <v>396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38737377</v>
      </c>
      <c r="F16" s="20">
        <v>38737377</v>
      </c>
      <c r="G16" s="24">
        <v>14121937</v>
      </c>
      <c r="H16" s="24">
        <v>14515772</v>
      </c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9684344</v>
      </c>
      <c r="Y16" s="24">
        <v>-9684344</v>
      </c>
      <c r="Z16" s="25">
        <v>-100</v>
      </c>
      <c r="AA16" s="26">
        <v>38737377</v>
      </c>
    </row>
    <row r="17" spans="1:27" ht="13.5">
      <c r="A17" s="23" t="s">
        <v>43</v>
      </c>
      <c r="B17" s="17"/>
      <c r="C17" s="18"/>
      <c r="D17" s="18"/>
      <c r="E17" s="19">
        <v>338958896</v>
      </c>
      <c r="F17" s="20">
        <v>338958896</v>
      </c>
      <c r="G17" s="20">
        <v>338958896</v>
      </c>
      <c r="H17" s="20">
        <v>338958896</v>
      </c>
      <c r="I17" s="20">
        <v>334168</v>
      </c>
      <c r="J17" s="20">
        <v>334168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334168</v>
      </c>
      <c r="X17" s="20">
        <v>84739724</v>
      </c>
      <c r="Y17" s="20">
        <v>-84405556</v>
      </c>
      <c r="Z17" s="21">
        <v>-99.61</v>
      </c>
      <c r="AA17" s="22">
        <v>338958896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>
        <v>14516</v>
      </c>
      <c r="J18" s="20">
        <v>14516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14516</v>
      </c>
      <c r="X18" s="20"/>
      <c r="Y18" s="20">
        <v>14516</v>
      </c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5877608168</v>
      </c>
      <c r="F19" s="20">
        <v>5877608168</v>
      </c>
      <c r="G19" s="20">
        <v>5180267429</v>
      </c>
      <c r="H19" s="20">
        <v>5224585784</v>
      </c>
      <c r="I19" s="20">
        <v>5131608</v>
      </c>
      <c r="J19" s="20">
        <v>5131608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5131608</v>
      </c>
      <c r="X19" s="20">
        <v>1469402042</v>
      </c>
      <c r="Y19" s="20">
        <v>-1464270434</v>
      </c>
      <c r="Z19" s="21">
        <v>-99.65</v>
      </c>
      <c r="AA19" s="22">
        <v>5877608168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5693637</v>
      </c>
      <c r="H22" s="20">
        <v>5693637</v>
      </c>
      <c r="I22" s="20">
        <v>5406</v>
      </c>
      <c r="J22" s="20">
        <v>5406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5406</v>
      </c>
      <c r="X22" s="20"/>
      <c r="Y22" s="20">
        <v>5406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6255304441</v>
      </c>
      <c r="F24" s="37">
        <f t="shared" si="1"/>
        <v>6255304441</v>
      </c>
      <c r="G24" s="37">
        <f t="shared" si="1"/>
        <v>5539126732</v>
      </c>
      <c r="H24" s="37">
        <f t="shared" si="1"/>
        <v>5584215306</v>
      </c>
      <c r="I24" s="37">
        <f t="shared" si="1"/>
        <v>5486094</v>
      </c>
      <c r="J24" s="37">
        <f t="shared" si="1"/>
        <v>5486094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5486094</v>
      </c>
      <c r="X24" s="37">
        <f t="shared" si="1"/>
        <v>1563826110</v>
      </c>
      <c r="Y24" s="37">
        <f t="shared" si="1"/>
        <v>-1558340016</v>
      </c>
      <c r="Z24" s="38">
        <f>+IF(X24&lt;&gt;0,+(Y24/X24)*100,0)</f>
        <v>-99.64918772202877</v>
      </c>
      <c r="AA24" s="39">
        <f>SUM(AA15:AA23)</f>
        <v>6255304441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6702132880</v>
      </c>
      <c r="F25" s="31">
        <f t="shared" si="2"/>
        <v>6702132880</v>
      </c>
      <c r="G25" s="31">
        <f t="shared" si="2"/>
        <v>5812046546</v>
      </c>
      <c r="H25" s="31">
        <f t="shared" si="2"/>
        <v>6122240976</v>
      </c>
      <c r="I25" s="31">
        <f t="shared" si="2"/>
        <v>5783338</v>
      </c>
      <c r="J25" s="31">
        <f t="shared" si="2"/>
        <v>5783338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5783338</v>
      </c>
      <c r="X25" s="31">
        <f t="shared" si="2"/>
        <v>1675533221</v>
      </c>
      <c r="Y25" s="31">
        <f t="shared" si="2"/>
        <v>-1669749883</v>
      </c>
      <c r="Z25" s="32">
        <f>+IF(X25&lt;&gt;0,+(Y25/X25)*100,0)</f>
        <v>-99.65483596937885</v>
      </c>
      <c r="AA25" s="33">
        <f>+AA12+AA24</f>
        <v>6702132880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75500346</v>
      </c>
      <c r="H29" s="20">
        <v>157352287</v>
      </c>
      <c r="I29" s="20">
        <v>64629</v>
      </c>
      <c r="J29" s="20">
        <v>64629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64629</v>
      </c>
      <c r="X29" s="20"/>
      <c r="Y29" s="20">
        <v>64629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17405878</v>
      </c>
      <c r="F30" s="20">
        <v>17405878</v>
      </c>
      <c r="G30" s="20">
        <v>14337875</v>
      </c>
      <c r="H30" s="20">
        <v>16016973</v>
      </c>
      <c r="I30" s="20">
        <v>16017</v>
      </c>
      <c r="J30" s="20">
        <v>16017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16017</v>
      </c>
      <c r="X30" s="20">
        <v>4351470</v>
      </c>
      <c r="Y30" s="20">
        <v>-4335453</v>
      </c>
      <c r="Z30" s="21">
        <v>-99.63</v>
      </c>
      <c r="AA30" s="22">
        <v>17405878</v>
      </c>
    </row>
    <row r="31" spans="1:27" ht="13.5">
      <c r="A31" s="23" t="s">
        <v>56</v>
      </c>
      <c r="B31" s="17"/>
      <c r="C31" s="18"/>
      <c r="D31" s="18"/>
      <c r="E31" s="19">
        <v>13037694</v>
      </c>
      <c r="F31" s="20">
        <v>13037694</v>
      </c>
      <c r="G31" s="20">
        <v>3935047</v>
      </c>
      <c r="H31" s="20">
        <v>29831872</v>
      </c>
      <c r="I31" s="20">
        <v>29789</v>
      </c>
      <c r="J31" s="20">
        <v>29789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29789</v>
      </c>
      <c r="X31" s="20">
        <v>3259424</v>
      </c>
      <c r="Y31" s="20">
        <v>-3229635</v>
      </c>
      <c r="Z31" s="21">
        <v>-99.09</v>
      </c>
      <c r="AA31" s="22">
        <v>13037694</v>
      </c>
    </row>
    <row r="32" spans="1:27" ht="13.5">
      <c r="A32" s="23" t="s">
        <v>57</v>
      </c>
      <c r="B32" s="17"/>
      <c r="C32" s="18"/>
      <c r="D32" s="18"/>
      <c r="E32" s="19">
        <v>226737882</v>
      </c>
      <c r="F32" s="20">
        <v>226737882</v>
      </c>
      <c r="G32" s="20">
        <v>601030391</v>
      </c>
      <c r="H32" s="20">
        <v>718544397</v>
      </c>
      <c r="I32" s="20">
        <v>594303</v>
      </c>
      <c r="J32" s="20">
        <v>594303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594303</v>
      </c>
      <c r="X32" s="20">
        <v>56684471</v>
      </c>
      <c r="Y32" s="20">
        <v>-56090168</v>
      </c>
      <c r="Z32" s="21">
        <v>-98.95</v>
      </c>
      <c r="AA32" s="22">
        <v>226737882</v>
      </c>
    </row>
    <row r="33" spans="1:27" ht="13.5">
      <c r="A33" s="23" t="s">
        <v>58</v>
      </c>
      <c r="B33" s="17"/>
      <c r="C33" s="18"/>
      <c r="D33" s="18"/>
      <c r="E33" s="19">
        <v>11797496</v>
      </c>
      <c r="F33" s="20">
        <v>11797496</v>
      </c>
      <c r="G33" s="20">
        <v>5861918</v>
      </c>
      <c r="H33" s="20">
        <v>4638912</v>
      </c>
      <c r="I33" s="20">
        <v>4639</v>
      </c>
      <c r="J33" s="20">
        <v>4639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4639</v>
      </c>
      <c r="X33" s="20">
        <v>2949374</v>
      </c>
      <c r="Y33" s="20">
        <v>-2944735</v>
      </c>
      <c r="Z33" s="21">
        <v>-99.84</v>
      </c>
      <c r="AA33" s="22">
        <v>11797496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268978950</v>
      </c>
      <c r="F34" s="31">
        <f t="shared" si="3"/>
        <v>268978950</v>
      </c>
      <c r="G34" s="31">
        <f t="shared" si="3"/>
        <v>700665577</v>
      </c>
      <c r="H34" s="31">
        <f t="shared" si="3"/>
        <v>926384441</v>
      </c>
      <c r="I34" s="31">
        <f t="shared" si="3"/>
        <v>709377</v>
      </c>
      <c r="J34" s="31">
        <f t="shared" si="3"/>
        <v>709377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709377</v>
      </c>
      <c r="X34" s="31">
        <f t="shared" si="3"/>
        <v>67244739</v>
      </c>
      <c r="Y34" s="31">
        <f t="shared" si="3"/>
        <v>-66535362</v>
      </c>
      <c r="Z34" s="32">
        <f>+IF(X34&lt;&gt;0,+(Y34/X34)*100,0)</f>
        <v>-98.94508178550593</v>
      </c>
      <c r="AA34" s="33">
        <f>SUM(AA29:AA33)</f>
        <v>268978950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363887398</v>
      </c>
      <c r="F37" s="20">
        <v>363887398</v>
      </c>
      <c r="G37" s="20">
        <v>225059275</v>
      </c>
      <c r="H37" s="20">
        <v>225057000</v>
      </c>
      <c r="I37" s="20">
        <v>223699</v>
      </c>
      <c r="J37" s="20">
        <v>223699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223699</v>
      </c>
      <c r="X37" s="20">
        <v>90971850</v>
      </c>
      <c r="Y37" s="20">
        <v>-90748151</v>
      </c>
      <c r="Z37" s="21">
        <v>-99.75</v>
      </c>
      <c r="AA37" s="22">
        <v>363887398</v>
      </c>
    </row>
    <row r="38" spans="1:27" ht="13.5">
      <c r="A38" s="23" t="s">
        <v>58</v>
      </c>
      <c r="B38" s="17"/>
      <c r="C38" s="18"/>
      <c r="D38" s="18"/>
      <c r="E38" s="19">
        <v>112421996</v>
      </c>
      <c r="F38" s="20">
        <v>112421996</v>
      </c>
      <c r="G38" s="20">
        <v>243141533</v>
      </c>
      <c r="H38" s="20">
        <v>268203274</v>
      </c>
      <c r="I38" s="20">
        <v>270670</v>
      </c>
      <c r="J38" s="20">
        <v>270670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270670</v>
      </c>
      <c r="X38" s="20">
        <v>28105499</v>
      </c>
      <c r="Y38" s="20">
        <v>-27834829</v>
      </c>
      <c r="Z38" s="21">
        <v>-99.04</v>
      </c>
      <c r="AA38" s="22">
        <v>112421996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476309394</v>
      </c>
      <c r="F39" s="37">
        <f t="shared" si="4"/>
        <v>476309394</v>
      </c>
      <c r="G39" s="37">
        <f t="shared" si="4"/>
        <v>468200808</v>
      </c>
      <c r="H39" s="37">
        <f t="shared" si="4"/>
        <v>493260274</v>
      </c>
      <c r="I39" s="37">
        <f t="shared" si="4"/>
        <v>494369</v>
      </c>
      <c r="J39" s="37">
        <f t="shared" si="4"/>
        <v>494369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494369</v>
      </c>
      <c r="X39" s="37">
        <f t="shared" si="4"/>
        <v>119077349</v>
      </c>
      <c r="Y39" s="37">
        <f t="shared" si="4"/>
        <v>-118582980</v>
      </c>
      <c r="Z39" s="38">
        <f>+IF(X39&lt;&gt;0,+(Y39/X39)*100,0)</f>
        <v>-99.58483372013933</v>
      </c>
      <c r="AA39" s="39">
        <f>SUM(AA37:AA38)</f>
        <v>476309394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745288344</v>
      </c>
      <c r="F40" s="31">
        <f t="shared" si="5"/>
        <v>745288344</v>
      </c>
      <c r="G40" s="31">
        <f t="shared" si="5"/>
        <v>1168866385</v>
      </c>
      <c r="H40" s="31">
        <f t="shared" si="5"/>
        <v>1419644715</v>
      </c>
      <c r="I40" s="31">
        <f t="shared" si="5"/>
        <v>1203746</v>
      </c>
      <c r="J40" s="31">
        <f t="shared" si="5"/>
        <v>1203746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1203746</v>
      </c>
      <c r="X40" s="31">
        <f t="shared" si="5"/>
        <v>186322088</v>
      </c>
      <c r="Y40" s="31">
        <f t="shared" si="5"/>
        <v>-185118342</v>
      </c>
      <c r="Z40" s="32">
        <f>+IF(X40&lt;&gt;0,+(Y40/X40)*100,0)</f>
        <v>-99.35394347877853</v>
      </c>
      <c r="AA40" s="33">
        <f>+AA34+AA39</f>
        <v>745288344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5956844536</v>
      </c>
      <c r="F42" s="45">
        <f t="shared" si="6"/>
        <v>5956844536</v>
      </c>
      <c r="G42" s="45">
        <f t="shared" si="6"/>
        <v>4643180161</v>
      </c>
      <c r="H42" s="45">
        <f t="shared" si="6"/>
        <v>4702596261</v>
      </c>
      <c r="I42" s="45">
        <f t="shared" si="6"/>
        <v>4579592</v>
      </c>
      <c r="J42" s="45">
        <f t="shared" si="6"/>
        <v>4579592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4579592</v>
      </c>
      <c r="X42" s="45">
        <f t="shared" si="6"/>
        <v>1489211133</v>
      </c>
      <c r="Y42" s="45">
        <f t="shared" si="6"/>
        <v>-1484631541</v>
      </c>
      <c r="Z42" s="46">
        <f>+IF(X42&lt;&gt;0,+(Y42/X42)*100,0)</f>
        <v>-99.69248201960629</v>
      </c>
      <c r="AA42" s="47">
        <f>+AA25-AA40</f>
        <v>5956844536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5956844536</v>
      </c>
      <c r="F45" s="20">
        <v>5956844536</v>
      </c>
      <c r="G45" s="20">
        <v>4643180159</v>
      </c>
      <c r="H45" s="20">
        <v>4702596261</v>
      </c>
      <c r="I45" s="20">
        <v>4579592</v>
      </c>
      <c r="J45" s="20">
        <v>4579592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4579592</v>
      </c>
      <c r="X45" s="20">
        <v>1489211134</v>
      </c>
      <c r="Y45" s="20">
        <v>-1484631542</v>
      </c>
      <c r="Z45" s="48">
        <v>-99.69</v>
      </c>
      <c r="AA45" s="22">
        <v>5956844536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5956844536</v>
      </c>
      <c r="F48" s="53">
        <f t="shared" si="7"/>
        <v>5956844536</v>
      </c>
      <c r="G48" s="53">
        <f t="shared" si="7"/>
        <v>4643180159</v>
      </c>
      <c r="H48" s="53">
        <f t="shared" si="7"/>
        <v>4702596261</v>
      </c>
      <c r="I48" s="53">
        <f t="shared" si="7"/>
        <v>4579592</v>
      </c>
      <c r="J48" s="53">
        <f t="shared" si="7"/>
        <v>4579592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4579592</v>
      </c>
      <c r="X48" s="53">
        <f t="shared" si="7"/>
        <v>1489211134</v>
      </c>
      <c r="Y48" s="53">
        <f t="shared" si="7"/>
        <v>-1484631542</v>
      </c>
      <c r="Z48" s="54">
        <f>+IF(X48&lt;&gt;0,+(Y48/X48)*100,0)</f>
        <v>-99.69248201981277</v>
      </c>
      <c r="AA48" s="55">
        <f>SUM(AA45:AA47)</f>
        <v>5956844536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180313</v>
      </c>
      <c r="D6" s="18">
        <v>180313</v>
      </c>
      <c r="E6" s="19"/>
      <c r="F6" s="20"/>
      <c r="G6" s="20">
        <v>7381813</v>
      </c>
      <c r="H6" s="20">
        <v>7381813</v>
      </c>
      <c r="I6" s="20"/>
      <c r="J6" s="20">
        <v>7381813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7381813</v>
      </c>
      <c r="X6" s="20"/>
      <c r="Y6" s="20">
        <v>7381813</v>
      </c>
      <c r="Z6" s="21"/>
      <c r="AA6" s="22"/>
    </row>
    <row r="7" spans="1:27" ht="13.5">
      <c r="A7" s="23" t="s">
        <v>34</v>
      </c>
      <c r="B7" s="17"/>
      <c r="C7" s="18">
        <v>7201500</v>
      </c>
      <c r="D7" s="18">
        <v>7201500</v>
      </c>
      <c r="E7" s="19">
        <v>11000000</v>
      </c>
      <c r="F7" s="20">
        <v>11000000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2750000</v>
      </c>
      <c r="Y7" s="20">
        <v>-2750000</v>
      </c>
      <c r="Z7" s="21">
        <v>-100</v>
      </c>
      <c r="AA7" s="22">
        <v>11000000</v>
      </c>
    </row>
    <row r="8" spans="1:27" ht="13.5">
      <c r="A8" s="23" t="s">
        <v>35</v>
      </c>
      <c r="B8" s="17"/>
      <c r="C8" s="18">
        <v>26466954</v>
      </c>
      <c r="D8" s="18">
        <v>26466954</v>
      </c>
      <c r="E8" s="19">
        <v>31000000</v>
      </c>
      <c r="F8" s="20">
        <v>31000000</v>
      </c>
      <c r="G8" s="20">
        <v>26466954</v>
      </c>
      <c r="H8" s="20">
        <v>26466954</v>
      </c>
      <c r="I8" s="20"/>
      <c r="J8" s="20">
        <v>26466954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26466954</v>
      </c>
      <c r="X8" s="20">
        <v>7750000</v>
      </c>
      <c r="Y8" s="20">
        <v>18716954</v>
      </c>
      <c r="Z8" s="21">
        <v>241.51</v>
      </c>
      <c r="AA8" s="22">
        <v>31000000</v>
      </c>
    </row>
    <row r="9" spans="1:27" ht="13.5">
      <c r="A9" s="23" t="s">
        <v>36</v>
      </c>
      <c r="B9" s="17"/>
      <c r="C9" s="18">
        <v>9359523</v>
      </c>
      <c r="D9" s="18">
        <v>9359523</v>
      </c>
      <c r="E9" s="19"/>
      <c r="F9" s="20"/>
      <c r="G9" s="20">
        <v>9459523</v>
      </c>
      <c r="H9" s="20">
        <v>9459523</v>
      </c>
      <c r="I9" s="20"/>
      <c r="J9" s="20">
        <v>9459523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9459523</v>
      </c>
      <c r="X9" s="20"/>
      <c r="Y9" s="20">
        <v>9459523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2350775</v>
      </c>
      <c r="D11" s="18">
        <v>2350775</v>
      </c>
      <c r="E11" s="19"/>
      <c r="F11" s="20"/>
      <c r="G11" s="20">
        <v>2350775</v>
      </c>
      <c r="H11" s="20">
        <v>2350775</v>
      </c>
      <c r="I11" s="20"/>
      <c r="J11" s="20">
        <v>2350775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2350775</v>
      </c>
      <c r="X11" s="20"/>
      <c r="Y11" s="20">
        <v>2350775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45559065</v>
      </c>
      <c r="D12" s="29">
        <f>SUM(D6:D11)</f>
        <v>45559065</v>
      </c>
      <c r="E12" s="30">
        <f t="shared" si="0"/>
        <v>42000000</v>
      </c>
      <c r="F12" s="31">
        <f t="shared" si="0"/>
        <v>42000000</v>
      </c>
      <c r="G12" s="31">
        <f t="shared" si="0"/>
        <v>45659065</v>
      </c>
      <c r="H12" s="31">
        <f t="shared" si="0"/>
        <v>45659065</v>
      </c>
      <c r="I12" s="31">
        <f t="shared" si="0"/>
        <v>0</v>
      </c>
      <c r="J12" s="31">
        <f t="shared" si="0"/>
        <v>45659065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45659065</v>
      </c>
      <c r="X12" s="31">
        <f t="shared" si="0"/>
        <v>10500000</v>
      </c>
      <c r="Y12" s="31">
        <f t="shared" si="0"/>
        <v>35159065</v>
      </c>
      <c r="Z12" s="32">
        <f>+IF(X12&lt;&gt;0,+(Y12/X12)*100,0)</f>
        <v>334.8482380952381</v>
      </c>
      <c r="AA12" s="33">
        <f>SUM(AA6:AA11)</f>
        <v>42000000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72067200</v>
      </c>
      <c r="D17" s="18">
        <v>72067200</v>
      </c>
      <c r="E17" s="19">
        <v>76140100</v>
      </c>
      <c r="F17" s="20">
        <v>76140100</v>
      </c>
      <c r="G17" s="20">
        <v>78919000</v>
      </c>
      <c r="H17" s="20">
        <v>78919000</v>
      </c>
      <c r="I17" s="20"/>
      <c r="J17" s="20">
        <v>78919000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78919000</v>
      </c>
      <c r="X17" s="20">
        <v>19035025</v>
      </c>
      <c r="Y17" s="20">
        <v>59883975</v>
      </c>
      <c r="Z17" s="21">
        <v>314.6</v>
      </c>
      <c r="AA17" s="22">
        <v>76140100</v>
      </c>
    </row>
    <row r="18" spans="1:27" ht="13.5">
      <c r="A18" s="23" t="s">
        <v>44</v>
      </c>
      <c r="B18" s="17"/>
      <c r="C18" s="18">
        <v>100</v>
      </c>
      <c r="D18" s="18">
        <v>100</v>
      </c>
      <c r="E18" s="19"/>
      <c r="F18" s="20"/>
      <c r="G18" s="20">
        <v>100</v>
      </c>
      <c r="H18" s="20">
        <v>100</v>
      </c>
      <c r="I18" s="20"/>
      <c r="J18" s="20">
        <v>100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100</v>
      </c>
      <c r="X18" s="20"/>
      <c r="Y18" s="20">
        <v>100</v>
      </c>
      <c r="Z18" s="21"/>
      <c r="AA18" s="22"/>
    </row>
    <row r="19" spans="1:27" ht="13.5">
      <c r="A19" s="23" t="s">
        <v>45</v>
      </c>
      <c r="B19" s="17"/>
      <c r="C19" s="18">
        <v>769883739</v>
      </c>
      <c r="D19" s="18">
        <v>769883739</v>
      </c>
      <c r="E19" s="19">
        <v>725298623</v>
      </c>
      <c r="F19" s="20">
        <v>725298623</v>
      </c>
      <c r="G19" s="20">
        <v>769883739</v>
      </c>
      <c r="H19" s="20">
        <v>769883739</v>
      </c>
      <c r="I19" s="20"/>
      <c r="J19" s="20">
        <v>769883739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769883739</v>
      </c>
      <c r="X19" s="20">
        <v>181324656</v>
      </c>
      <c r="Y19" s="20">
        <v>588559083</v>
      </c>
      <c r="Z19" s="21">
        <v>324.59</v>
      </c>
      <c r="AA19" s="22">
        <v>725298623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138607</v>
      </c>
      <c r="D22" s="18">
        <v>138607</v>
      </c>
      <c r="E22" s="19"/>
      <c r="F22" s="20"/>
      <c r="G22" s="20">
        <v>138607</v>
      </c>
      <c r="H22" s="20">
        <v>138607</v>
      </c>
      <c r="I22" s="20"/>
      <c r="J22" s="20">
        <v>138607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138607</v>
      </c>
      <c r="X22" s="20"/>
      <c r="Y22" s="20">
        <v>138607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842089646</v>
      </c>
      <c r="D24" s="29">
        <f>SUM(D15:D23)</f>
        <v>842089646</v>
      </c>
      <c r="E24" s="36">
        <f t="shared" si="1"/>
        <v>801438723</v>
      </c>
      <c r="F24" s="37">
        <f t="shared" si="1"/>
        <v>801438723</v>
      </c>
      <c r="G24" s="37">
        <f t="shared" si="1"/>
        <v>848941446</v>
      </c>
      <c r="H24" s="37">
        <f t="shared" si="1"/>
        <v>848941446</v>
      </c>
      <c r="I24" s="37">
        <f t="shared" si="1"/>
        <v>0</v>
      </c>
      <c r="J24" s="37">
        <f t="shared" si="1"/>
        <v>848941446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848941446</v>
      </c>
      <c r="X24" s="37">
        <f t="shared" si="1"/>
        <v>200359681</v>
      </c>
      <c r="Y24" s="37">
        <f t="shared" si="1"/>
        <v>648581765</v>
      </c>
      <c r="Z24" s="38">
        <f>+IF(X24&lt;&gt;0,+(Y24/X24)*100,0)</f>
        <v>323.7087231138085</v>
      </c>
      <c r="AA24" s="39">
        <f>SUM(AA15:AA23)</f>
        <v>801438723</v>
      </c>
    </row>
    <row r="25" spans="1:27" ht="13.5">
      <c r="A25" s="27" t="s">
        <v>51</v>
      </c>
      <c r="B25" s="28"/>
      <c r="C25" s="29">
        <f aca="true" t="shared" si="2" ref="C25:Y25">+C12+C24</f>
        <v>887648711</v>
      </c>
      <c r="D25" s="29">
        <f>+D12+D24</f>
        <v>887648711</v>
      </c>
      <c r="E25" s="30">
        <f t="shared" si="2"/>
        <v>843438723</v>
      </c>
      <c r="F25" s="31">
        <f t="shared" si="2"/>
        <v>843438723</v>
      </c>
      <c r="G25" s="31">
        <f t="shared" si="2"/>
        <v>894600511</v>
      </c>
      <c r="H25" s="31">
        <f t="shared" si="2"/>
        <v>894600511</v>
      </c>
      <c r="I25" s="31">
        <f t="shared" si="2"/>
        <v>0</v>
      </c>
      <c r="J25" s="31">
        <f t="shared" si="2"/>
        <v>894600511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894600511</v>
      </c>
      <c r="X25" s="31">
        <f t="shared" si="2"/>
        <v>210859681</v>
      </c>
      <c r="Y25" s="31">
        <f t="shared" si="2"/>
        <v>683740830</v>
      </c>
      <c r="Z25" s="32">
        <f>+IF(X25&lt;&gt;0,+(Y25/X25)*100,0)</f>
        <v>324.2634280566895</v>
      </c>
      <c r="AA25" s="33">
        <f>+AA12+AA24</f>
        <v>843438723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931830</v>
      </c>
      <c r="D30" s="18">
        <v>931830</v>
      </c>
      <c r="E30" s="19">
        <v>854451</v>
      </c>
      <c r="F30" s="20">
        <v>854451</v>
      </c>
      <c r="G30" s="20">
        <v>931830</v>
      </c>
      <c r="H30" s="20">
        <v>931830</v>
      </c>
      <c r="I30" s="20"/>
      <c r="J30" s="20">
        <v>931830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931830</v>
      </c>
      <c r="X30" s="20">
        <v>213613</v>
      </c>
      <c r="Y30" s="20">
        <v>718217</v>
      </c>
      <c r="Z30" s="21">
        <v>336.22</v>
      </c>
      <c r="AA30" s="22">
        <v>854451</v>
      </c>
    </row>
    <row r="31" spans="1:27" ht="13.5">
      <c r="A31" s="23" t="s">
        <v>56</v>
      </c>
      <c r="B31" s="17"/>
      <c r="C31" s="18">
        <v>2660371</v>
      </c>
      <c r="D31" s="18">
        <v>2660371</v>
      </c>
      <c r="E31" s="19">
        <v>2564854</v>
      </c>
      <c r="F31" s="20">
        <v>2564854</v>
      </c>
      <c r="G31" s="20">
        <v>2660371</v>
      </c>
      <c r="H31" s="20">
        <v>2660371</v>
      </c>
      <c r="I31" s="20"/>
      <c r="J31" s="20">
        <v>2660371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2660371</v>
      </c>
      <c r="X31" s="20">
        <v>641214</v>
      </c>
      <c r="Y31" s="20">
        <v>2019157</v>
      </c>
      <c r="Z31" s="21">
        <v>314.9</v>
      </c>
      <c r="AA31" s="22">
        <v>2564854</v>
      </c>
    </row>
    <row r="32" spans="1:27" ht="13.5">
      <c r="A32" s="23" t="s">
        <v>57</v>
      </c>
      <c r="B32" s="17"/>
      <c r="C32" s="18">
        <v>54929123</v>
      </c>
      <c r="D32" s="18">
        <v>54929123</v>
      </c>
      <c r="E32" s="19">
        <v>10000000</v>
      </c>
      <c r="F32" s="20">
        <v>10000000</v>
      </c>
      <c r="G32" s="20">
        <v>54929123</v>
      </c>
      <c r="H32" s="20">
        <v>54929123</v>
      </c>
      <c r="I32" s="20"/>
      <c r="J32" s="20">
        <v>54929123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54929123</v>
      </c>
      <c r="X32" s="20">
        <v>2500000</v>
      </c>
      <c r="Y32" s="20">
        <v>52429123</v>
      </c>
      <c r="Z32" s="21">
        <v>2097.16</v>
      </c>
      <c r="AA32" s="22">
        <v>10000000</v>
      </c>
    </row>
    <row r="33" spans="1:27" ht="13.5">
      <c r="A33" s="23" t="s">
        <v>58</v>
      </c>
      <c r="B33" s="17"/>
      <c r="C33" s="18">
        <v>1636848</v>
      </c>
      <c r="D33" s="18">
        <v>1636848</v>
      </c>
      <c r="E33" s="19">
        <v>2931000</v>
      </c>
      <c r="F33" s="20">
        <v>2931000</v>
      </c>
      <c r="G33" s="20">
        <v>1636848</v>
      </c>
      <c r="H33" s="20">
        <v>1636848</v>
      </c>
      <c r="I33" s="20"/>
      <c r="J33" s="20">
        <v>1636848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1636848</v>
      </c>
      <c r="X33" s="20">
        <v>732750</v>
      </c>
      <c r="Y33" s="20">
        <v>904098</v>
      </c>
      <c r="Z33" s="21">
        <v>123.38</v>
      </c>
      <c r="AA33" s="22">
        <v>2931000</v>
      </c>
    </row>
    <row r="34" spans="1:27" ht="13.5">
      <c r="A34" s="27" t="s">
        <v>59</v>
      </c>
      <c r="B34" s="28"/>
      <c r="C34" s="29">
        <f aca="true" t="shared" si="3" ref="C34:Y34">SUM(C29:C33)</f>
        <v>60158172</v>
      </c>
      <c r="D34" s="29">
        <f>SUM(D29:D33)</f>
        <v>60158172</v>
      </c>
      <c r="E34" s="30">
        <f t="shared" si="3"/>
        <v>16350305</v>
      </c>
      <c r="F34" s="31">
        <f t="shared" si="3"/>
        <v>16350305</v>
      </c>
      <c r="G34" s="31">
        <f t="shared" si="3"/>
        <v>60158172</v>
      </c>
      <c r="H34" s="31">
        <f t="shared" si="3"/>
        <v>60158172</v>
      </c>
      <c r="I34" s="31">
        <f t="shared" si="3"/>
        <v>0</v>
      </c>
      <c r="J34" s="31">
        <f t="shared" si="3"/>
        <v>60158172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60158172</v>
      </c>
      <c r="X34" s="31">
        <f t="shared" si="3"/>
        <v>4087577</v>
      </c>
      <c r="Y34" s="31">
        <f t="shared" si="3"/>
        <v>56070595</v>
      </c>
      <c r="Z34" s="32">
        <f>+IF(X34&lt;&gt;0,+(Y34/X34)*100,0)</f>
        <v>1371.7318352657333</v>
      </c>
      <c r="AA34" s="33">
        <f>SUM(AA29:AA33)</f>
        <v>16350305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2268814</v>
      </c>
      <c r="D37" s="18">
        <v>2268814</v>
      </c>
      <c r="E37" s="19">
        <v>4210580</v>
      </c>
      <c r="F37" s="20">
        <v>4210580</v>
      </c>
      <c r="G37" s="20">
        <v>2268814</v>
      </c>
      <c r="H37" s="20">
        <v>2268814</v>
      </c>
      <c r="I37" s="20"/>
      <c r="J37" s="20">
        <v>2268814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2268814</v>
      </c>
      <c r="X37" s="20">
        <v>1052645</v>
      </c>
      <c r="Y37" s="20">
        <v>1216169</v>
      </c>
      <c r="Z37" s="21">
        <v>115.53</v>
      </c>
      <c r="AA37" s="22">
        <v>4210580</v>
      </c>
    </row>
    <row r="38" spans="1:27" ht="13.5">
      <c r="A38" s="23" t="s">
        <v>58</v>
      </c>
      <c r="B38" s="17"/>
      <c r="C38" s="18">
        <v>30204493</v>
      </c>
      <c r="D38" s="18">
        <v>30204493</v>
      </c>
      <c r="E38" s="19">
        <v>15531000</v>
      </c>
      <c r="F38" s="20">
        <v>15531000</v>
      </c>
      <c r="G38" s="20">
        <v>30204493</v>
      </c>
      <c r="H38" s="20">
        <v>30204493</v>
      </c>
      <c r="I38" s="20"/>
      <c r="J38" s="20">
        <v>30204493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30204493</v>
      </c>
      <c r="X38" s="20">
        <v>3882750</v>
      </c>
      <c r="Y38" s="20">
        <v>26321743</v>
      </c>
      <c r="Z38" s="21">
        <v>677.91</v>
      </c>
      <c r="AA38" s="22">
        <v>15531000</v>
      </c>
    </row>
    <row r="39" spans="1:27" ht="13.5">
      <c r="A39" s="27" t="s">
        <v>61</v>
      </c>
      <c r="B39" s="35"/>
      <c r="C39" s="29">
        <f aca="true" t="shared" si="4" ref="C39:Y39">SUM(C37:C38)</f>
        <v>32473307</v>
      </c>
      <c r="D39" s="29">
        <f>SUM(D37:D38)</f>
        <v>32473307</v>
      </c>
      <c r="E39" s="36">
        <f t="shared" si="4"/>
        <v>19741580</v>
      </c>
      <c r="F39" s="37">
        <f t="shared" si="4"/>
        <v>19741580</v>
      </c>
      <c r="G39" s="37">
        <f t="shared" si="4"/>
        <v>32473307</v>
      </c>
      <c r="H39" s="37">
        <f t="shared" si="4"/>
        <v>32473307</v>
      </c>
      <c r="I39" s="37">
        <f t="shared" si="4"/>
        <v>0</v>
      </c>
      <c r="J39" s="37">
        <f t="shared" si="4"/>
        <v>32473307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32473307</v>
      </c>
      <c r="X39" s="37">
        <f t="shared" si="4"/>
        <v>4935395</v>
      </c>
      <c r="Y39" s="37">
        <f t="shared" si="4"/>
        <v>27537912</v>
      </c>
      <c r="Z39" s="38">
        <f>+IF(X39&lt;&gt;0,+(Y39/X39)*100,0)</f>
        <v>557.9677411838363</v>
      </c>
      <c r="AA39" s="39">
        <f>SUM(AA37:AA38)</f>
        <v>19741580</v>
      </c>
    </row>
    <row r="40" spans="1:27" ht="13.5">
      <c r="A40" s="27" t="s">
        <v>62</v>
      </c>
      <c r="B40" s="28"/>
      <c r="C40" s="29">
        <f aca="true" t="shared" si="5" ref="C40:Y40">+C34+C39</f>
        <v>92631479</v>
      </c>
      <c r="D40" s="29">
        <f>+D34+D39</f>
        <v>92631479</v>
      </c>
      <c r="E40" s="30">
        <f t="shared" si="5"/>
        <v>36091885</v>
      </c>
      <c r="F40" s="31">
        <f t="shared" si="5"/>
        <v>36091885</v>
      </c>
      <c r="G40" s="31">
        <f t="shared" si="5"/>
        <v>92631479</v>
      </c>
      <c r="H40" s="31">
        <f t="shared" si="5"/>
        <v>92631479</v>
      </c>
      <c r="I40" s="31">
        <f t="shared" si="5"/>
        <v>0</v>
      </c>
      <c r="J40" s="31">
        <f t="shared" si="5"/>
        <v>92631479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92631479</v>
      </c>
      <c r="X40" s="31">
        <f t="shared" si="5"/>
        <v>9022972</v>
      </c>
      <c r="Y40" s="31">
        <f t="shared" si="5"/>
        <v>83608507</v>
      </c>
      <c r="Z40" s="32">
        <f>+IF(X40&lt;&gt;0,+(Y40/X40)*100,0)</f>
        <v>926.6182694571146</v>
      </c>
      <c r="AA40" s="33">
        <f>+AA34+AA39</f>
        <v>36091885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795017232</v>
      </c>
      <c r="D42" s="43">
        <f>+D25-D40</f>
        <v>795017232</v>
      </c>
      <c r="E42" s="44">
        <f t="shared" si="6"/>
        <v>807346838</v>
      </c>
      <c r="F42" s="45">
        <f t="shared" si="6"/>
        <v>807346838</v>
      </c>
      <c r="G42" s="45">
        <f t="shared" si="6"/>
        <v>801969032</v>
      </c>
      <c r="H42" s="45">
        <f t="shared" si="6"/>
        <v>801969032</v>
      </c>
      <c r="I42" s="45">
        <f t="shared" si="6"/>
        <v>0</v>
      </c>
      <c r="J42" s="45">
        <f t="shared" si="6"/>
        <v>801969032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801969032</v>
      </c>
      <c r="X42" s="45">
        <f t="shared" si="6"/>
        <v>201836709</v>
      </c>
      <c r="Y42" s="45">
        <f t="shared" si="6"/>
        <v>600132323</v>
      </c>
      <c r="Z42" s="46">
        <f>+IF(X42&lt;&gt;0,+(Y42/X42)*100,0)</f>
        <v>297.3355669408977</v>
      </c>
      <c r="AA42" s="47">
        <f>+AA25-AA40</f>
        <v>807346838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795017232</v>
      </c>
      <c r="D45" s="18">
        <v>795017232</v>
      </c>
      <c r="E45" s="19">
        <v>807346838</v>
      </c>
      <c r="F45" s="20">
        <v>807346838</v>
      </c>
      <c r="G45" s="20">
        <v>801969032</v>
      </c>
      <c r="H45" s="20">
        <v>801969032</v>
      </c>
      <c r="I45" s="20"/>
      <c r="J45" s="20">
        <v>801969032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801969032</v>
      </c>
      <c r="X45" s="20">
        <v>201836710</v>
      </c>
      <c r="Y45" s="20">
        <v>600132322</v>
      </c>
      <c r="Z45" s="48">
        <v>297.34</v>
      </c>
      <c r="AA45" s="22">
        <v>807346838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795017232</v>
      </c>
      <c r="D48" s="51">
        <f>SUM(D45:D47)</f>
        <v>795017232</v>
      </c>
      <c r="E48" s="52">
        <f t="shared" si="7"/>
        <v>807346838</v>
      </c>
      <c r="F48" s="53">
        <f t="shared" si="7"/>
        <v>807346838</v>
      </c>
      <c r="G48" s="53">
        <f t="shared" si="7"/>
        <v>801969032</v>
      </c>
      <c r="H48" s="53">
        <f t="shared" si="7"/>
        <v>801969032</v>
      </c>
      <c r="I48" s="53">
        <f t="shared" si="7"/>
        <v>0</v>
      </c>
      <c r="J48" s="53">
        <f t="shared" si="7"/>
        <v>801969032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801969032</v>
      </c>
      <c r="X48" s="53">
        <f t="shared" si="7"/>
        <v>201836710</v>
      </c>
      <c r="Y48" s="53">
        <f t="shared" si="7"/>
        <v>600132322</v>
      </c>
      <c r="Z48" s="54">
        <f>+IF(X48&lt;&gt;0,+(Y48/X48)*100,0)</f>
        <v>297.33556497229864</v>
      </c>
      <c r="AA48" s="55">
        <f>SUM(AA45:AA47)</f>
        <v>807346838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8398800</v>
      </c>
      <c r="D6" s="18">
        <v>8398800</v>
      </c>
      <c r="E6" s="19">
        <v>32302104</v>
      </c>
      <c r="F6" s="20">
        <v>32302104</v>
      </c>
      <c r="G6" s="20">
        <v>19593257</v>
      </c>
      <c r="H6" s="20">
        <v>50269145</v>
      </c>
      <c r="I6" s="20">
        <v>62099586</v>
      </c>
      <c r="J6" s="20">
        <v>62099586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62099586</v>
      </c>
      <c r="X6" s="20">
        <v>8075526</v>
      </c>
      <c r="Y6" s="20">
        <v>54024060</v>
      </c>
      <c r="Z6" s="21">
        <v>668.99</v>
      </c>
      <c r="AA6" s="22">
        <v>32302104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>
        <v>5000000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1250000</v>
      </c>
      <c r="Y7" s="20">
        <v>-1250000</v>
      </c>
      <c r="Z7" s="21">
        <v>-100</v>
      </c>
      <c r="AA7" s="22">
        <v>5000000</v>
      </c>
    </row>
    <row r="8" spans="1:27" ht="13.5">
      <c r="A8" s="23" t="s">
        <v>35</v>
      </c>
      <c r="B8" s="17"/>
      <c r="C8" s="18">
        <v>68211556</v>
      </c>
      <c r="D8" s="18">
        <v>68211556</v>
      </c>
      <c r="E8" s="19">
        <v>74455629</v>
      </c>
      <c r="F8" s="20">
        <v>74455629</v>
      </c>
      <c r="G8" s="20">
        <v>66465884</v>
      </c>
      <c r="H8" s="20">
        <v>75044568</v>
      </c>
      <c r="I8" s="20">
        <v>76015074</v>
      </c>
      <c r="J8" s="20">
        <v>76015074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76015074</v>
      </c>
      <c r="X8" s="20">
        <v>18613907</v>
      </c>
      <c r="Y8" s="20">
        <v>57401167</v>
      </c>
      <c r="Z8" s="21">
        <v>308.38</v>
      </c>
      <c r="AA8" s="22">
        <v>74455629</v>
      </c>
    </row>
    <row r="9" spans="1:27" ht="13.5">
      <c r="A9" s="23" t="s">
        <v>36</v>
      </c>
      <c r="B9" s="17"/>
      <c r="C9" s="18">
        <v>34994300</v>
      </c>
      <c r="D9" s="18">
        <v>34994300</v>
      </c>
      <c r="E9" s="19">
        <v>10334325</v>
      </c>
      <c r="F9" s="20">
        <v>10334325</v>
      </c>
      <c r="G9" s="20">
        <v>32440232</v>
      </c>
      <c r="H9" s="20">
        <v>23638381</v>
      </c>
      <c r="I9" s="20">
        <v>23167742</v>
      </c>
      <c r="J9" s="20">
        <v>23167742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23167742</v>
      </c>
      <c r="X9" s="20">
        <v>2583581</v>
      </c>
      <c r="Y9" s="20">
        <v>20584161</v>
      </c>
      <c r="Z9" s="21">
        <v>796.73</v>
      </c>
      <c r="AA9" s="22">
        <v>10334325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897444</v>
      </c>
      <c r="D11" s="18">
        <v>897444</v>
      </c>
      <c r="E11" s="19">
        <v>736530</v>
      </c>
      <c r="F11" s="20">
        <v>736530</v>
      </c>
      <c r="G11" s="20">
        <v>1021344</v>
      </c>
      <c r="H11" s="20">
        <v>897444</v>
      </c>
      <c r="I11" s="20">
        <v>897444</v>
      </c>
      <c r="J11" s="20">
        <v>897444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897444</v>
      </c>
      <c r="X11" s="20">
        <v>184133</v>
      </c>
      <c r="Y11" s="20">
        <v>713311</v>
      </c>
      <c r="Z11" s="21">
        <v>387.39</v>
      </c>
      <c r="AA11" s="22">
        <v>736530</v>
      </c>
    </row>
    <row r="12" spans="1:27" ht="13.5">
      <c r="A12" s="27" t="s">
        <v>39</v>
      </c>
      <c r="B12" s="28"/>
      <c r="C12" s="29">
        <f aca="true" t="shared" si="0" ref="C12:Y12">SUM(C6:C11)</f>
        <v>112502100</v>
      </c>
      <c r="D12" s="29">
        <f>SUM(D6:D11)</f>
        <v>112502100</v>
      </c>
      <c r="E12" s="30">
        <f t="shared" si="0"/>
        <v>122828588</v>
      </c>
      <c r="F12" s="31">
        <f t="shared" si="0"/>
        <v>122828588</v>
      </c>
      <c r="G12" s="31">
        <f t="shared" si="0"/>
        <v>119520717</v>
      </c>
      <c r="H12" s="31">
        <f t="shared" si="0"/>
        <v>149849538</v>
      </c>
      <c r="I12" s="31">
        <f t="shared" si="0"/>
        <v>162179846</v>
      </c>
      <c r="J12" s="31">
        <f t="shared" si="0"/>
        <v>162179846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162179846</v>
      </c>
      <c r="X12" s="31">
        <f t="shared" si="0"/>
        <v>30707147</v>
      </c>
      <c r="Y12" s="31">
        <f t="shared" si="0"/>
        <v>131472699</v>
      </c>
      <c r="Z12" s="32">
        <f>+IF(X12&lt;&gt;0,+(Y12/X12)*100,0)</f>
        <v>428.1501599611322</v>
      </c>
      <c r="AA12" s="33">
        <f>SUM(AA6:AA11)</f>
        <v>122828588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34936799</v>
      </c>
      <c r="D17" s="18">
        <v>34936799</v>
      </c>
      <c r="E17" s="19">
        <v>34936799</v>
      </c>
      <c r="F17" s="20">
        <v>34936799</v>
      </c>
      <c r="G17" s="20">
        <v>34936799</v>
      </c>
      <c r="H17" s="20">
        <v>34936799</v>
      </c>
      <c r="I17" s="20">
        <v>34936799</v>
      </c>
      <c r="J17" s="20">
        <v>34936799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34936799</v>
      </c>
      <c r="X17" s="20">
        <v>8734200</v>
      </c>
      <c r="Y17" s="20">
        <v>26202599</v>
      </c>
      <c r="Z17" s="21">
        <v>300</v>
      </c>
      <c r="AA17" s="22">
        <v>34936799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1472166532</v>
      </c>
      <c r="D19" s="18">
        <v>1472166532</v>
      </c>
      <c r="E19" s="19">
        <v>1715331950</v>
      </c>
      <c r="F19" s="20">
        <v>1715331950</v>
      </c>
      <c r="G19" s="20">
        <v>1521450535</v>
      </c>
      <c r="H19" s="20">
        <v>1485815562</v>
      </c>
      <c r="I19" s="20">
        <v>1487365412</v>
      </c>
      <c r="J19" s="20">
        <v>1487365412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1487365412</v>
      </c>
      <c r="X19" s="20">
        <v>428832988</v>
      </c>
      <c r="Y19" s="20">
        <v>1058532424</v>
      </c>
      <c r="Z19" s="21">
        <v>246.84</v>
      </c>
      <c r="AA19" s="22">
        <v>1715331950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271167</v>
      </c>
      <c r="D22" s="18">
        <v>271167</v>
      </c>
      <c r="E22" s="19">
        <v>387963</v>
      </c>
      <c r="F22" s="20">
        <v>387963</v>
      </c>
      <c r="G22" s="20">
        <v>351076</v>
      </c>
      <c r="H22" s="20">
        <v>271166</v>
      </c>
      <c r="I22" s="20">
        <v>271166</v>
      </c>
      <c r="J22" s="20">
        <v>271166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271166</v>
      </c>
      <c r="X22" s="20">
        <v>96991</v>
      </c>
      <c r="Y22" s="20">
        <v>174175</v>
      </c>
      <c r="Z22" s="21">
        <v>179.58</v>
      </c>
      <c r="AA22" s="22">
        <v>387963</v>
      </c>
    </row>
    <row r="23" spans="1:27" ht="13.5">
      <c r="A23" s="23" t="s">
        <v>49</v>
      </c>
      <c r="B23" s="17"/>
      <c r="C23" s="18">
        <v>5043072</v>
      </c>
      <c r="D23" s="18">
        <v>5043072</v>
      </c>
      <c r="E23" s="19">
        <v>2812819</v>
      </c>
      <c r="F23" s="20">
        <v>2812819</v>
      </c>
      <c r="G23" s="24">
        <v>2812819</v>
      </c>
      <c r="H23" s="24">
        <v>2812819</v>
      </c>
      <c r="I23" s="24">
        <v>2812819</v>
      </c>
      <c r="J23" s="20">
        <v>2812819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2812819</v>
      </c>
      <c r="X23" s="20">
        <v>703205</v>
      </c>
      <c r="Y23" s="24">
        <v>2109614</v>
      </c>
      <c r="Z23" s="25">
        <v>300</v>
      </c>
      <c r="AA23" s="26">
        <v>2812819</v>
      </c>
    </row>
    <row r="24" spans="1:27" ht="13.5">
      <c r="A24" s="27" t="s">
        <v>50</v>
      </c>
      <c r="B24" s="35"/>
      <c r="C24" s="29">
        <f aca="true" t="shared" si="1" ref="C24:Y24">SUM(C15:C23)</f>
        <v>1512417570</v>
      </c>
      <c r="D24" s="29">
        <f>SUM(D15:D23)</f>
        <v>1512417570</v>
      </c>
      <c r="E24" s="36">
        <f t="shared" si="1"/>
        <v>1753469531</v>
      </c>
      <c r="F24" s="37">
        <f t="shared" si="1"/>
        <v>1753469531</v>
      </c>
      <c r="G24" s="37">
        <f t="shared" si="1"/>
        <v>1559551229</v>
      </c>
      <c r="H24" s="37">
        <f t="shared" si="1"/>
        <v>1523836346</v>
      </c>
      <c r="I24" s="37">
        <f t="shared" si="1"/>
        <v>1525386196</v>
      </c>
      <c r="J24" s="37">
        <f t="shared" si="1"/>
        <v>1525386196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1525386196</v>
      </c>
      <c r="X24" s="37">
        <f t="shared" si="1"/>
        <v>438367384</v>
      </c>
      <c r="Y24" s="37">
        <f t="shared" si="1"/>
        <v>1087018812</v>
      </c>
      <c r="Z24" s="38">
        <f>+IF(X24&lt;&gt;0,+(Y24/X24)*100,0)</f>
        <v>247.96981976195568</v>
      </c>
      <c r="AA24" s="39">
        <f>SUM(AA15:AA23)</f>
        <v>1753469531</v>
      </c>
    </row>
    <row r="25" spans="1:27" ht="13.5">
      <c r="A25" s="27" t="s">
        <v>51</v>
      </c>
      <c r="B25" s="28"/>
      <c r="C25" s="29">
        <f aca="true" t="shared" si="2" ref="C25:Y25">+C12+C24</f>
        <v>1624919670</v>
      </c>
      <c r="D25" s="29">
        <f>+D12+D24</f>
        <v>1624919670</v>
      </c>
      <c r="E25" s="30">
        <f t="shared" si="2"/>
        <v>1876298119</v>
      </c>
      <c r="F25" s="31">
        <f t="shared" si="2"/>
        <v>1876298119</v>
      </c>
      <c r="G25" s="31">
        <f t="shared" si="2"/>
        <v>1679071946</v>
      </c>
      <c r="H25" s="31">
        <f t="shared" si="2"/>
        <v>1673685884</v>
      </c>
      <c r="I25" s="31">
        <f t="shared" si="2"/>
        <v>1687566042</v>
      </c>
      <c r="J25" s="31">
        <f t="shared" si="2"/>
        <v>1687566042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1687566042</v>
      </c>
      <c r="X25" s="31">
        <f t="shared" si="2"/>
        <v>469074531</v>
      </c>
      <c r="Y25" s="31">
        <f t="shared" si="2"/>
        <v>1218491511</v>
      </c>
      <c r="Z25" s="32">
        <f>+IF(X25&lt;&gt;0,+(Y25/X25)*100,0)</f>
        <v>259.7650118420094</v>
      </c>
      <c r="AA25" s="33">
        <f>+AA12+AA24</f>
        <v>1876298119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4433376</v>
      </c>
      <c r="D29" s="18">
        <v>4433376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430989</v>
      </c>
      <c r="D30" s="18">
        <v>430989</v>
      </c>
      <c r="E30" s="19">
        <v>364575</v>
      </c>
      <c r="F30" s="20">
        <v>364575</v>
      </c>
      <c r="G30" s="20">
        <v>538038</v>
      </c>
      <c r="H30" s="20">
        <v>486287</v>
      </c>
      <c r="I30" s="20">
        <v>486287</v>
      </c>
      <c r="J30" s="20">
        <v>486287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486287</v>
      </c>
      <c r="X30" s="20">
        <v>91144</v>
      </c>
      <c r="Y30" s="20">
        <v>395143</v>
      </c>
      <c r="Z30" s="21">
        <v>433.54</v>
      </c>
      <c r="AA30" s="22">
        <v>364575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2371131</v>
      </c>
      <c r="H31" s="20">
        <v>2406061</v>
      </c>
      <c r="I31" s="20">
        <v>2429219</v>
      </c>
      <c r="J31" s="20">
        <v>2429219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2429219</v>
      </c>
      <c r="X31" s="20"/>
      <c r="Y31" s="20">
        <v>2429219</v>
      </c>
      <c r="Z31" s="21"/>
      <c r="AA31" s="22"/>
    </row>
    <row r="32" spans="1:27" ht="13.5">
      <c r="A32" s="23" t="s">
        <v>57</v>
      </c>
      <c r="B32" s="17"/>
      <c r="C32" s="18">
        <v>224320940</v>
      </c>
      <c r="D32" s="18">
        <v>224320940</v>
      </c>
      <c r="E32" s="19">
        <v>81000000</v>
      </c>
      <c r="F32" s="20">
        <v>81000000</v>
      </c>
      <c r="G32" s="20">
        <v>106828808</v>
      </c>
      <c r="H32" s="20">
        <v>150144838</v>
      </c>
      <c r="I32" s="20">
        <v>173410334</v>
      </c>
      <c r="J32" s="20">
        <v>173410334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173410334</v>
      </c>
      <c r="X32" s="20">
        <v>20250000</v>
      </c>
      <c r="Y32" s="20">
        <v>153160334</v>
      </c>
      <c r="Z32" s="21">
        <v>756.35</v>
      </c>
      <c r="AA32" s="22">
        <v>81000000</v>
      </c>
    </row>
    <row r="33" spans="1:27" ht="13.5">
      <c r="A33" s="23" t="s">
        <v>58</v>
      </c>
      <c r="B33" s="17"/>
      <c r="C33" s="18">
        <v>1422997</v>
      </c>
      <c r="D33" s="18">
        <v>1422997</v>
      </c>
      <c r="E33" s="19">
        <v>10579687</v>
      </c>
      <c r="F33" s="20">
        <v>10579687</v>
      </c>
      <c r="G33" s="20">
        <v>5685003</v>
      </c>
      <c r="H33" s="20">
        <v>7228778</v>
      </c>
      <c r="I33" s="20">
        <v>7228778</v>
      </c>
      <c r="J33" s="20">
        <v>7228778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7228778</v>
      </c>
      <c r="X33" s="20">
        <v>2644922</v>
      </c>
      <c r="Y33" s="20">
        <v>4583856</v>
      </c>
      <c r="Z33" s="21">
        <v>173.31</v>
      </c>
      <c r="AA33" s="22">
        <v>10579687</v>
      </c>
    </row>
    <row r="34" spans="1:27" ht="13.5">
      <c r="A34" s="27" t="s">
        <v>59</v>
      </c>
      <c r="B34" s="28"/>
      <c r="C34" s="29">
        <f aca="true" t="shared" si="3" ref="C34:Y34">SUM(C29:C33)</f>
        <v>230608302</v>
      </c>
      <c r="D34" s="29">
        <f>SUM(D29:D33)</f>
        <v>230608302</v>
      </c>
      <c r="E34" s="30">
        <f t="shared" si="3"/>
        <v>91944262</v>
      </c>
      <c r="F34" s="31">
        <f t="shared" si="3"/>
        <v>91944262</v>
      </c>
      <c r="G34" s="31">
        <f t="shared" si="3"/>
        <v>115422980</v>
      </c>
      <c r="H34" s="31">
        <f t="shared" si="3"/>
        <v>160265964</v>
      </c>
      <c r="I34" s="31">
        <f t="shared" si="3"/>
        <v>183554618</v>
      </c>
      <c r="J34" s="31">
        <f t="shared" si="3"/>
        <v>183554618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183554618</v>
      </c>
      <c r="X34" s="31">
        <f t="shared" si="3"/>
        <v>22986066</v>
      </c>
      <c r="Y34" s="31">
        <f t="shared" si="3"/>
        <v>160568552</v>
      </c>
      <c r="Z34" s="32">
        <f>+IF(X34&lt;&gt;0,+(Y34/X34)*100,0)</f>
        <v>698.5473373303635</v>
      </c>
      <c r="AA34" s="33">
        <f>SUM(AA29:AA33)</f>
        <v>91944262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2722206</v>
      </c>
      <c r="D37" s="18">
        <v>2722206</v>
      </c>
      <c r="E37" s="19">
        <v>2416507</v>
      </c>
      <c r="F37" s="20">
        <v>2416507</v>
      </c>
      <c r="G37" s="20">
        <v>2849940</v>
      </c>
      <c r="H37" s="20">
        <v>2673785</v>
      </c>
      <c r="I37" s="20">
        <v>2673785</v>
      </c>
      <c r="J37" s="20">
        <v>2673785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2673785</v>
      </c>
      <c r="X37" s="20">
        <v>604127</v>
      </c>
      <c r="Y37" s="20">
        <v>2069658</v>
      </c>
      <c r="Z37" s="21">
        <v>342.59</v>
      </c>
      <c r="AA37" s="22">
        <v>2416507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2722206</v>
      </c>
      <c r="D39" s="29">
        <f>SUM(D37:D38)</f>
        <v>2722206</v>
      </c>
      <c r="E39" s="36">
        <f t="shared" si="4"/>
        <v>2416507</v>
      </c>
      <c r="F39" s="37">
        <f t="shared" si="4"/>
        <v>2416507</v>
      </c>
      <c r="G39" s="37">
        <f t="shared" si="4"/>
        <v>2849940</v>
      </c>
      <c r="H39" s="37">
        <f t="shared" si="4"/>
        <v>2673785</v>
      </c>
      <c r="I39" s="37">
        <f t="shared" si="4"/>
        <v>2673785</v>
      </c>
      <c r="J39" s="37">
        <f t="shared" si="4"/>
        <v>2673785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2673785</v>
      </c>
      <c r="X39" s="37">
        <f t="shared" si="4"/>
        <v>604127</v>
      </c>
      <c r="Y39" s="37">
        <f t="shared" si="4"/>
        <v>2069658</v>
      </c>
      <c r="Z39" s="38">
        <f>+IF(X39&lt;&gt;0,+(Y39/X39)*100,0)</f>
        <v>342.58657533929124</v>
      </c>
      <c r="AA39" s="39">
        <f>SUM(AA37:AA38)</f>
        <v>2416507</v>
      </c>
    </row>
    <row r="40" spans="1:27" ht="13.5">
      <c r="A40" s="27" t="s">
        <v>62</v>
      </c>
      <c r="B40" s="28"/>
      <c r="C40" s="29">
        <f aca="true" t="shared" si="5" ref="C40:Y40">+C34+C39</f>
        <v>233330508</v>
      </c>
      <c r="D40" s="29">
        <f>+D34+D39</f>
        <v>233330508</v>
      </c>
      <c r="E40" s="30">
        <f t="shared" si="5"/>
        <v>94360769</v>
      </c>
      <c r="F40" s="31">
        <f t="shared" si="5"/>
        <v>94360769</v>
      </c>
      <c r="G40" s="31">
        <f t="shared" si="5"/>
        <v>118272920</v>
      </c>
      <c r="H40" s="31">
        <f t="shared" si="5"/>
        <v>162939749</v>
      </c>
      <c r="I40" s="31">
        <f t="shared" si="5"/>
        <v>186228403</v>
      </c>
      <c r="J40" s="31">
        <f t="shared" si="5"/>
        <v>186228403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186228403</v>
      </c>
      <c r="X40" s="31">
        <f t="shared" si="5"/>
        <v>23590193</v>
      </c>
      <c r="Y40" s="31">
        <f t="shared" si="5"/>
        <v>162638210</v>
      </c>
      <c r="Z40" s="32">
        <f>+IF(X40&lt;&gt;0,+(Y40/X40)*100,0)</f>
        <v>689.4314514510331</v>
      </c>
      <c r="AA40" s="33">
        <f>+AA34+AA39</f>
        <v>94360769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1391589162</v>
      </c>
      <c r="D42" s="43">
        <f>+D25-D40</f>
        <v>1391589162</v>
      </c>
      <c r="E42" s="44">
        <f t="shared" si="6"/>
        <v>1781937350</v>
      </c>
      <c r="F42" s="45">
        <f t="shared" si="6"/>
        <v>1781937350</v>
      </c>
      <c r="G42" s="45">
        <f t="shared" si="6"/>
        <v>1560799026</v>
      </c>
      <c r="H42" s="45">
        <f t="shared" si="6"/>
        <v>1510746135</v>
      </c>
      <c r="I42" s="45">
        <f t="shared" si="6"/>
        <v>1501337639</v>
      </c>
      <c r="J42" s="45">
        <f t="shared" si="6"/>
        <v>1501337639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1501337639</v>
      </c>
      <c r="X42" s="45">
        <f t="shared" si="6"/>
        <v>445484338</v>
      </c>
      <c r="Y42" s="45">
        <f t="shared" si="6"/>
        <v>1055853301</v>
      </c>
      <c r="Z42" s="46">
        <f>+IF(X42&lt;&gt;0,+(Y42/X42)*100,0)</f>
        <v>237.0124403789926</v>
      </c>
      <c r="AA42" s="47">
        <f>+AA25-AA40</f>
        <v>1781937350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1391589162</v>
      </c>
      <c r="D45" s="18">
        <v>1391589162</v>
      </c>
      <c r="E45" s="19">
        <v>1781937350</v>
      </c>
      <c r="F45" s="20">
        <v>1781937350</v>
      </c>
      <c r="G45" s="20">
        <v>1560799027</v>
      </c>
      <c r="H45" s="20">
        <v>1510746135</v>
      </c>
      <c r="I45" s="20">
        <v>1501337639</v>
      </c>
      <c r="J45" s="20">
        <v>1501337639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1501337639</v>
      </c>
      <c r="X45" s="20">
        <v>445484338</v>
      </c>
      <c r="Y45" s="20">
        <v>1055853301</v>
      </c>
      <c r="Z45" s="48">
        <v>237.01</v>
      </c>
      <c r="AA45" s="22">
        <v>1781937350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1391589162</v>
      </c>
      <c r="D48" s="51">
        <f>SUM(D45:D47)</f>
        <v>1391589162</v>
      </c>
      <c r="E48" s="52">
        <f t="shared" si="7"/>
        <v>1781937350</v>
      </c>
      <c r="F48" s="53">
        <f t="shared" si="7"/>
        <v>1781937350</v>
      </c>
      <c r="G48" s="53">
        <f t="shared" si="7"/>
        <v>1560799027</v>
      </c>
      <c r="H48" s="53">
        <f t="shared" si="7"/>
        <v>1510746135</v>
      </c>
      <c r="I48" s="53">
        <f t="shared" si="7"/>
        <v>1501337639</v>
      </c>
      <c r="J48" s="53">
        <f t="shared" si="7"/>
        <v>1501337639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1501337639</v>
      </c>
      <c r="X48" s="53">
        <f t="shared" si="7"/>
        <v>445484338</v>
      </c>
      <c r="Y48" s="53">
        <f t="shared" si="7"/>
        <v>1055853301</v>
      </c>
      <c r="Z48" s="54">
        <f>+IF(X48&lt;&gt;0,+(Y48/X48)*100,0)</f>
        <v>237.0124403789926</v>
      </c>
      <c r="AA48" s="55">
        <f>SUM(AA45:AA47)</f>
        <v>1781937350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32570</v>
      </c>
      <c r="F6" s="20">
        <v>32570</v>
      </c>
      <c r="G6" s="20">
        <v>33000</v>
      </c>
      <c r="H6" s="20"/>
      <c r="I6" s="20">
        <v>3000000</v>
      </c>
      <c r="J6" s="20">
        <v>3000000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3000000</v>
      </c>
      <c r="X6" s="20">
        <v>8143</v>
      </c>
      <c r="Y6" s="20">
        <v>2991857</v>
      </c>
      <c r="Z6" s="21">
        <v>36741.46</v>
      </c>
      <c r="AA6" s="22">
        <v>32570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>
        <v>10000000</v>
      </c>
      <c r="I7" s="20">
        <v>10000000</v>
      </c>
      <c r="J7" s="20">
        <v>10000000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10000000</v>
      </c>
      <c r="X7" s="20"/>
      <c r="Y7" s="20">
        <v>10000000</v>
      </c>
      <c r="Z7" s="21"/>
      <c r="AA7" s="22"/>
    </row>
    <row r="8" spans="1:27" ht="13.5">
      <c r="A8" s="23" t="s">
        <v>35</v>
      </c>
      <c r="B8" s="17"/>
      <c r="C8" s="18"/>
      <c r="D8" s="18"/>
      <c r="E8" s="19">
        <v>159471931</v>
      </c>
      <c r="F8" s="20">
        <v>159471931</v>
      </c>
      <c r="G8" s="20">
        <v>302000000</v>
      </c>
      <c r="H8" s="20">
        <v>97773704</v>
      </c>
      <c r="I8" s="20">
        <v>128858757</v>
      </c>
      <c r="J8" s="20">
        <v>128858757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128858757</v>
      </c>
      <c r="X8" s="20">
        <v>39867983</v>
      </c>
      <c r="Y8" s="20">
        <v>88990774</v>
      </c>
      <c r="Z8" s="21">
        <v>223.21</v>
      </c>
      <c r="AA8" s="22">
        <v>159471931</v>
      </c>
    </row>
    <row r="9" spans="1:27" ht="13.5">
      <c r="A9" s="23" t="s">
        <v>36</v>
      </c>
      <c r="B9" s="17"/>
      <c r="C9" s="18"/>
      <c r="D9" s="18"/>
      <c r="E9" s="19">
        <v>18062150</v>
      </c>
      <c r="F9" s="20">
        <v>18062150</v>
      </c>
      <c r="G9" s="20">
        <v>24000000</v>
      </c>
      <c r="H9" s="20">
        <v>2713232</v>
      </c>
      <c r="I9" s="20">
        <v>3222539</v>
      </c>
      <c r="J9" s="20">
        <v>3222539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3222539</v>
      </c>
      <c r="X9" s="20">
        <v>4515538</v>
      </c>
      <c r="Y9" s="20">
        <v>-1292999</v>
      </c>
      <c r="Z9" s="21">
        <v>-28.63</v>
      </c>
      <c r="AA9" s="22">
        <v>18062150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11431752</v>
      </c>
      <c r="F11" s="20">
        <v>11431752</v>
      </c>
      <c r="G11" s="20">
        <v>11000</v>
      </c>
      <c r="H11" s="20">
        <v>12506419</v>
      </c>
      <c r="I11" s="20">
        <v>8550796</v>
      </c>
      <c r="J11" s="20">
        <v>8550796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8550796</v>
      </c>
      <c r="X11" s="20">
        <v>2857938</v>
      </c>
      <c r="Y11" s="20">
        <v>5692858</v>
      </c>
      <c r="Z11" s="21">
        <v>199.19</v>
      </c>
      <c r="AA11" s="22">
        <v>11431752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188998403</v>
      </c>
      <c r="F12" s="31">
        <f t="shared" si="0"/>
        <v>188998403</v>
      </c>
      <c r="G12" s="31">
        <f t="shared" si="0"/>
        <v>326044000</v>
      </c>
      <c r="H12" s="31">
        <f t="shared" si="0"/>
        <v>122993355</v>
      </c>
      <c r="I12" s="31">
        <f t="shared" si="0"/>
        <v>153632092</v>
      </c>
      <c r="J12" s="31">
        <f t="shared" si="0"/>
        <v>153632092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153632092</v>
      </c>
      <c r="X12" s="31">
        <f t="shared" si="0"/>
        <v>47249602</v>
      </c>
      <c r="Y12" s="31">
        <f t="shared" si="0"/>
        <v>106382490</v>
      </c>
      <c r="Z12" s="32">
        <f>+IF(X12&lt;&gt;0,+(Y12/X12)*100,0)</f>
        <v>225.1500234859121</v>
      </c>
      <c r="AA12" s="33">
        <f>SUM(AA6:AA11)</f>
        <v>188998403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8858077</v>
      </c>
      <c r="F17" s="20">
        <v>8858077</v>
      </c>
      <c r="G17" s="20">
        <v>8341000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2214519</v>
      </c>
      <c r="Y17" s="20">
        <v>-2214519</v>
      </c>
      <c r="Z17" s="21">
        <v>-100</v>
      </c>
      <c r="AA17" s="22">
        <v>8858077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1530982024</v>
      </c>
      <c r="F19" s="20">
        <v>1530982024</v>
      </c>
      <c r="G19" s="20">
        <v>1469939000</v>
      </c>
      <c r="H19" s="20">
        <v>1771565845</v>
      </c>
      <c r="I19" s="20">
        <v>1701144596</v>
      </c>
      <c r="J19" s="20">
        <v>1701144596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1701144596</v>
      </c>
      <c r="X19" s="20">
        <v>382745506</v>
      </c>
      <c r="Y19" s="20">
        <v>1318399090</v>
      </c>
      <c r="Z19" s="21">
        <v>344.46</v>
      </c>
      <c r="AA19" s="22">
        <v>1530982024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32774</v>
      </c>
      <c r="F22" s="20">
        <v>32774</v>
      </c>
      <c r="G22" s="20">
        <v>31000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8194</v>
      </c>
      <c r="Y22" s="20">
        <v>-8194</v>
      </c>
      <c r="Z22" s="21">
        <v>-100</v>
      </c>
      <c r="AA22" s="22">
        <v>32774</v>
      </c>
    </row>
    <row r="23" spans="1:27" ht="13.5">
      <c r="A23" s="23" t="s">
        <v>49</v>
      </c>
      <c r="B23" s="17"/>
      <c r="C23" s="18"/>
      <c r="D23" s="18"/>
      <c r="E23" s="19">
        <v>1135386</v>
      </c>
      <c r="F23" s="20">
        <v>1135386</v>
      </c>
      <c r="G23" s="24">
        <v>1069000</v>
      </c>
      <c r="H23" s="24">
        <v>1293623</v>
      </c>
      <c r="I23" s="24">
        <v>1293623</v>
      </c>
      <c r="J23" s="20">
        <v>1293623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1293623</v>
      </c>
      <c r="X23" s="20">
        <v>283847</v>
      </c>
      <c r="Y23" s="24">
        <v>1009776</v>
      </c>
      <c r="Z23" s="25">
        <v>355.75</v>
      </c>
      <c r="AA23" s="26">
        <v>1135386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1541008261</v>
      </c>
      <c r="F24" s="37">
        <f t="shared" si="1"/>
        <v>1541008261</v>
      </c>
      <c r="G24" s="37">
        <f t="shared" si="1"/>
        <v>1479380000</v>
      </c>
      <c r="H24" s="37">
        <f t="shared" si="1"/>
        <v>1772859468</v>
      </c>
      <c r="I24" s="37">
        <f t="shared" si="1"/>
        <v>1702438219</v>
      </c>
      <c r="J24" s="37">
        <f t="shared" si="1"/>
        <v>1702438219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1702438219</v>
      </c>
      <c r="X24" s="37">
        <f t="shared" si="1"/>
        <v>385252066</v>
      </c>
      <c r="Y24" s="37">
        <f t="shared" si="1"/>
        <v>1317186153</v>
      </c>
      <c r="Z24" s="38">
        <f>+IF(X24&lt;&gt;0,+(Y24/X24)*100,0)</f>
        <v>341.90242421698</v>
      </c>
      <c r="AA24" s="39">
        <f>SUM(AA15:AA23)</f>
        <v>1541008261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1730006664</v>
      </c>
      <c r="F25" s="31">
        <f t="shared" si="2"/>
        <v>1730006664</v>
      </c>
      <c r="G25" s="31">
        <f t="shared" si="2"/>
        <v>1805424000</v>
      </c>
      <c r="H25" s="31">
        <f t="shared" si="2"/>
        <v>1895852823</v>
      </c>
      <c r="I25" s="31">
        <f t="shared" si="2"/>
        <v>1856070311</v>
      </c>
      <c r="J25" s="31">
        <f t="shared" si="2"/>
        <v>1856070311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1856070311</v>
      </c>
      <c r="X25" s="31">
        <f t="shared" si="2"/>
        <v>432501668</v>
      </c>
      <c r="Y25" s="31">
        <f t="shared" si="2"/>
        <v>1423568643</v>
      </c>
      <c r="Z25" s="32">
        <f>+IF(X25&lt;&gt;0,+(Y25/X25)*100,0)</f>
        <v>329.1475497847097</v>
      </c>
      <c r="AA25" s="33">
        <f>+AA12+AA24</f>
        <v>1730006664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8476516</v>
      </c>
      <c r="I29" s="20">
        <v>5182662</v>
      </c>
      <c r="J29" s="20">
        <v>5182662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5182662</v>
      </c>
      <c r="X29" s="20"/>
      <c r="Y29" s="20">
        <v>5182662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5226311</v>
      </c>
      <c r="F30" s="20">
        <v>5226311</v>
      </c>
      <c r="G30" s="20">
        <v>2643235</v>
      </c>
      <c r="H30" s="20"/>
      <c r="I30" s="20">
        <v>2247971</v>
      </c>
      <c r="J30" s="20">
        <v>2247971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2247971</v>
      </c>
      <c r="X30" s="20">
        <v>1306578</v>
      </c>
      <c r="Y30" s="20">
        <v>941393</v>
      </c>
      <c r="Z30" s="21">
        <v>72.05</v>
      </c>
      <c r="AA30" s="22">
        <v>5226311</v>
      </c>
    </row>
    <row r="31" spans="1:27" ht="13.5">
      <c r="A31" s="23" t="s">
        <v>56</v>
      </c>
      <c r="B31" s="17"/>
      <c r="C31" s="18"/>
      <c r="D31" s="18"/>
      <c r="E31" s="19">
        <v>8441121</v>
      </c>
      <c r="F31" s="20">
        <v>8441121</v>
      </c>
      <c r="G31" s="20">
        <v>16418521</v>
      </c>
      <c r="H31" s="20">
        <v>9235950</v>
      </c>
      <c r="I31" s="20">
        <v>9829734</v>
      </c>
      <c r="J31" s="20">
        <v>9829734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9829734</v>
      </c>
      <c r="X31" s="20">
        <v>2110280</v>
      </c>
      <c r="Y31" s="20">
        <v>7719454</v>
      </c>
      <c r="Z31" s="21">
        <v>365.8</v>
      </c>
      <c r="AA31" s="22">
        <v>8441121</v>
      </c>
    </row>
    <row r="32" spans="1:27" ht="13.5">
      <c r="A32" s="23" t="s">
        <v>57</v>
      </c>
      <c r="B32" s="17"/>
      <c r="C32" s="18"/>
      <c r="D32" s="18"/>
      <c r="E32" s="19">
        <v>167037000</v>
      </c>
      <c r="F32" s="20">
        <v>167037000</v>
      </c>
      <c r="G32" s="20">
        <v>273000000</v>
      </c>
      <c r="H32" s="20">
        <v>267900759</v>
      </c>
      <c r="I32" s="20">
        <v>231443010</v>
      </c>
      <c r="J32" s="20">
        <v>231443010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231443010</v>
      </c>
      <c r="X32" s="20">
        <v>41759250</v>
      </c>
      <c r="Y32" s="20">
        <v>189683760</v>
      </c>
      <c r="Z32" s="21">
        <v>454.23</v>
      </c>
      <c r="AA32" s="22">
        <v>167037000</v>
      </c>
    </row>
    <row r="33" spans="1:27" ht="13.5">
      <c r="A33" s="23" t="s">
        <v>58</v>
      </c>
      <c r="B33" s="17"/>
      <c r="C33" s="18"/>
      <c r="D33" s="18"/>
      <c r="E33" s="19">
        <v>8592941</v>
      </c>
      <c r="F33" s="20">
        <v>8592941</v>
      </c>
      <c r="G33" s="20">
        <v>8091000</v>
      </c>
      <c r="H33" s="20">
        <v>8738000</v>
      </c>
      <c r="I33" s="20">
        <v>19408500</v>
      </c>
      <c r="J33" s="20">
        <v>19408500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19408500</v>
      </c>
      <c r="X33" s="20">
        <v>2148235</v>
      </c>
      <c r="Y33" s="20">
        <v>17260265</v>
      </c>
      <c r="Z33" s="21">
        <v>803.46</v>
      </c>
      <c r="AA33" s="22">
        <v>8592941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189297373</v>
      </c>
      <c r="F34" s="31">
        <f t="shared" si="3"/>
        <v>189297373</v>
      </c>
      <c r="G34" s="31">
        <f t="shared" si="3"/>
        <v>300152756</v>
      </c>
      <c r="H34" s="31">
        <f t="shared" si="3"/>
        <v>294351225</v>
      </c>
      <c r="I34" s="31">
        <f t="shared" si="3"/>
        <v>268111877</v>
      </c>
      <c r="J34" s="31">
        <f t="shared" si="3"/>
        <v>268111877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268111877</v>
      </c>
      <c r="X34" s="31">
        <f t="shared" si="3"/>
        <v>47324343</v>
      </c>
      <c r="Y34" s="31">
        <f t="shared" si="3"/>
        <v>220787534</v>
      </c>
      <c r="Z34" s="32">
        <f>+IF(X34&lt;&gt;0,+(Y34/X34)*100,0)</f>
        <v>466.5411498686838</v>
      </c>
      <c r="AA34" s="33">
        <f>SUM(AA29:AA33)</f>
        <v>189297373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3183236</v>
      </c>
      <c r="F37" s="20">
        <v>3183236</v>
      </c>
      <c r="G37" s="20">
        <v>61636121</v>
      </c>
      <c r="H37" s="20">
        <v>37313371</v>
      </c>
      <c r="I37" s="20">
        <v>34346383</v>
      </c>
      <c r="J37" s="20">
        <v>34346383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34346383</v>
      </c>
      <c r="X37" s="20">
        <v>795809</v>
      </c>
      <c r="Y37" s="20">
        <v>33550574</v>
      </c>
      <c r="Z37" s="21">
        <v>4215.91</v>
      </c>
      <c r="AA37" s="22">
        <v>3183236</v>
      </c>
    </row>
    <row r="38" spans="1:27" ht="13.5">
      <c r="A38" s="23" t="s">
        <v>58</v>
      </c>
      <c r="B38" s="17"/>
      <c r="C38" s="18"/>
      <c r="D38" s="18"/>
      <c r="E38" s="19">
        <v>10761279</v>
      </c>
      <c r="F38" s="20">
        <v>10761279</v>
      </c>
      <c r="G38" s="20">
        <v>6754608</v>
      </c>
      <c r="H38" s="20">
        <v>40825442</v>
      </c>
      <c r="I38" s="20">
        <v>29516403</v>
      </c>
      <c r="J38" s="20">
        <v>29516403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29516403</v>
      </c>
      <c r="X38" s="20">
        <v>2690320</v>
      </c>
      <c r="Y38" s="20">
        <v>26826083</v>
      </c>
      <c r="Z38" s="21">
        <v>997.13</v>
      </c>
      <c r="AA38" s="22">
        <v>10761279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13944515</v>
      </c>
      <c r="F39" s="37">
        <f t="shared" si="4"/>
        <v>13944515</v>
      </c>
      <c r="G39" s="37">
        <f t="shared" si="4"/>
        <v>68390729</v>
      </c>
      <c r="H39" s="37">
        <f t="shared" si="4"/>
        <v>78138813</v>
      </c>
      <c r="I39" s="37">
        <f t="shared" si="4"/>
        <v>63862786</v>
      </c>
      <c r="J39" s="37">
        <f t="shared" si="4"/>
        <v>63862786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63862786</v>
      </c>
      <c r="X39" s="37">
        <f t="shared" si="4"/>
        <v>3486129</v>
      </c>
      <c r="Y39" s="37">
        <f t="shared" si="4"/>
        <v>60376657</v>
      </c>
      <c r="Z39" s="38">
        <f>+IF(X39&lt;&gt;0,+(Y39/X39)*100,0)</f>
        <v>1731.9111541770255</v>
      </c>
      <c r="AA39" s="39">
        <f>SUM(AA37:AA38)</f>
        <v>13944515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203241888</v>
      </c>
      <c r="F40" s="31">
        <f t="shared" si="5"/>
        <v>203241888</v>
      </c>
      <c r="G40" s="31">
        <f t="shared" si="5"/>
        <v>368543485</v>
      </c>
      <c r="H40" s="31">
        <f t="shared" si="5"/>
        <v>372490038</v>
      </c>
      <c r="I40" s="31">
        <f t="shared" si="5"/>
        <v>331974663</v>
      </c>
      <c r="J40" s="31">
        <f t="shared" si="5"/>
        <v>331974663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331974663</v>
      </c>
      <c r="X40" s="31">
        <f t="shared" si="5"/>
        <v>50810472</v>
      </c>
      <c r="Y40" s="31">
        <f t="shared" si="5"/>
        <v>281164191</v>
      </c>
      <c r="Z40" s="32">
        <f>+IF(X40&lt;&gt;0,+(Y40/X40)*100,0)</f>
        <v>553.3587465985358</v>
      </c>
      <c r="AA40" s="33">
        <f>+AA34+AA39</f>
        <v>203241888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1526764776</v>
      </c>
      <c r="F42" s="45">
        <f t="shared" si="6"/>
        <v>1526764776</v>
      </c>
      <c r="G42" s="45">
        <f t="shared" si="6"/>
        <v>1436880515</v>
      </c>
      <c r="H42" s="45">
        <f t="shared" si="6"/>
        <v>1523362785</v>
      </c>
      <c r="I42" s="45">
        <f t="shared" si="6"/>
        <v>1524095648</v>
      </c>
      <c r="J42" s="45">
        <f t="shared" si="6"/>
        <v>1524095648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1524095648</v>
      </c>
      <c r="X42" s="45">
        <f t="shared" si="6"/>
        <v>381691196</v>
      </c>
      <c r="Y42" s="45">
        <f t="shared" si="6"/>
        <v>1142404452</v>
      </c>
      <c r="Z42" s="46">
        <f>+IF(X42&lt;&gt;0,+(Y42/X42)*100,0)</f>
        <v>299.3007079995631</v>
      </c>
      <c r="AA42" s="47">
        <f>+AA25-AA40</f>
        <v>1526764776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1526764776</v>
      </c>
      <c r="F45" s="20">
        <v>1526764776</v>
      </c>
      <c r="G45" s="20">
        <v>1436880515</v>
      </c>
      <c r="H45" s="20">
        <v>1523362785</v>
      </c>
      <c r="I45" s="20">
        <v>1524095648</v>
      </c>
      <c r="J45" s="20">
        <v>1524095648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1524095648</v>
      </c>
      <c r="X45" s="20">
        <v>381691194</v>
      </c>
      <c r="Y45" s="20">
        <v>1142404454</v>
      </c>
      <c r="Z45" s="48">
        <v>299.3</v>
      </c>
      <c r="AA45" s="22">
        <v>1526764776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1526764776</v>
      </c>
      <c r="F48" s="53">
        <f t="shared" si="7"/>
        <v>1526764776</v>
      </c>
      <c r="G48" s="53">
        <f t="shared" si="7"/>
        <v>1436880515</v>
      </c>
      <c r="H48" s="53">
        <f t="shared" si="7"/>
        <v>1523362785</v>
      </c>
      <c r="I48" s="53">
        <f t="shared" si="7"/>
        <v>1524095648</v>
      </c>
      <c r="J48" s="53">
        <f t="shared" si="7"/>
        <v>1524095648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1524095648</v>
      </c>
      <c r="X48" s="53">
        <f t="shared" si="7"/>
        <v>381691194</v>
      </c>
      <c r="Y48" s="53">
        <f t="shared" si="7"/>
        <v>1142404454</v>
      </c>
      <c r="Z48" s="54">
        <f>+IF(X48&lt;&gt;0,+(Y48/X48)*100,0)</f>
        <v>299.30071009183405</v>
      </c>
      <c r="AA48" s="55">
        <f>SUM(AA45:AA47)</f>
        <v>1526764776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211000000</v>
      </c>
      <c r="F6" s="20">
        <v>211000000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52750000</v>
      </c>
      <c r="Y6" s="20">
        <v>-52750000</v>
      </c>
      <c r="Z6" s="21">
        <v>-100</v>
      </c>
      <c r="AA6" s="22">
        <v>211000000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387000000</v>
      </c>
      <c r="F8" s="20">
        <v>387000000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96750000</v>
      </c>
      <c r="Y8" s="20">
        <v>-96750000</v>
      </c>
      <c r="Z8" s="21">
        <v>-100</v>
      </c>
      <c r="AA8" s="22">
        <v>387000000</v>
      </c>
    </row>
    <row r="9" spans="1:27" ht="13.5">
      <c r="A9" s="23" t="s">
        <v>36</v>
      </c>
      <c r="B9" s="17"/>
      <c r="C9" s="18"/>
      <c r="D9" s="18"/>
      <c r="E9" s="19">
        <v>420000000</v>
      </c>
      <c r="F9" s="20">
        <v>420000000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105000000</v>
      </c>
      <c r="Y9" s="20">
        <v>-105000000</v>
      </c>
      <c r="Z9" s="21">
        <v>-100</v>
      </c>
      <c r="AA9" s="22">
        <v>420000000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3500000</v>
      </c>
      <c r="F11" s="20">
        <v>3500000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875000</v>
      </c>
      <c r="Y11" s="20">
        <v>-875000</v>
      </c>
      <c r="Z11" s="21">
        <v>-100</v>
      </c>
      <c r="AA11" s="22">
        <v>3500000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1021500000</v>
      </c>
      <c r="F12" s="31">
        <f t="shared" si="0"/>
        <v>1021500000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255375000</v>
      </c>
      <c r="Y12" s="31">
        <f t="shared" si="0"/>
        <v>-255375000</v>
      </c>
      <c r="Z12" s="32">
        <f>+IF(X12&lt;&gt;0,+(Y12/X12)*100,0)</f>
        <v>-100</v>
      </c>
      <c r="AA12" s="33">
        <f>SUM(AA6:AA11)</f>
        <v>1021500000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2145655000</v>
      </c>
      <c r="F19" s="20">
        <v>2145655000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536413750</v>
      </c>
      <c r="Y19" s="20">
        <v>-536413750</v>
      </c>
      <c r="Z19" s="21">
        <v>-100</v>
      </c>
      <c r="AA19" s="22">
        <v>2145655000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3890000</v>
      </c>
      <c r="F22" s="20">
        <v>3890000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972500</v>
      </c>
      <c r="Y22" s="20">
        <v>-972500</v>
      </c>
      <c r="Z22" s="21">
        <v>-100</v>
      </c>
      <c r="AA22" s="22">
        <v>3890000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2149545000</v>
      </c>
      <c r="F24" s="37">
        <f t="shared" si="1"/>
        <v>2149545000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537386250</v>
      </c>
      <c r="Y24" s="37">
        <f t="shared" si="1"/>
        <v>-537386250</v>
      </c>
      <c r="Z24" s="38">
        <f>+IF(X24&lt;&gt;0,+(Y24/X24)*100,0)</f>
        <v>-100</v>
      </c>
      <c r="AA24" s="39">
        <f>SUM(AA15:AA23)</f>
        <v>2149545000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3171045000</v>
      </c>
      <c r="F25" s="31">
        <f t="shared" si="2"/>
        <v>3171045000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792761250</v>
      </c>
      <c r="Y25" s="31">
        <f t="shared" si="2"/>
        <v>-792761250</v>
      </c>
      <c r="Z25" s="32">
        <f>+IF(X25&lt;&gt;0,+(Y25/X25)*100,0)</f>
        <v>-100</v>
      </c>
      <c r="AA25" s="33">
        <f>+AA12+AA24</f>
        <v>3171045000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2411000</v>
      </c>
      <c r="F31" s="20">
        <v>2411000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602750</v>
      </c>
      <c r="Y31" s="20">
        <v>-602750</v>
      </c>
      <c r="Z31" s="21">
        <v>-100</v>
      </c>
      <c r="AA31" s="22">
        <v>2411000</v>
      </c>
    </row>
    <row r="32" spans="1:27" ht="13.5">
      <c r="A32" s="23" t="s">
        <v>57</v>
      </c>
      <c r="B32" s="17"/>
      <c r="C32" s="18"/>
      <c r="D32" s="18"/>
      <c r="E32" s="19">
        <v>426000000</v>
      </c>
      <c r="F32" s="20">
        <v>426000000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106500000</v>
      </c>
      <c r="Y32" s="20">
        <v>-106500000</v>
      </c>
      <c r="Z32" s="21">
        <v>-100</v>
      </c>
      <c r="AA32" s="22">
        <v>426000000</v>
      </c>
    </row>
    <row r="33" spans="1:27" ht="13.5">
      <c r="A33" s="23" t="s">
        <v>58</v>
      </c>
      <c r="B33" s="17"/>
      <c r="C33" s="18"/>
      <c r="D33" s="18"/>
      <c r="E33" s="19">
        <v>2716434000</v>
      </c>
      <c r="F33" s="20">
        <v>2716434000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679108500</v>
      </c>
      <c r="Y33" s="20">
        <v>-679108500</v>
      </c>
      <c r="Z33" s="21">
        <v>-100</v>
      </c>
      <c r="AA33" s="22">
        <v>2716434000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3144845000</v>
      </c>
      <c r="F34" s="31">
        <f t="shared" si="3"/>
        <v>3144845000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786211250</v>
      </c>
      <c r="Y34" s="31">
        <f t="shared" si="3"/>
        <v>-786211250</v>
      </c>
      <c r="Z34" s="32">
        <f>+IF(X34&lt;&gt;0,+(Y34/X34)*100,0)</f>
        <v>-100</v>
      </c>
      <c r="AA34" s="33">
        <f>SUM(AA29:AA33)</f>
        <v>3144845000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26200000</v>
      </c>
      <c r="F37" s="20">
        <v>26200000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6550000</v>
      </c>
      <c r="Y37" s="20">
        <v>-6550000</v>
      </c>
      <c r="Z37" s="21">
        <v>-100</v>
      </c>
      <c r="AA37" s="22">
        <v>26200000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26200000</v>
      </c>
      <c r="F39" s="37">
        <f t="shared" si="4"/>
        <v>26200000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6550000</v>
      </c>
      <c r="Y39" s="37">
        <f t="shared" si="4"/>
        <v>-6550000</v>
      </c>
      <c r="Z39" s="38">
        <f>+IF(X39&lt;&gt;0,+(Y39/X39)*100,0)</f>
        <v>-100</v>
      </c>
      <c r="AA39" s="39">
        <f>SUM(AA37:AA38)</f>
        <v>26200000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3171045000</v>
      </c>
      <c r="F40" s="31">
        <f t="shared" si="5"/>
        <v>3171045000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792761250</v>
      </c>
      <c r="Y40" s="31">
        <f t="shared" si="5"/>
        <v>-792761250</v>
      </c>
      <c r="Z40" s="32">
        <f>+IF(X40&lt;&gt;0,+(Y40/X40)*100,0)</f>
        <v>-100</v>
      </c>
      <c r="AA40" s="33">
        <f>+AA34+AA39</f>
        <v>3171045000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0</v>
      </c>
      <c r="F42" s="45">
        <f t="shared" si="6"/>
        <v>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0</v>
      </c>
      <c r="Y42" s="45">
        <f t="shared" si="6"/>
        <v>0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4477000</v>
      </c>
      <c r="F6" s="20">
        <v>4477000</v>
      </c>
      <c r="G6" s="20">
        <v>70872032</v>
      </c>
      <c r="H6" s="20">
        <v>16756982</v>
      </c>
      <c r="I6" s="20">
        <v>16632543</v>
      </c>
      <c r="J6" s="20">
        <v>16632543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16632543</v>
      </c>
      <c r="X6" s="20">
        <v>1119250</v>
      </c>
      <c r="Y6" s="20">
        <v>15513293</v>
      </c>
      <c r="Z6" s="21">
        <v>1386.04</v>
      </c>
      <c r="AA6" s="22">
        <v>4477000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/>
      <c r="D9" s="18"/>
      <c r="E9" s="19">
        <v>3821000</v>
      </c>
      <c r="F9" s="20">
        <v>3821000</v>
      </c>
      <c r="G9" s="20"/>
      <c r="H9" s="20">
        <v>2243317</v>
      </c>
      <c r="I9" s="20">
        <v>42499</v>
      </c>
      <c r="J9" s="20">
        <v>42499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42499</v>
      </c>
      <c r="X9" s="20">
        <v>955250</v>
      </c>
      <c r="Y9" s="20">
        <v>-912751</v>
      </c>
      <c r="Z9" s="21">
        <v>-95.55</v>
      </c>
      <c r="AA9" s="22">
        <v>3821000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343000</v>
      </c>
      <c r="F11" s="20">
        <v>343000</v>
      </c>
      <c r="G11" s="20">
        <v>-13895</v>
      </c>
      <c r="H11" s="20">
        <v>1541290</v>
      </c>
      <c r="I11" s="20">
        <v>2854282</v>
      </c>
      <c r="J11" s="20">
        <v>2854282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2854282</v>
      </c>
      <c r="X11" s="20">
        <v>85750</v>
      </c>
      <c r="Y11" s="20">
        <v>2768532</v>
      </c>
      <c r="Z11" s="21">
        <v>3228.61</v>
      </c>
      <c r="AA11" s="22">
        <v>343000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8641000</v>
      </c>
      <c r="F12" s="31">
        <f t="shared" si="0"/>
        <v>8641000</v>
      </c>
      <c r="G12" s="31">
        <f t="shared" si="0"/>
        <v>70858137</v>
      </c>
      <c r="H12" s="31">
        <f t="shared" si="0"/>
        <v>20541589</v>
      </c>
      <c r="I12" s="31">
        <f t="shared" si="0"/>
        <v>19529324</v>
      </c>
      <c r="J12" s="31">
        <f t="shared" si="0"/>
        <v>19529324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19529324</v>
      </c>
      <c r="X12" s="31">
        <f t="shared" si="0"/>
        <v>2160250</v>
      </c>
      <c r="Y12" s="31">
        <f t="shared" si="0"/>
        <v>17369074</v>
      </c>
      <c r="Z12" s="32">
        <f>+IF(X12&lt;&gt;0,+(Y12/X12)*100,0)</f>
        <v>804.0307371831965</v>
      </c>
      <c r="AA12" s="33">
        <f>SUM(AA6:AA11)</f>
        <v>8641000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228727000</v>
      </c>
      <c r="F19" s="20">
        <v>228727000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57181750</v>
      </c>
      <c r="Y19" s="20">
        <v>-57181750</v>
      </c>
      <c r="Z19" s="21">
        <v>-100</v>
      </c>
      <c r="AA19" s="22">
        <v>228727000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1581000</v>
      </c>
      <c r="F23" s="20">
        <v>1581000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395250</v>
      </c>
      <c r="Y23" s="24">
        <v>-395250</v>
      </c>
      <c r="Z23" s="25">
        <v>-100</v>
      </c>
      <c r="AA23" s="26">
        <v>1581000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230308000</v>
      </c>
      <c r="F24" s="37">
        <f t="shared" si="1"/>
        <v>230308000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57577000</v>
      </c>
      <c r="Y24" s="37">
        <f t="shared" si="1"/>
        <v>-57577000</v>
      </c>
      <c r="Z24" s="38">
        <f>+IF(X24&lt;&gt;0,+(Y24/X24)*100,0)</f>
        <v>-100</v>
      </c>
      <c r="AA24" s="39">
        <f>SUM(AA15:AA23)</f>
        <v>230308000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238949000</v>
      </c>
      <c r="F25" s="31">
        <f t="shared" si="2"/>
        <v>238949000</v>
      </c>
      <c r="G25" s="31">
        <f t="shared" si="2"/>
        <v>70858137</v>
      </c>
      <c r="H25" s="31">
        <f t="shared" si="2"/>
        <v>20541589</v>
      </c>
      <c r="I25" s="31">
        <f t="shared" si="2"/>
        <v>19529324</v>
      </c>
      <c r="J25" s="31">
        <f t="shared" si="2"/>
        <v>19529324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19529324</v>
      </c>
      <c r="X25" s="31">
        <f t="shared" si="2"/>
        <v>59737250</v>
      </c>
      <c r="Y25" s="31">
        <f t="shared" si="2"/>
        <v>-40207926</v>
      </c>
      <c r="Z25" s="32">
        <f>+IF(X25&lt;&gt;0,+(Y25/X25)*100,0)</f>
        <v>-67.30796278703824</v>
      </c>
      <c r="AA25" s="33">
        <f>+AA12+AA24</f>
        <v>238949000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-3949591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9662000</v>
      </c>
      <c r="F30" s="20">
        <v>9662000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2415500</v>
      </c>
      <c r="Y30" s="20">
        <v>-2415500</v>
      </c>
      <c r="Z30" s="21">
        <v>-100</v>
      </c>
      <c r="AA30" s="22">
        <v>9662000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9164000</v>
      </c>
      <c r="F32" s="20">
        <v>9164000</v>
      </c>
      <c r="G32" s="20">
        <v>64552431</v>
      </c>
      <c r="H32" s="20">
        <v>10094000</v>
      </c>
      <c r="I32" s="20">
        <v>8716353</v>
      </c>
      <c r="J32" s="20">
        <v>8716353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8716353</v>
      </c>
      <c r="X32" s="20">
        <v>2291000</v>
      </c>
      <c r="Y32" s="20">
        <v>6425353</v>
      </c>
      <c r="Z32" s="21">
        <v>280.46</v>
      </c>
      <c r="AA32" s="22">
        <v>9164000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18826000</v>
      </c>
      <c r="F34" s="31">
        <f t="shared" si="3"/>
        <v>18826000</v>
      </c>
      <c r="G34" s="31">
        <f t="shared" si="3"/>
        <v>60602840</v>
      </c>
      <c r="H34" s="31">
        <f t="shared" si="3"/>
        <v>10094000</v>
      </c>
      <c r="I34" s="31">
        <f t="shared" si="3"/>
        <v>8716353</v>
      </c>
      <c r="J34" s="31">
        <f t="shared" si="3"/>
        <v>8716353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8716353</v>
      </c>
      <c r="X34" s="31">
        <f t="shared" si="3"/>
        <v>4706500</v>
      </c>
      <c r="Y34" s="31">
        <f t="shared" si="3"/>
        <v>4009853</v>
      </c>
      <c r="Z34" s="32">
        <f>+IF(X34&lt;&gt;0,+(Y34/X34)*100,0)</f>
        <v>85.1981939870392</v>
      </c>
      <c r="AA34" s="33">
        <f>SUM(AA29:AA33)</f>
        <v>18826000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175899000</v>
      </c>
      <c r="F37" s="20">
        <v>175899000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43974750</v>
      </c>
      <c r="Y37" s="20">
        <v>-43974750</v>
      </c>
      <c r="Z37" s="21">
        <v>-100</v>
      </c>
      <c r="AA37" s="22">
        <v>175899000</v>
      </c>
    </row>
    <row r="38" spans="1:27" ht="13.5">
      <c r="A38" s="23" t="s">
        <v>58</v>
      </c>
      <c r="B38" s="17"/>
      <c r="C38" s="18"/>
      <c r="D38" s="18"/>
      <c r="E38" s="19">
        <v>15341000</v>
      </c>
      <c r="F38" s="20">
        <v>15341000</v>
      </c>
      <c r="G38" s="20"/>
      <c r="H38" s="20"/>
      <c r="I38" s="20">
        <v>76374</v>
      </c>
      <c r="J38" s="20">
        <v>76374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76374</v>
      </c>
      <c r="X38" s="20">
        <v>3835250</v>
      </c>
      <c r="Y38" s="20">
        <v>-3758876</v>
      </c>
      <c r="Z38" s="21">
        <v>-98.01</v>
      </c>
      <c r="AA38" s="22">
        <v>15341000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191240000</v>
      </c>
      <c r="F39" s="37">
        <f t="shared" si="4"/>
        <v>191240000</v>
      </c>
      <c r="G39" s="37">
        <f t="shared" si="4"/>
        <v>0</v>
      </c>
      <c r="H39" s="37">
        <f t="shared" si="4"/>
        <v>0</v>
      </c>
      <c r="I39" s="37">
        <f t="shared" si="4"/>
        <v>76374</v>
      </c>
      <c r="J39" s="37">
        <f t="shared" si="4"/>
        <v>76374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76374</v>
      </c>
      <c r="X39" s="37">
        <f t="shared" si="4"/>
        <v>47810000</v>
      </c>
      <c r="Y39" s="37">
        <f t="shared" si="4"/>
        <v>-47733626</v>
      </c>
      <c r="Z39" s="38">
        <f>+IF(X39&lt;&gt;0,+(Y39/X39)*100,0)</f>
        <v>-99.84025517674127</v>
      </c>
      <c r="AA39" s="39">
        <f>SUM(AA37:AA38)</f>
        <v>191240000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210066000</v>
      </c>
      <c r="F40" s="31">
        <f t="shared" si="5"/>
        <v>210066000</v>
      </c>
      <c r="G40" s="31">
        <f t="shared" si="5"/>
        <v>60602840</v>
      </c>
      <c r="H40" s="31">
        <f t="shared" si="5"/>
        <v>10094000</v>
      </c>
      <c r="I40" s="31">
        <f t="shared" si="5"/>
        <v>8792727</v>
      </c>
      <c r="J40" s="31">
        <f t="shared" si="5"/>
        <v>8792727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8792727</v>
      </c>
      <c r="X40" s="31">
        <f t="shared" si="5"/>
        <v>52516500</v>
      </c>
      <c r="Y40" s="31">
        <f t="shared" si="5"/>
        <v>-43723773</v>
      </c>
      <c r="Z40" s="32">
        <f>+IF(X40&lt;&gt;0,+(Y40/X40)*100,0)</f>
        <v>-83.25721059095713</v>
      </c>
      <c r="AA40" s="33">
        <f>+AA34+AA39</f>
        <v>210066000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28883000</v>
      </c>
      <c r="F42" s="45">
        <f t="shared" si="6"/>
        <v>28883000</v>
      </c>
      <c r="G42" s="45">
        <f t="shared" si="6"/>
        <v>10255297</v>
      </c>
      <c r="H42" s="45">
        <f t="shared" si="6"/>
        <v>10447589</v>
      </c>
      <c r="I42" s="45">
        <f t="shared" si="6"/>
        <v>10736597</v>
      </c>
      <c r="J42" s="45">
        <f t="shared" si="6"/>
        <v>10736597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10736597</v>
      </c>
      <c r="X42" s="45">
        <f t="shared" si="6"/>
        <v>7220750</v>
      </c>
      <c r="Y42" s="45">
        <f t="shared" si="6"/>
        <v>3515847</v>
      </c>
      <c r="Z42" s="46">
        <f>+IF(X42&lt;&gt;0,+(Y42/X42)*100,0)</f>
        <v>48.69088391095108</v>
      </c>
      <c r="AA42" s="47">
        <f>+AA25-AA40</f>
        <v>28883000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28883000</v>
      </c>
      <c r="F45" s="20">
        <v>28883000</v>
      </c>
      <c r="G45" s="20">
        <v>10255297</v>
      </c>
      <c r="H45" s="20">
        <v>10447589</v>
      </c>
      <c r="I45" s="20">
        <v>10736597</v>
      </c>
      <c r="J45" s="20">
        <v>10736597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10736597</v>
      </c>
      <c r="X45" s="20">
        <v>7220750</v>
      </c>
      <c r="Y45" s="20">
        <v>3515847</v>
      </c>
      <c r="Z45" s="48">
        <v>48.69</v>
      </c>
      <c r="AA45" s="22">
        <v>28883000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28883000</v>
      </c>
      <c r="F48" s="53">
        <f t="shared" si="7"/>
        <v>28883000</v>
      </c>
      <c r="G48" s="53">
        <f t="shared" si="7"/>
        <v>10255297</v>
      </c>
      <c r="H48" s="53">
        <f t="shared" si="7"/>
        <v>10447589</v>
      </c>
      <c r="I48" s="53">
        <f t="shared" si="7"/>
        <v>10736597</v>
      </c>
      <c r="J48" s="53">
        <f t="shared" si="7"/>
        <v>10736597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10736597</v>
      </c>
      <c r="X48" s="53">
        <f t="shared" si="7"/>
        <v>7220750</v>
      </c>
      <c r="Y48" s="53">
        <f t="shared" si="7"/>
        <v>3515847</v>
      </c>
      <c r="Z48" s="54">
        <f>+IF(X48&lt;&gt;0,+(Y48/X48)*100,0)</f>
        <v>48.69088391095108</v>
      </c>
      <c r="AA48" s="55">
        <f>SUM(AA45:AA47)</f>
        <v>28883000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105498212</v>
      </c>
      <c r="D6" s="18"/>
      <c r="E6" s="19">
        <v>713970255</v>
      </c>
      <c r="F6" s="20">
        <v>713970255</v>
      </c>
      <c r="G6" s="20">
        <v>501456541</v>
      </c>
      <c r="H6" s="20">
        <v>643284591</v>
      </c>
      <c r="I6" s="20">
        <v>355134734</v>
      </c>
      <c r="J6" s="20">
        <v>363716374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363716374</v>
      </c>
      <c r="X6" s="20">
        <v>178492565</v>
      </c>
      <c r="Y6" s="20">
        <v>185223809</v>
      </c>
      <c r="Z6" s="21">
        <v>103.77</v>
      </c>
      <c r="AA6" s="22">
        <v>713970255</v>
      </c>
    </row>
    <row r="7" spans="1:27" ht="13.5">
      <c r="A7" s="23" t="s">
        <v>34</v>
      </c>
      <c r="B7" s="17"/>
      <c r="C7" s="18">
        <v>616357499</v>
      </c>
      <c r="D7" s="18"/>
      <c r="E7" s="19">
        <v>905653280</v>
      </c>
      <c r="F7" s="20">
        <v>905653280</v>
      </c>
      <c r="G7" s="20">
        <v>1084363837</v>
      </c>
      <c r="H7" s="20">
        <v>1121201204</v>
      </c>
      <c r="I7" s="20">
        <v>885640330</v>
      </c>
      <c r="J7" s="20">
        <v>885640330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885640330</v>
      </c>
      <c r="X7" s="20">
        <v>226413320</v>
      </c>
      <c r="Y7" s="20">
        <v>659227010</v>
      </c>
      <c r="Z7" s="21">
        <v>291.16</v>
      </c>
      <c r="AA7" s="22">
        <v>905653280</v>
      </c>
    </row>
    <row r="8" spans="1:27" ht="13.5">
      <c r="A8" s="23" t="s">
        <v>35</v>
      </c>
      <c r="B8" s="17"/>
      <c r="C8" s="18">
        <v>754115760</v>
      </c>
      <c r="D8" s="18"/>
      <c r="E8" s="19">
        <v>2188121874</v>
      </c>
      <c r="F8" s="20">
        <v>2188121874</v>
      </c>
      <c r="G8" s="20">
        <v>2138960805</v>
      </c>
      <c r="H8" s="20">
        <v>1979449843</v>
      </c>
      <c r="I8" s="20">
        <v>1366189925</v>
      </c>
      <c r="J8" s="20">
        <v>1937784818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1937784818</v>
      </c>
      <c r="X8" s="20">
        <v>547030469</v>
      </c>
      <c r="Y8" s="20">
        <v>1390754349</v>
      </c>
      <c r="Z8" s="21">
        <v>254.24</v>
      </c>
      <c r="AA8" s="22">
        <v>2188121874</v>
      </c>
    </row>
    <row r="9" spans="1:27" ht="13.5">
      <c r="A9" s="23" t="s">
        <v>36</v>
      </c>
      <c r="B9" s="17"/>
      <c r="C9" s="18">
        <v>248397258</v>
      </c>
      <c r="D9" s="18"/>
      <c r="E9" s="19">
        <v>840147084</v>
      </c>
      <c r="F9" s="20">
        <v>840147084</v>
      </c>
      <c r="G9" s="20">
        <v>220568428</v>
      </c>
      <c r="H9" s="20">
        <v>583506315</v>
      </c>
      <c r="I9" s="20">
        <v>697641213</v>
      </c>
      <c r="J9" s="20">
        <v>828869069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828869069</v>
      </c>
      <c r="X9" s="20">
        <v>210036772</v>
      </c>
      <c r="Y9" s="20">
        <v>618832297</v>
      </c>
      <c r="Z9" s="21">
        <v>294.63</v>
      </c>
      <c r="AA9" s="22">
        <v>840147084</v>
      </c>
    </row>
    <row r="10" spans="1:27" ht="13.5">
      <c r="A10" s="23" t="s">
        <v>37</v>
      </c>
      <c r="B10" s="17"/>
      <c r="C10" s="18">
        <v>4313614</v>
      </c>
      <c r="D10" s="18"/>
      <c r="E10" s="19">
        <v>49322700</v>
      </c>
      <c r="F10" s="20">
        <v>49322700</v>
      </c>
      <c r="G10" s="24">
        <v>43277710</v>
      </c>
      <c r="H10" s="24">
        <v>41530902</v>
      </c>
      <c r="I10" s="24">
        <v>38472358</v>
      </c>
      <c r="J10" s="20">
        <v>38472358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38472358</v>
      </c>
      <c r="X10" s="20">
        <v>12330675</v>
      </c>
      <c r="Y10" s="24">
        <v>26141683</v>
      </c>
      <c r="Z10" s="25">
        <v>212.01</v>
      </c>
      <c r="AA10" s="26">
        <v>49322700</v>
      </c>
    </row>
    <row r="11" spans="1:27" ht="13.5">
      <c r="A11" s="23" t="s">
        <v>38</v>
      </c>
      <c r="B11" s="17"/>
      <c r="C11" s="18">
        <v>205580295</v>
      </c>
      <c r="D11" s="18"/>
      <c r="E11" s="19">
        <v>216962942</v>
      </c>
      <c r="F11" s="20">
        <v>216962942</v>
      </c>
      <c r="G11" s="20">
        <v>300686424</v>
      </c>
      <c r="H11" s="20">
        <v>409495452</v>
      </c>
      <c r="I11" s="20">
        <v>366442427</v>
      </c>
      <c r="J11" s="20">
        <v>394821259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394821259</v>
      </c>
      <c r="X11" s="20">
        <v>54240738</v>
      </c>
      <c r="Y11" s="20">
        <v>340580521</v>
      </c>
      <c r="Z11" s="21">
        <v>627.91</v>
      </c>
      <c r="AA11" s="22">
        <v>216962942</v>
      </c>
    </row>
    <row r="12" spans="1:27" ht="13.5">
      <c r="A12" s="27" t="s">
        <v>39</v>
      </c>
      <c r="B12" s="28"/>
      <c r="C12" s="29">
        <f aca="true" t="shared" si="0" ref="C12:Y12">SUM(C6:C11)</f>
        <v>1934262638</v>
      </c>
      <c r="D12" s="29">
        <f>SUM(D6:D11)</f>
        <v>0</v>
      </c>
      <c r="E12" s="30">
        <f t="shared" si="0"/>
        <v>4914178135</v>
      </c>
      <c r="F12" s="31">
        <f t="shared" si="0"/>
        <v>4914178135</v>
      </c>
      <c r="G12" s="31">
        <f t="shared" si="0"/>
        <v>4289313745</v>
      </c>
      <c r="H12" s="31">
        <f t="shared" si="0"/>
        <v>4778468307</v>
      </c>
      <c r="I12" s="31">
        <f t="shared" si="0"/>
        <v>3709520987</v>
      </c>
      <c r="J12" s="31">
        <f t="shared" si="0"/>
        <v>4449304208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4449304208</v>
      </c>
      <c r="X12" s="31">
        <f t="shared" si="0"/>
        <v>1228544539</v>
      </c>
      <c r="Y12" s="31">
        <f t="shared" si="0"/>
        <v>3220759669</v>
      </c>
      <c r="Z12" s="32">
        <f>+IF(X12&lt;&gt;0,+(Y12/X12)*100,0)</f>
        <v>262.1605946514244</v>
      </c>
      <c r="AA12" s="33">
        <f>SUM(AA6:AA11)</f>
        <v>4914178135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79282842</v>
      </c>
      <c r="D15" s="18"/>
      <c r="E15" s="19">
        <v>189198054</v>
      </c>
      <c r="F15" s="20">
        <v>189198054</v>
      </c>
      <c r="G15" s="20">
        <v>138429939</v>
      </c>
      <c r="H15" s="20">
        <v>145810428</v>
      </c>
      <c r="I15" s="20">
        <v>146198436</v>
      </c>
      <c r="J15" s="20">
        <v>146198436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146198436</v>
      </c>
      <c r="X15" s="20">
        <v>47299514</v>
      </c>
      <c r="Y15" s="20">
        <v>98898922</v>
      </c>
      <c r="Z15" s="21">
        <v>209.09</v>
      </c>
      <c r="AA15" s="22">
        <v>189198054</v>
      </c>
    </row>
    <row r="16" spans="1:27" ht="13.5">
      <c r="A16" s="23" t="s">
        <v>42</v>
      </c>
      <c r="B16" s="17"/>
      <c r="C16" s="18">
        <v>350734949</v>
      </c>
      <c r="D16" s="18"/>
      <c r="E16" s="19">
        <v>220112813</v>
      </c>
      <c r="F16" s="20">
        <v>220112813</v>
      </c>
      <c r="G16" s="24">
        <v>112709345</v>
      </c>
      <c r="H16" s="24">
        <v>97349026</v>
      </c>
      <c r="I16" s="24">
        <v>66917729</v>
      </c>
      <c r="J16" s="20">
        <v>66917729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66917729</v>
      </c>
      <c r="X16" s="20">
        <v>55028203</v>
      </c>
      <c r="Y16" s="24">
        <v>11889526</v>
      </c>
      <c r="Z16" s="25">
        <v>21.61</v>
      </c>
      <c r="AA16" s="26">
        <v>220112813</v>
      </c>
    </row>
    <row r="17" spans="1:27" ht="13.5">
      <c r="A17" s="23" t="s">
        <v>43</v>
      </c>
      <c r="B17" s="17"/>
      <c r="C17" s="18">
        <v>750764477</v>
      </c>
      <c r="D17" s="18"/>
      <c r="E17" s="19">
        <v>1494735848</v>
      </c>
      <c r="F17" s="20">
        <v>1494735848</v>
      </c>
      <c r="G17" s="20">
        <v>1469332539</v>
      </c>
      <c r="H17" s="20">
        <v>1460991539</v>
      </c>
      <c r="I17" s="20">
        <v>774991908</v>
      </c>
      <c r="J17" s="20">
        <v>856933128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856933128</v>
      </c>
      <c r="X17" s="20">
        <v>373683962</v>
      </c>
      <c r="Y17" s="20">
        <v>483249166</v>
      </c>
      <c r="Z17" s="21">
        <v>129.32</v>
      </c>
      <c r="AA17" s="22">
        <v>1494735848</v>
      </c>
    </row>
    <row r="18" spans="1:27" ht="13.5">
      <c r="A18" s="23" t="s">
        <v>44</v>
      </c>
      <c r="B18" s="17"/>
      <c r="C18" s="18">
        <v>24479079</v>
      </c>
      <c r="D18" s="18"/>
      <c r="E18" s="19"/>
      <c r="F18" s="20"/>
      <c r="G18" s="20">
        <v>34294357</v>
      </c>
      <c r="H18" s="20">
        <v>33572584</v>
      </c>
      <c r="I18" s="20">
        <v>24493495</v>
      </c>
      <c r="J18" s="20">
        <v>33587100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33587100</v>
      </c>
      <c r="X18" s="20"/>
      <c r="Y18" s="20">
        <v>33587100</v>
      </c>
      <c r="Z18" s="21"/>
      <c r="AA18" s="22"/>
    </row>
    <row r="19" spans="1:27" ht="13.5">
      <c r="A19" s="23" t="s">
        <v>45</v>
      </c>
      <c r="B19" s="17"/>
      <c r="C19" s="18">
        <v>9433734440</v>
      </c>
      <c r="D19" s="18"/>
      <c r="E19" s="19">
        <v>34947944031</v>
      </c>
      <c r="F19" s="20">
        <v>34947944031</v>
      </c>
      <c r="G19" s="20">
        <v>25400969206</v>
      </c>
      <c r="H19" s="20">
        <v>26942937658</v>
      </c>
      <c r="I19" s="20">
        <v>18424827226</v>
      </c>
      <c r="J19" s="20">
        <v>21431733726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21431733726</v>
      </c>
      <c r="X19" s="20">
        <v>8736986009</v>
      </c>
      <c r="Y19" s="20">
        <v>12694747717</v>
      </c>
      <c r="Z19" s="21">
        <v>145.3</v>
      </c>
      <c r="AA19" s="22">
        <v>34947944031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58912732</v>
      </c>
      <c r="D21" s="18"/>
      <c r="E21" s="19">
        <v>62212128</v>
      </c>
      <c r="F21" s="20">
        <v>62212128</v>
      </c>
      <c r="G21" s="20">
        <v>78745390</v>
      </c>
      <c r="H21" s="20">
        <v>78745390</v>
      </c>
      <c r="I21" s="20">
        <v>78745390</v>
      </c>
      <c r="J21" s="20">
        <v>78745390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78745390</v>
      </c>
      <c r="X21" s="20">
        <v>15553032</v>
      </c>
      <c r="Y21" s="20">
        <v>63192358</v>
      </c>
      <c r="Z21" s="21">
        <v>406.3</v>
      </c>
      <c r="AA21" s="22">
        <v>62212128</v>
      </c>
    </row>
    <row r="22" spans="1:27" ht="13.5">
      <c r="A22" s="23" t="s">
        <v>48</v>
      </c>
      <c r="B22" s="17"/>
      <c r="C22" s="18">
        <v>3272610</v>
      </c>
      <c r="D22" s="18"/>
      <c r="E22" s="19">
        <v>7651674</v>
      </c>
      <c r="F22" s="20">
        <v>7651674</v>
      </c>
      <c r="G22" s="20">
        <v>19244215</v>
      </c>
      <c r="H22" s="20">
        <v>20633461</v>
      </c>
      <c r="I22" s="20">
        <v>15711946</v>
      </c>
      <c r="J22" s="20">
        <v>15850553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15850553</v>
      </c>
      <c r="X22" s="20">
        <v>1912921</v>
      </c>
      <c r="Y22" s="20">
        <v>13937632</v>
      </c>
      <c r="Z22" s="21">
        <v>728.6</v>
      </c>
      <c r="AA22" s="22">
        <v>7651674</v>
      </c>
    </row>
    <row r="23" spans="1:27" ht="13.5">
      <c r="A23" s="23" t="s">
        <v>49</v>
      </c>
      <c r="B23" s="17"/>
      <c r="C23" s="18">
        <v>59421104</v>
      </c>
      <c r="D23" s="18"/>
      <c r="E23" s="19">
        <v>100469405</v>
      </c>
      <c r="F23" s="20">
        <v>100469405</v>
      </c>
      <c r="G23" s="24">
        <v>30742725</v>
      </c>
      <c r="H23" s="24">
        <v>30891348</v>
      </c>
      <c r="I23" s="24">
        <v>30954640</v>
      </c>
      <c r="J23" s="20">
        <v>30954640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30954640</v>
      </c>
      <c r="X23" s="20">
        <v>25117352</v>
      </c>
      <c r="Y23" s="24">
        <v>5837288</v>
      </c>
      <c r="Z23" s="25">
        <v>23.24</v>
      </c>
      <c r="AA23" s="26">
        <v>100469405</v>
      </c>
    </row>
    <row r="24" spans="1:27" ht="13.5">
      <c r="A24" s="27" t="s">
        <v>50</v>
      </c>
      <c r="B24" s="35"/>
      <c r="C24" s="29">
        <f aca="true" t="shared" si="1" ref="C24:Y24">SUM(C15:C23)</f>
        <v>10760602233</v>
      </c>
      <c r="D24" s="29">
        <f>SUM(D15:D23)</f>
        <v>0</v>
      </c>
      <c r="E24" s="36">
        <f t="shared" si="1"/>
        <v>37022323953</v>
      </c>
      <c r="F24" s="37">
        <f t="shared" si="1"/>
        <v>37022323953</v>
      </c>
      <c r="G24" s="37">
        <f t="shared" si="1"/>
        <v>27284467716</v>
      </c>
      <c r="H24" s="37">
        <f t="shared" si="1"/>
        <v>28810931434</v>
      </c>
      <c r="I24" s="37">
        <f t="shared" si="1"/>
        <v>19562840770</v>
      </c>
      <c r="J24" s="37">
        <f t="shared" si="1"/>
        <v>22660920702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22660920702</v>
      </c>
      <c r="X24" s="37">
        <f t="shared" si="1"/>
        <v>9255580993</v>
      </c>
      <c r="Y24" s="37">
        <f t="shared" si="1"/>
        <v>13405339709</v>
      </c>
      <c r="Z24" s="38">
        <f>+IF(X24&lt;&gt;0,+(Y24/X24)*100,0)</f>
        <v>144.8352050415686</v>
      </c>
      <c r="AA24" s="39">
        <f>SUM(AA15:AA23)</f>
        <v>37022323953</v>
      </c>
    </row>
    <row r="25" spans="1:27" ht="13.5">
      <c r="A25" s="27" t="s">
        <v>51</v>
      </c>
      <c r="B25" s="28"/>
      <c r="C25" s="29">
        <f aca="true" t="shared" si="2" ref="C25:Y25">+C12+C24</f>
        <v>12694864871</v>
      </c>
      <c r="D25" s="29">
        <f>+D12+D24</f>
        <v>0</v>
      </c>
      <c r="E25" s="30">
        <f t="shared" si="2"/>
        <v>41936502088</v>
      </c>
      <c r="F25" s="31">
        <f t="shared" si="2"/>
        <v>41936502088</v>
      </c>
      <c r="G25" s="31">
        <f t="shared" si="2"/>
        <v>31573781461</v>
      </c>
      <c r="H25" s="31">
        <f t="shared" si="2"/>
        <v>33589399741</v>
      </c>
      <c r="I25" s="31">
        <f t="shared" si="2"/>
        <v>23272361757</v>
      </c>
      <c r="J25" s="31">
        <f t="shared" si="2"/>
        <v>27110224910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27110224910</v>
      </c>
      <c r="X25" s="31">
        <f t="shared" si="2"/>
        <v>10484125532</v>
      </c>
      <c r="Y25" s="31">
        <f t="shared" si="2"/>
        <v>16626099378</v>
      </c>
      <c r="Z25" s="32">
        <f>+IF(X25&lt;&gt;0,+(Y25/X25)*100,0)</f>
        <v>158.58355880281349</v>
      </c>
      <c r="AA25" s="33">
        <f>+AA12+AA24</f>
        <v>41936502088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4499906</v>
      </c>
      <c r="D29" s="18"/>
      <c r="E29" s="19"/>
      <c r="F29" s="20"/>
      <c r="G29" s="20">
        <v>105887884</v>
      </c>
      <c r="H29" s="20">
        <v>222630070</v>
      </c>
      <c r="I29" s="20">
        <v>32206986</v>
      </c>
      <c r="J29" s="20">
        <v>32206986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32206986</v>
      </c>
      <c r="X29" s="20"/>
      <c r="Y29" s="20">
        <v>32206986</v>
      </c>
      <c r="Z29" s="21"/>
      <c r="AA29" s="22"/>
    </row>
    <row r="30" spans="1:27" ht="13.5">
      <c r="A30" s="23" t="s">
        <v>55</v>
      </c>
      <c r="B30" s="17"/>
      <c r="C30" s="18">
        <v>34635629</v>
      </c>
      <c r="D30" s="18"/>
      <c r="E30" s="19">
        <v>90969649</v>
      </c>
      <c r="F30" s="20">
        <v>90969649</v>
      </c>
      <c r="G30" s="20">
        <v>62963205</v>
      </c>
      <c r="H30" s="20">
        <v>84998795</v>
      </c>
      <c r="I30" s="20">
        <v>26871826</v>
      </c>
      <c r="J30" s="20">
        <v>71399384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71399384</v>
      </c>
      <c r="X30" s="20">
        <v>22742414</v>
      </c>
      <c r="Y30" s="20">
        <v>48656970</v>
      </c>
      <c r="Z30" s="21">
        <v>213.95</v>
      </c>
      <c r="AA30" s="22">
        <v>90969649</v>
      </c>
    </row>
    <row r="31" spans="1:27" ht="13.5">
      <c r="A31" s="23" t="s">
        <v>56</v>
      </c>
      <c r="B31" s="17"/>
      <c r="C31" s="18">
        <v>102696149</v>
      </c>
      <c r="D31" s="18"/>
      <c r="E31" s="19">
        <v>211254535</v>
      </c>
      <c r="F31" s="20">
        <v>211254535</v>
      </c>
      <c r="G31" s="20">
        <v>221846340</v>
      </c>
      <c r="H31" s="20">
        <v>242088704</v>
      </c>
      <c r="I31" s="20">
        <v>105364352</v>
      </c>
      <c r="J31" s="20">
        <v>213075814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213075814</v>
      </c>
      <c r="X31" s="20">
        <v>52813634</v>
      </c>
      <c r="Y31" s="20">
        <v>160262180</v>
      </c>
      <c r="Z31" s="21">
        <v>303.45</v>
      </c>
      <c r="AA31" s="22">
        <v>211254535</v>
      </c>
    </row>
    <row r="32" spans="1:27" ht="13.5">
      <c r="A32" s="23" t="s">
        <v>57</v>
      </c>
      <c r="B32" s="17"/>
      <c r="C32" s="18">
        <v>1695135680</v>
      </c>
      <c r="D32" s="18"/>
      <c r="E32" s="19">
        <v>2994671189</v>
      </c>
      <c r="F32" s="20">
        <v>2994671189</v>
      </c>
      <c r="G32" s="20">
        <v>2523309105</v>
      </c>
      <c r="H32" s="20">
        <v>2963836944</v>
      </c>
      <c r="I32" s="20">
        <v>1410200838</v>
      </c>
      <c r="J32" s="20">
        <v>2271684210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2271684210</v>
      </c>
      <c r="X32" s="20">
        <v>748667799</v>
      </c>
      <c r="Y32" s="20">
        <v>1523016411</v>
      </c>
      <c r="Z32" s="21">
        <v>203.43</v>
      </c>
      <c r="AA32" s="22">
        <v>2994671189</v>
      </c>
    </row>
    <row r="33" spans="1:27" ht="13.5">
      <c r="A33" s="23" t="s">
        <v>58</v>
      </c>
      <c r="B33" s="17"/>
      <c r="C33" s="18">
        <v>43995051</v>
      </c>
      <c r="D33" s="18"/>
      <c r="E33" s="19">
        <v>2885784534</v>
      </c>
      <c r="F33" s="20">
        <v>2885784534</v>
      </c>
      <c r="G33" s="20">
        <v>87611520</v>
      </c>
      <c r="H33" s="20">
        <v>53886084</v>
      </c>
      <c r="I33" s="20">
        <v>60064879</v>
      </c>
      <c r="J33" s="20">
        <v>61701727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61701727</v>
      </c>
      <c r="X33" s="20">
        <v>721446135</v>
      </c>
      <c r="Y33" s="20">
        <v>-659744408</v>
      </c>
      <c r="Z33" s="21">
        <v>-91.45</v>
      </c>
      <c r="AA33" s="22">
        <v>2885784534</v>
      </c>
    </row>
    <row r="34" spans="1:27" ht="13.5">
      <c r="A34" s="27" t="s">
        <v>59</v>
      </c>
      <c r="B34" s="28"/>
      <c r="C34" s="29">
        <f aca="true" t="shared" si="3" ref="C34:Y34">SUM(C29:C33)</f>
        <v>1880962415</v>
      </c>
      <c r="D34" s="29">
        <f>SUM(D29:D33)</f>
        <v>0</v>
      </c>
      <c r="E34" s="30">
        <f t="shared" si="3"/>
        <v>6182679907</v>
      </c>
      <c r="F34" s="31">
        <f t="shared" si="3"/>
        <v>6182679907</v>
      </c>
      <c r="G34" s="31">
        <f t="shared" si="3"/>
        <v>3001618054</v>
      </c>
      <c r="H34" s="31">
        <f t="shared" si="3"/>
        <v>3567440597</v>
      </c>
      <c r="I34" s="31">
        <f t="shared" si="3"/>
        <v>1634708881</v>
      </c>
      <c r="J34" s="31">
        <f t="shared" si="3"/>
        <v>2650068121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2650068121</v>
      </c>
      <c r="X34" s="31">
        <f t="shared" si="3"/>
        <v>1545669982</v>
      </c>
      <c r="Y34" s="31">
        <f t="shared" si="3"/>
        <v>1104398139</v>
      </c>
      <c r="Z34" s="32">
        <f>+IF(X34&lt;&gt;0,+(Y34/X34)*100,0)</f>
        <v>71.45109576178598</v>
      </c>
      <c r="AA34" s="33">
        <f>SUM(AA29:AA33)</f>
        <v>6182679907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85569252</v>
      </c>
      <c r="D37" s="18"/>
      <c r="E37" s="19">
        <v>1136846601</v>
      </c>
      <c r="F37" s="20">
        <v>1136846601</v>
      </c>
      <c r="G37" s="20">
        <v>628403369</v>
      </c>
      <c r="H37" s="20">
        <v>596954645</v>
      </c>
      <c r="I37" s="20">
        <v>214308963</v>
      </c>
      <c r="J37" s="20">
        <v>366355077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366355077</v>
      </c>
      <c r="X37" s="20">
        <v>284211651</v>
      </c>
      <c r="Y37" s="20">
        <v>82143426</v>
      </c>
      <c r="Z37" s="21">
        <v>28.9</v>
      </c>
      <c r="AA37" s="22">
        <v>1136846601</v>
      </c>
    </row>
    <row r="38" spans="1:27" ht="13.5">
      <c r="A38" s="23" t="s">
        <v>58</v>
      </c>
      <c r="B38" s="17"/>
      <c r="C38" s="18">
        <v>437620753</v>
      </c>
      <c r="D38" s="18"/>
      <c r="E38" s="19">
        <v>860519902</v>
      </c>
      <c r="F38" s="20">
        <v>860519902</v>
      </c>
      <c r="G38" s="20">
        <v>990532178</v>
      </c>
      <c r="H38" s="20">
        <v>911354047</v>
      </c>
      <c r="I38" s="20">
        <v>407079314</v>
      </c>
      <c r="J38" s="20">
        <v>637440637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637440637</v>
      </c>
      <c r="X38" s="20">
        <v>215129977</v>
      </c>
      <c r="Y38" s="20">
        <v>422310660</v>
      </c>
      <c r="Z38" s="21">
        <v>196.3</v>
      </c>
      <c r="AA38" s="22">
        <v>860519902</v>
      </c>
    </row>
    <row r="39" spans="1:27" ht="13.5">
      <c r="A39" s="27" t="s">
        <v>61</v>
      </c>
      <c r="B39" s="35"/>
      <c r="C39" s="29">
        <f aca="true" t="shared" si="4" ref="C39:Y39">SUM(C37:C38)</f>
        <v>523190005</v>
      </c>
      <c r="D39" s="29">
        <f>SUM(D37:D38)</f>
        <v>0</v>
      </c>
      <c r="E39" s="36">
        <f t="shared" si="4"/>
        <v>1997366503</v>
      </c>
      <c r="F39" s="37">
        <f t="shared" si="4"/>
        <v>1997366503</v>
      </c>
      <c r="G39" s="37">
        <f t="shared" si="4"/>
        <v>1618935547</v>
      </c>
      <c r="H39" s="37">
        <f t="shared" si="4"/>
        <v>1508308692</v>
      </c>
      <c r="I39" s="37">
        <f t="shared" si="4"/>
        <v>621388277</v>
      </c>
      <c r="J39" s="37">
        <f t="shared" si="4"/>
        <v>1003795714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1003795714</v>
      </c>
      <c r="X39" s="37">
        <f t="shared" si="4"/>
        <v>499341628</v>
      </c>
      <c r="Y39" s="37">
        <f t="shared" si="4"/>
        <v>504454086</v>
      </c>
      <c r="Z39" s="38">
        <f>+IF(X39&lt;&gt;0,+(Y39/X39)*100,0)</f>
        <v>101.0238397348278</v>
      </c>
      <c r="AA39" s="39">
        <f>SUM(AA37:AA38)</f>
        <v>1997366503</v>
      </c>
    </row>
    <row r="40" spans="1:27" ht="13.5">
      <c r="A40" s="27" t="s">
        <v>62</v>
      </c>
      <c r="B40" s="28"/>
      <c r="C40" s="29">
        <f aca="true" t="shared" si="5" ref="C40:Y40">+C34+C39</f>
        <v>2404152420</v>
      </c>
      <c r="D40" s="29">
        <f>+D34+D39</f>
        <v>0</v>
      </c>
      <c r="E40" s="30">
        <f t="shared" si="5"/>
        <v>8180046410</v>
      </c>
      <c r="F40" s="31">
        <f t="shared" si="5"/>
        <v>8180046410</v>
      </c>
      <c r="G40" s="31">
        <f t="shared" si="5"/>
        <v>4620553601</v>
      </c>
      <c r="H40" s="31">
        <f t="shared" si="5"/>
        <v>5075749289</v>
      </c>
      <c r="I40" s="31">
        <f t="shared" si="5"/>
        <v>2256097158</v>
      </c>
      <c r="J40" s="31">
        <f t="shared" si="5"/>
        <v>3653863835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3653863835</v>
      </c>
      <c r="X40" s="31">
        <f t="shared" si="5"/>
        <v>2045011610</v>
      </c>
      <c r="Y40" s="31">
        <f t="shared" si="5"/>
        <v>1608852225</v>
      </c>
      <c r="Z40" s="32">
        <f>+IF(X40&lt;&gt;0,+(Y40/X40)*100,0)</f>
        <v>78.67203379838024</v>
      </c>
      <c r="AA40" s="33">
        <f>+AA34+AA39</f>
        <v>8180046410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10290712451</v>
      </c>
      <c r="D42" s="43">
        <f>+D25-D40</f>
        <v>0</v>
      </c>
      <c r="E42" s="44">
        <f t="shared" si="6"/>
        <v>33756455678</v>
      </c>
      <c r="F42" s="45">
        <f t="shared" si="6"/>
        <v>33756455678</v>
      </c>
      <c r="G42" s="45">
        <f t="shared" si="6"/>
        <v>26953227860</v>
      </c>
      <c r="H42" s="45">
        <f t="shared" si="6"/>
        <v>28513650452</v>
      </c>
      <c r="I42" s="45">
        <f t="shared" si="6"/>
        <v>21016264599</v>
      </c>
      <c r="J42" s="45">
        <f t="shared" si="6"/>
        <v>23456361075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23456361075</v>
      </c>
      <c r="X42" s="45">
        <f t="shared" si="6"/>
        <v>8439113922</v>
      </c>
      <c r="Y42" s="45">
        <f t="shared" si="6"/>
        <v>15017247153</v>
      </c>
      <c r="Z42" s="46">
        <f>+IF(X42&lt;&gt;0,+(Y42/X42)*100,0)</f>
        <v>177.94815062101966</v>
      </c>
      <c r="AA42" s="47">
        <f>+AA25-AA40</f>
        <v>33756455678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10266665688</v>
      </c>
      <c r="D45" s="18"/>
      <c r="E45" s="19">
        <v>31925364528</v>
      </c>
      <c r="F45" s="20">
        <v>31925364528</v>
      </c>
      <c r="G45" s="20">
        <v>26946178747</v>
      </c>
      <c r="H45" s="20">
        <v>28506588843</v>
      </c>
      <c r="I45" s="20">
        <v>19035771065</v>
      </c>
      <c r="J45" s="20">
        <v>21475867541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21475867541</v>
      </c>
      <c r="X45" s="20">
        <v>7981341134</v>
      </c>
      <c r="Y45" s="20">
        <v>13494526407</v>
      </c>
      <c r="Z45" s="48">
        <v>169.08</v>
      </c>
      <c r="AA45" s="22">
        <v>31925364528</v>
      </c>
    </row>
    <row r="46" spans="1:27" ht="13.5">
      <c r="A46" s="23" t="s">
        <v>67</v>
      </c>
      <c r="B46" s="17"/>
      <c r="C46" s="18">
        <v>24046763</v>
      </c>
      <c r="D46" s="18"/>
      <c r="E46" s="19">
        <v>1831091150</v>
      </c>
      <c r="F46" s="20">
        <v>1831091150</v>
      </c>
      <c r="G46" s="20">
        <v>7049112</v>
      </c>
      <c r="H46" s="20">
        <v>7061609</v>
      </c>
      <c r="I46" s="20">
        <v>7061609</v>
      </c>
      <c r="J46" s="20">
        <v>7061609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7061609</v>
      </c>
      <c r="X46" s="20">
        <v>457772788</v>
      </c>
      <c r="Y46" s="20">
        <v>-450711179</v>
      </c>
      <c r="Z46" s="48">
        <v>-98.46</v>
      </c>
      <c r="AA46" s="22">
        <v>1831091150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>
        <v>1973431926</v>
      </c>
      <c r="J47" s="20">
        <v>1973431926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1973431926</v>
      </c>
      <c r="X47" s="20"/>
      <c r="Y47" s="20">
        <v>1973431926</v>
      </c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10290712451</v>
      </c>
      <c r="D48" s="51">
        <f>SUM(D45:D47)</f>
        <v>0</v>
      </c>
      <c r="E48" s="52">
        <f t="shared" si="7"/>
        <v>33756455678</v>
      </c>
      <c r="F48" s="53">
        <f t="shared" si="7"/>
        <v>33756455678</v>
      </c>
      <c r="G48" s="53">
        <f t="shared" si="7"/>
        <v>26953227859</v>
      </c>
      <c r="H48" s="53">
        <f t="shared" si="7"/>
        <v>28513650452</v>
      </c>
      <c r="I48" s="53">
        <f t="shared" si="7"/>
        <v>21016264600</v>
      </c>
      <c r="J48" s="53">
        <f t="shared" si="7"/>
        <v>23456361076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23456361076</v>
      </c>
      <c r="X48" s="53">
        <f t="shared" si="7"/>
        <v>8439113922</v>
      </c>
      <c r="Y48" s="53">
        <f t="shared" si="7"/>
        <v>15017247154</v>
      </c>
      <c r="Z48" s="54">
        <f>+IF(X48&lt;&gt;0,+(Y48/X48)*100,0)</f>
        <v>177.94815063286924</v>
      </c>
      <c r="AA48" s="55">
        <f>SUM(AA45:AA47)</f>
        <v>33756455678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24208705</v>
      </c>
      <c r="D6" s="18">
        <v>24208705</v>
      </c>
      <c r="E6" s="19">
        <v>1634688</v>
      </c>
      <c r="F6" s="20">
        <v>1634688</v>
      </c>
      <c r="G6" s="20">
        <v>3562359</v>
      </c>
      <c r="H6" s="20">
        <v>1347946</v>
      </c>
      <c r="I6" s="20">
        <v>6014150</v>
      </c>
      <c r="J6" s="20">
        <v>6014150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6014150</v>
      </c>
      <c r="X6" s="20">
        <v>408672</v>
      </c>
      <c r="Y6" s="20">
        <v>5605478</v>
      </c>
      <c r="Z6" s="21">
        <v>1371.63</v>
      </c>
      <c r="AA6" s="22">
        <v>1634688</v>
      </c>
    </row>
    <row r="7" spans="1:27" ht="13.5">
      <c r="A7" s="23" t="s">
        <v>34</v>
      </c>
      <c r="B7" s="17"/>
      <c r="C7" s="18">
        <v>3478673</v>
      </c>
      <c r="D7" s="18">
        <v>3478673</v>
      </c>
      <c r="E7" s="19">
        <v>58439000</v>
      </c>
      <c r="F7" s="20">
        <v>58439000</v>
      </c>
      <c r="G7" s="20">
        <v>69015660</v>
      </c>
      <c r="H7" s="20">
        <v>37787466</v>
      </c>
      <c r="I7" s="20">
        <v>37787460</v>
      </c>
      <c r="J7" s="20">
        <v>37787460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37787460</v>
      </c>
      <c r="X7" s="20">
        <v>14609750</v>
      </c>
      <c r="Y7" s="20">
        <v>23177710</v>
      </c>
      <c r="Z7" s="21">
        <v>158.65</v>
      </c>
      <c r="AA7" s="22">
        <v>58439000</v>
      </c>
    </row>
    <row r="8" spans="1:27" ht="13.5">
      <c r="A8" s="23" t="s">
        <v>35</v>
      </c>
      <c r="B8" s="17"/>
      <c r="C8" s="18">
        <v>18498601</v>
      </c>
      <c r="D8" s="18">
        <v>18498601</v>
      </c>
      <c r="E8" s="19">
        <v>122015520</v>
      </c>
      <c r="F8" s="20">
        <v>122015520</v>
      </c>
      <c r="G8" s="20">
        <v>128417354</v>
      </c>
      <c r="H8" s="20">
        <v>132478639</v>
      </c>
      <c r="I8" s="20">
        <v>136886797</v>
      </c>
      <c r="J8" s="20">
        <v>136886797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136886797</v>
      </c>
      <c r="X8" s="20">
        <v>30503880</v>
      </c>
      <c r="Y8" s="20">
        <v>106382917</v>
      </c>
      <c r="Z8" s="21">
        <v>348.75</v>
      </c>
      <c r="AA8" s="22">
        <v>122015520</v>
      </c>
    </row>
    <row r="9" spans="1:27" ht="13.5">
      <c r="A9" s="23" t="s">
        <v>36</v>
      </c>
      <c r="B9" s="17"/>
      <c r="C9" s="18"/>
      <c r="D9" s="18"/>
      <c r="E9" s="19">
        <v>3915648</v>
      </c>
      <c r="F9" s="20">
        <v>3915648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978912</v>
      </c>
      <c r="Y9" s="20">
        <v>-978912</v>
      </c>
      <c r="Z9" s="21">
        <v>-100</v>
      </c>
      <c r="AA9" s="22">
        <v>3915648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5371862</v>
      </c>
      <c r="D11" s="18">
        <v>5371862</v>
      </c>
      <c r="E11" s="19">
        <v>4139058</v>
      </c>
      <c r="F11" s="20">
        <v>4139058</v>
      </c>
      <c r="G11" s="20">
        <v>5723211</v>
      </c>
      <c r="H11" s="20">
        <v>5855767</v>
      </c>
      <c r="I11" s="20">
        <v>5799587</v>
      </c>
      <c r="J11" s="20">
        <v>5799587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5799587</v>
      </c>
      <c r="X11" s="20">
        <v>1034765</v>
      </c>
      <c r="Y11" s="20">
        <v>4764822</v>
      </c>
      <c r="Z11" s="21">
        <v>460.47</v>
      </c>
      <c r="AA11" s="22">
        <v>4139058</v>
      </c>
    </row>
    <row r="12" spans="1:27" ht="13.5">
      <c r="A12" s="27" t="s">
        <v>39</v>
      </c>
      <c r="B12" s="28"/>
      <c r="C12" s="29">
        <f aca="true" t="shared" si="0" ref="C12:Y12">SUM(C6:C11)</f>
        <v>51557841</v>
      </c>
      <c r="D12" s="29">
        <f>SUM(D6:D11)</f>
        <v>51557841</v>
      </c>
      <c r="E12" s="30">
        <f t="shared" si="0"/>
        <v>190143914</v>
      </c>
      <c r="F12" s="31">
        <f t="shared" si="0"/>
        <v>190143914</v>
      </c>
      <c r="G12" s="31">
        <f t="shared" si="0"/>
        <v>206718584</v>
      </c>
      <c r="H12" s="31">
        <f t="shared" si="0"/>
        <v>177469818</v>
      </c>
      <c r="I12" s="31">
        <f t="shared" si="0"/>
        <v>186487994</v>
      </c>
      <c r="J12" s="31">
        <f t="shared" si="0"/>
        <v>186487994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186487994</v>
      </c>
      <c r="X12" s="31">
        <f t="shared" si="0"/>
        <v>47535979</v>
      </c>
      <c r="Y12" s="31">
        <f t="shared" si="0"/>
        <v>138952015</v>
      </c>
      <c r="Z12" s="32">
        <f>+IF(X12&lt;&gt;0,+(Y12/X12)*100,0)</f>
        <v>292.30914756168164</v>
      </c>
      <c r="AA12" s="33">
        <f>SUM(AA6:AA11)</f>
        <v>190143914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18361000</v>
      </c>
      <c r="F16" s="20">
        <v>18361000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4590250</v>
      </c>
      <c r="Y16" s="24">
        <v>-4590250</v>
      </c>
      <c r="Z16" s="25">
        <v>-100</v>
      </c>
      <c r="AA16" s="26">
        <v>18361000</v>
      </c>
    </row>
    <row r="17" spans="1:27" ht="13.5">
      <c r="A17" s="23" t="s">
        <v>43</v>
      </c>
      <c r="B17" s="17"/>
      <c r="C17" s="18">
        <v>18486800</v>
      </c>
      <c r="D17" s="18">
        <v>18486800</v>
      </c>
      <c r="E17" s="19">
        <v>20003808</v>
      </c>
      <c r="F17" s="20">
        <v>20003808</v>
      </c>
      <c r="G17" s="20">
        <v>18486800</v>
      </c>
      <c r="H17" s="20">
        <v>18486800</v>
      </c>
      <c r="I17" s="20">
        <v>18486800</v>
      </c>
      <c r="J17" s="20">
        <v>18486800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18486800</v>
      </c>
      <c r="X17" s="20">
        <v>5000952</v>
      </c>
      <c r="Y17" s="20">
        <v>13485848</v>
      </c>
      <c r="Z17" s="21">
        <v>269.67</v>
      </c>
      <c r="AA17" s="22">
        <v>20003808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1262667106</v>
      </c>
      <c r="D19" s="18">
        <v>1262667106</v>
      </c>
      <c r="E19" s="19">
        <v>1203168384</v>
      </c>
      <c r="F19" s="20">
        <v>1203168384</v>
      </c>
      <c r="G19" s="20">
        <v>1106171677</v>
      </c>
      <c r="H19" s="20">
        <v>1106171677</v>
      </c>
      <c r="I19" s="20">
        <v>1106171677</v>
      </c>
      <c r="J19" s="20">
        <v>1106171677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1106171677</v>
      </c>
      <c r="X19" s="20">
        <v>300792096</v>
      </c>
      <c r="Y19" s="20">
        <v>805379581</v>
      </c>
      <c r="Z19" s="21">
        <v>267.75</v>
      </c>
      <c r="AA19" s="22">
        <v>1203168384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58912732</v>
      </c>
      <c r="D21" s="18">
        <v>58912732</v>
      </c>
      <c r="E21" s="19">
        <v>62212128</v>
      </c>
      <c r="F21" s="20">
        <v>62212128</v>
      </c>
      <c r="G21" s="20">
        <v>78745390</v>
      </c>
      <c r="H21" s="20">
        <v>78745390</v>
      </c>
      <c r="I21" s="20">
        <v>78745390</v>
      </c>
      <c r="J21" s="20">
        <v>78745390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78745390</v>
      </c>
      <c r="X21" s="20">
        <v>15553032</v>
      </c>
      <c r="Y21" s="20">
        <v>63192358</v>
      </c>
      <c r="Z21" s="21">
        <v>406.3</v>
      </c>
      <c r="AA21" s="22">
        <v>62212128</v>
      </c>
    </row>
    <row r="22" spans="1:27" ht="13.5">
      <c r="A22" s="23" t="s">
        <v>48</v>
      </c>
      <c r="B22" s="17"/>
      <c r="C22" s="18"/>
      <c r="D22" s="18"/>
      <c r="E22" s="19">
        <v>398112</v>
      </c>
      <c r="F22" s="20">
        <v>398112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99528</v>
      </c>
      <c r="Y22" s="20">
        <v>-99528</v>
      </c>
      <c r="Z22" s="21">
        <v>-100</v>
      </c>
      <c r="AA22" s="22">
        <v>398112</v>
      </c>
    </row>
    <row r="23" spans="1:27" ht="13.5">
      <c r="A23" s="23" t="s">
        <v>49</v>
      </c>
      <c r="B23" s="17"/>
      <c r="C23" s="18">
        <v>16220196</v>
      </c>
      <c r="D23" s="18">
        <v>16220196</v>
      </c>
      <c r="E23" s="19">
        <v>94723200</v>
      </c>
      <c r="F23" s="20">
        <v>94723200</v>
      </c>
      <c r="G23" s="24">
        <v>26462906</v>
      </c>
      <c r="H23" s="24">
        <v>26462906</v>
      </c>
      <c r="I23" s="24">
        <v>26462906</v>
      </c>
      <c r="J23" s="20">
        <v>26462906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26462906</v>
      </c>
      <c r="X23" s="20">
        <v>23680800</v>
      </c>
      <c r="Y23" s="24">
        <v>2782106</v>
      </c>
      <c r="Z23" s="25">
        <v>11.75</v>
      </c>
      <c r="AA23" s="26">
        <v>94723200</v>
      </c>
    </row>
    <row r="24" spans="1:27" ht="13.5">
      <c r="A24" s="27" t="s">
        <v>50</v>
      </c>
      <c r="B24" s="35"/>
      <c r="C24" s="29">
        <f aca="true" t="shared" si="1" ref="C24:Y24">SUM(C15:C23)</f>
        <v>1356286834</v>
      </c>
      <c r="D24" s="29">
        <f>SUM(D15:D23)</f>
        <v>1356286834</v>
      </c>
      <c r="E24" s="36">
        <f t="shared" si="1"/>
        <v>1398866632</v>
      </c>
      <c r="F24" s="37">
        <f t="shared" si="1"/>
        <v>1398866632</v>
      </c>
      <c r="G24" s="37">
        <f t="shared" si="1"/>
        <v>1229866773</v>
      </c>
      <c r="H24" s="37">
        <f t="shared" si="1"/>
        <v>1229866773</v>
      </c>
      <c r="I24" s="37">
        <f t="shared" si="1"/>
        <v>1229866773</v>
      </c>
      <c r="J24" s="37">
        <f t="shared" si="1"/>
        <v>1229866773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1229866773</v>
      </c>
      <c r="X24" s="37">
        <f t="shared" si="1"/>
        <v>349716658</v>
      </c>
      <c r="Y24" s="37">
        <f t="shared" si="1"/>
        <v>880150115</v>
      </c>
      <c r="Z24" s="38">
        <f>+IF(X24&lt;&gt;0,+(Y24/X24)*100,0)</f>
        <v>251.67520473102542</v>
      </c>
      <c r="AA24" s="39">
        <f>SUM(AA15:AA23)</f>
        <v>1398866632</v>
      </c>
    </row>
    <row r="25" spans="1:27" ht="13.5">
      <c r="A25" s="27" t="s">
        <v>51</v>
      </c>
      <c r="B25" s="28"/>
      <c r="C25" s="29">
        <f aca="true" t="shared" si="2" ref="C25:Y25">+C12+C24</f>
        <v>1407844675</v>
      </c>
      <c r="D25" s="29">
        <f>+D12+D24</f>
        <v>1407844675</v>
      </c>
      <c r="E25" s="30">
        <f t="shared" si="2"/>
        <v>1589010546</v>
      </c>
      <c r="F25" s="31">
        <f t="shared" si="2"/>
        <v>1589010546</v>
      </c>
      <c r="G25" s="31">
        <f t="shared" si="2"/>
        <v>1436585357</v>
      </c>
      <c r="H25" s="31">
        <f t="shared" si="2"/>
        <v>1407336591</v>
      </c>
      <c r="I25" s="31">
        <f t="shared" si="2"/>
        <v>1416354767</v>
      </c>
      <c r="J25" s="31">
        <f t="shared" si="2"/>
        <v>1416354767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1416354767</v>
      </c>
      <c r="X25" s="31">
        <f t="shared" si="2"/>
        <v>397252637</v>
      </c>
      <c r="Y25" s="31">
        <f t="shared" si="2"/>
        <v>1019102130</v>
      </c>
      <c r="Z25" s="32">
        <f>+IF(X25&lt;&gt;0,+(Y25/X25)*100,0)</f>
        <v>256.53753684207766</v>
      </c>
      <c r="AA25" s="33">
        <f>+AA12+AA24</f>
        <v>1589010546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66530</v>
      </c>
      <c r="D29" s="18">
        <v>66530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3054631</v>
      </c>
      <c r="D31" s="18">
        <v>3054631</v>
      </c>
      <c r="E31" s="19">
        <v>3712896</v>
      </c>
      <c r="F31" s="20">
        <v>3712896</v>
      </c>
      <c r="G31" s="20">
        <v>3093065</v>
      </c>
      <c r="H31" s="20">
        <v>3090181</v>
      </c>
      <c r="I31" s="20">
        <v>3090966</v>
      </c>
      <c r="J31" s="20">
        <v>3090966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3090966</v>
      </c>
      <c r="X31" s="20">
        <v>928224</v>
      </c>
      <c r="Y31" s="20">
        <v>2162742</v>
      </c>
      <c r="Z31" s="21">
        <v>233</v>
      </c>
      <c r="AA31" s="22">
        <v>3712896</v>
      </c>
    </row>
    <row r="32" spans="1:27" ht="13.5">
      <c r="A32" s="23" t="s">
        <v>57</v>
      </c>
      <c r="B32" s="17"/>
      <c r="C32" s="18">
        <v>115013496</v>
      </c>
      <c r="D32" s="18">
        <v>115013496</v>
      </c>
      <c r="E32" s="19">
        <v>42445000</v>
      </c>
      <c r="F32" s="20">
        <v>42445000</v>
      </c>
      <c r="G32" s="20">
        <v>67091779</v>
      </c>
      <c r="H32" s="20">
        <v>69576274</v>
      </c>
      <c r="I32" s="20">
        <v>66318414</v>
      </c>
      <c r="J32" s="20">
        <v>66318414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66318414</v>
      </c>
      <c r="X32" s="20">
        <v>10611250</v>
      </c>
      <c r="Y32" s="20">
        <v>55707164</v>
      </c>
      <c r="Z32" s="21">
        <v>524.98</v>
      </c>
      <c r="AA32" s="22">
        <v>42445000</v>
      </c>
    </row>
    <row r="33" spans="1:27" ht="13.5">
      <c r="A33" s="23" t="s">
        <v>58</v>
      </c>
      <c r="B33" s="17"/>
      <c r="C33" s="18">
        <v>6688771</v>
      </c>
      <c r="D33" s="18">
        <v>6688771</v>
      </c>
      <c r="E33" s="19">
        <v>6149088</v>
      </c>
      <c r="F33" s="20">
        <v>6149088</v>
      </c>
      <c r="G33" s="20">
        <v>8416948</v>
      </c>
      <c r="H33" s="20">
        <v>8357953</v>
      </c>
      <c r="I33" s="20">
        <v>8246157</v>
      </c>
      <c r="J33" s="20">
        <v>8246157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8246157</v>
      </c>
      <c r="X33" s="20">
        <v>1537272</v>
      </c>
      <c r="Y33" s="20">
        <v>6708885</v>
      </c>
      <c r="Z33" s="21">
        <v>436.41</v>
      </c>
      <c r="AA33" s="22">
        <v>6149088</v>
      </c>
    </row>
    <row r="34" spans="1:27" ht="13.5">
      <c r="A34" s="27" t="s">
        <v>59</v>
      </c>
      <c r="B34" s="28"/>
      <c r="C34" s="29">
        <f aca="true" t="shared" si="3" ref="C34:Y34">SUM(C29:C33)</f>
        <v>124823428</v>
      </c>
      <c r="D34" s="29">
        <f>SUM(D29:D33)</f>
        <v>124823428</v>
      </c>
      <c r="E34" s="30">
        <f t="shared" si="3"/>
        <v>52306984</v>
      </c>
      <c r="F34" s="31">
        <f t="shared" si="3"/>
        <v>52306984</v>
      </c>
      <c r="G34" s="31">
        <f t="shared" si="3"/>
        <v>78601792</v>
      </c>
      <c r="H34" s="31">
        <f t="shared" si="3"/>
        <v>81024408</v>
      </c>
      <c r="I34" s="31">
        <f t="shared" si="3"/>
        <v>77655537</v>
      </c>
      <c r="J34" s="31">
        <f t="shared" si="3"/>
        <v>77655537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77655537</v>
      </c>
      <c r="X34" s="31">
        <f t="shared" si="3"/>
        <v>13076746</v>
      </c>
      <c r="Y34" s="31">
        <f t="shared" si="3"/>
        <v>64578791</v>
      </c>
      <c r="Z34" s="32">
        <f>+IF(X34&lt;&gt;0,+(Y34/X34)*100,0)</f>
        <v>493.8445007649457</v>
      </c>
      <c r="AA34" s="33">
        <f>SUM(AA29:AA33)</f>
        <v>52306984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2966068</v>
      </c>
      <c r="D37" s="18">
        <v>2966068</v>
      </c>
      <c r="E37" s="19"/>
      <c r="F37" s="20"/>
      <c r="G37" s="20">
        <v>3029557</v>
      </c>
      <c r="H37" s="20">
        <v>3029557</v>
      </c>
      <c r="I37" s="20">
        <v>3029557</v>
      </c>
      <c r="J37" s="20">
        <v>3029557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3029557</v>
      </c>
      <c r="X37" s="20"/>
      <c r="Y37" s="20">
        <v>3029557</v>
      </c>
      <c r="Z37" s="21"/>
      <c r="AA37" s="22"/>
    </row>
    <row r="38" spans="1:27" ht="13.5">
      <c r="A38" s="23" t="s">
        <v>58</v>
      </c>
      <c r="B38" s="17"/>
      <c r="C38" s="18">
        <v>23992766</v>
      </c>
      <c r="D38" s="18">
        <v>23992766</v>
      </c>
      <c r="E38" s="19">
        <v>37979000</v>
      </c>
      <c r="F38" s="20">
        <v>37979000</v>
      </c>
      <c r="G38" s="20">
        <v>11231168</v>
      </c>
      <c r="H38" s="20">
        <v>11231167</v>
      </c>
      <c r="I38" s="20">
        <v>8246157</v>
      </c>
      <c r="J38" s="20">
        <v>8246157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8246157</v>
      </c>
      <c r="X38" s="20">
        <v>9494750</v>
      </c>
      <c r="Y38" s="20">
        <v>-1248593</v>
      </c>
      <c r="Z38" s="21">
        <v>-13.15</v>
      </c>
      <c r="AA38" s="22">
        <v>37979000</v>
      </c>
    </row>
    <row r="39" spans="1:27" ht="13.5">
      <c r="A39" s="27" t="s">
        <v>61</v>
      </c>
      <c r="B39" s="35"/>
      <c r="C39" s="29">
        <f aca="true" t="shared" si="4" ref="C39:Y39">SUM(C37:C38)</f>
        <v>26958834</v>
      </c>
      <c r="D39" s="29">
        <f>SUM(D37:D38)</f>
        <v>26958834</v>
      </c>
      <c r="E39" s="36">
        <f t="shared" si="4"/>
        <v>37979000</v>
      </c>
      <c r="F39" s="37">
        <f t="shared" si="4"/>
        <v>37979000</v>
      </c>
      <c r="G39" s="37">
        <f t="shared" si="4"/>
        <v>14260725</v>
      </c>
      <c r="H39" s="37">
        <f t="shared" si="4"/>
        <v>14260724</v>
      </c>
      <c r="I39" s="37">
        <f t="shared" si="4"/>
        <v>11275714</v>
      </c>
      <c r="J39" s="37">
        <f t="shared" si="4"/>
        <v>11275714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11275714</v>
      </c>
      <c r="X39" s="37">
        <f t="shared" si="4"/>
        <v>9494750</v>
      </c>
      <c r="Y39" s="37">
        <f t="shared" si="4"/>
        <v>1780964</v>
      </c>
      <c r="Z39" s="38">
        <f>+IF(X39&lt;&gt;0,+(Y39/X39)*100,0)</f>
        <v>18.75735538060507</v>
      </c>
      <c r="AA39" s="39">
        <f>SUM(AA37:AA38)</f>
        <v>37979000</v>
      </c>
    </row>
    <row r="40" spans="1:27" ht="13.5">
      <c r="A40" s="27" t="s">
        <v>62</v>
      </c>
      <c r="B40" s="28"/>
      <c r="C40" s="29">
        <f aca="true" t="shared" si="5" ref="C40:Y40">+C34+C39</f>
        <v>151782262</v>
      </c>
      <c r="D40" s="29">
        <f>+D34+D39</f>
        <v>151782262</v>
      </c>
      <c r="E40" s="30">
        <f t="shared" si="5"/>
        <v>90285984</v>
      </c>
      <c r="F40" s="31">
        <f t="shared" si="5"/>
        <v>90285984</v>
      </c>
      <c r="G40" s="31">
        <f t="shared" si="5"/>
        <v>92862517</v>
      </c>
      <c r="H40" s="31">
        <f t="shared" si="5"/>
        <v>95285132</v>
      </c>
      <c r="I40" s="31">
        <f t="shared" si="5"/>
        <v>88931251</v>
      </c>
      <c r="J40" s="31">
        <f t="shared" si="5"/>
        <v>88931251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88931251</v>
      </c>
      <c r="X40" s="31">
        <f t="shared" si="5"/>
        <v>22571496</v>
      </c>
      <c r="Y40" s="31">
        <f t="shared" si="5"/>
        <v>66359755</v>
      </c>
      <c r="Z40" s="32">
        <f>+IF(X40&lt;&gt;0,+(Y40/X40)*100,0)</f>
        <v>293.9980362843473</v>
      </c>
      <c r="AA40" s="33">
        <f>+AA34+AA39</f>
        <v>90285984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1256062413</v>
      </c>
      <c r="D42" s="43">
        <f>+D25-D40</f>
        <v>1256062413</v>
      </c>
      <c r="E42" s="44">
        <f t="shared" si="6"/>
        <v>1498724562</v>
      </c>
      <c r="F42" s="45">
        <f t="shared" si="6"/>
        <v>1498724562</v>
      </c>
      <c r="G42" s="45">
        <f t="shared" si="6"/>
        <v>1343722840</v>
      </c>
      <c r="H42" s="45">
        <f t="shared" si="6"/>
        <v>1312051459</v>
      </c>
      <c r="I42" s="45">
        <f t="shared" si="6"/>
        <v>1327423516</v>
      </c>
      <c r="J42" s="45">
        <f t="shared" si="6"/>
        <v>1327423516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1327423516</v>
      </c>
      <c r="X42" s="45">
        <f t="shared" si="6"/>
        <v>374681141</v>
      </c>
      <c r="Y42" s="45">
        <f t="shared" si="6"/>
        <v>952742375</v>
      </c>
      <c r="Z42" s="46">
        <f>+IF(X42&lt;&gt;0,+(Y42/X42)*100,0)</f>
        <v>254.28084596336808</v>
      </c>
      <c r="AA42" s="47">
        <f>+AA25-AA40</f>
        <v>1498724562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1256062413</v>
      </c>
      <c r="D45" s="18">
        <v>1256062413</v>
      </c>
      <c r="E45" s="19">
        <v>1498724562</v>
      </c>
      <c r="F45" s="20">
        <v>1498724562</v>
      </c>
      <c r="G45" s="20">
        <v>1343722840</v>
      </c>
      <c r="H45" s="20">
        <v>1312051459</v>
      </c>
      <c r="I45" s="20">
        <v>1327423516</v>
      </c>
      <c r="J45" s="20">
        <v>1327423516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1327423516</v>
      </c>
      <c r="X45" s="20">
        <v>374681141</v>
      </c>
      <c r="Y45" s="20">
        <v>952742375</v>
      </c>
      <c r="Z45" s="48">
        <v>254.28</v>
      </c>
      <c r="AA45" s="22">
        <v>1498724562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1256062413</v>
      </c>
      <c r="D48" s="51">
        <f>SUM(D45:D47)</f>
        <v>1256062413</v>
      </c>
      <c r="E48" s="52">
        <f t="shared" si="7"/>
        <v>1498724562</v>
      </c>
      <c r="F48" s="53">
        <f t="shared" si="7"/>
        <v>1498724562</v>
      </c>
      <c r="G48" s="53">
        <f t="shared" si="7"/>
        <v>1343722840</v>
      </c>
      <c r="H48" s="53">
        <f t="shared" si="7"/>
        <v>1312051459</v>
      </c>
      <c r="I48" s="53">
        <f t="shared" si="7"/>
        <v>1327423516</v>
      </c>
      <c r="J48" s="53">
        <f t="shared" si="7"/>
        <v>1327423516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1327423516</v>
      </c>
      <c r="X48" s="53">
        <f t="shared" si="7"/>
        <v>374681141</v>
      </c>
      <c r="Y48" s="53">
        <f t="shared" si="7"/>
        <v>952742375</v>
      </c>
      <c r="Z48" s="54">
        <f>+IF(X48&lt;&gt;0,+(Y48/X48)*100,0)</f>
        <v>254.28084596336808</v>
      </c>
      <c r="AA48" s="55">
        <f>SUM(AA45:AA47)</f>
        <v>1498724562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4639788</v>
      </c>
      <c r="F6" s="20">
        <v>4639788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1159947</v>
      </c>
      <c r="Y6" s="20">
        <v>-1159947</v>
      </c>
      <c r="Z6" s="21">
        <v>-100</v>
      </c>
      <c r="AA6" s="22">
        <v>4639788</v>
      </c>
    </row>
    <row r="7" spans="1:27" ht="13.5">
      <c r="A7" s="23" t="s">
        <v>34</v>
      </c>
      <c r="B7" s="17"/>
      <c r="C7" s="18"/>
      <c r="D7" s="18"/>
      <c r="E7" s="19">
        <v>44286984</v>
      </c>
      <c r="F7" s="20">
        <v>44286984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11071746</v>
      </c>
      <c r="Y7" s="20">
        <v>-11071746</v>
      </c>
      <c r="Z7" s="21">
        <v>-100</v>
      </c>
      <c r="AA7" s="22">
        <v>44286984</v>
      </c>
    </row>
    <row r="8" spans="1:27" ht="13.5">
      <c r="A8" s="23" t="s">
        <v>35</v>
      </c>
      <c r="B8" s="17"/>
      <c r="C8" s="18"/>
      <c r="D8" s="18"/>
      <c r="E8" s="19">
        <v>233481881</v>
      </c>
      <c r="F8" s="20">
        <v>233481881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58370470</v>
      </c>
      <c r="Y8" s="20">
        <v>-58370470</v>
      </c>
      <c r="Z8" s="21">
        <v>-100</v>
      </c>
      <c r="AA8" s="22">
        <v>233481881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282408653</v>
      </c>
      <c r="F12" s="31">
        <f t="shared" si="0"/>
        <v>282408653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70602163</v>
      </c>
      <c r="Y12" s="31">
        <f t="shared" si="0"/>
        <v>-70602163</v>
      </c>
      <c r="Z12" s="32">
        <f>+IF(X12&lt;&gt;0,+(Y12/X12)*100,0)</f>
        <v>-100</v>
      </c>
      <c r="AA12" s="33">
        <f>SUM(AA6:AA11)</f>
        <v>282408653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770111000</v>
      </c>
      <c r="F19" s="20">
        <v>770111000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192527750</v>
      </c>
      <c r="Y19" s="20">
        <v>-192527750</v>
      </c>
      <c r="Z19" s="21">
        <v>-100</v>
      </c>
      <c r="AA19" s="22">
        <v>770111000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770111000</v>
      </c>
      <c r="F24" s="37">
        <f t="shared" si="1"/>
        <v>770111000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192527750</v>
      </c>
      <c r="Y24" s="37">
        <f t="shared" si="1"/>
        <v>-192527750</v>
      </c>
      <c r="Z24" s="38">
        <f>+IF(X24&lt;&gt;0,+(Y24/X24)*100,0)</f>
        <v>-100</v>
      </c>
      <c r="AA24" s="39">
        <f>SUM(AA15:AA23)</f>
        <v>770111000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1052519653</v>
      </c>
      <c r="F25" s="31">
        <f t="shared" si="2"/>
        <v>1052519653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263129913</v>
      </c>
      <c r="Y25" s="31">
        <f t="shared" si="2"/>
        <v>-263129913</v>
      </c>
      <c r="Z25" s="32">
        <f>+IF(X25&lt;&gt;0,+(Y25/X25)*100,0)</f>
        <v>-100</v>
      </c>
      <c r="AA25" s="33">
        <f>+AA12+AA24</f>
        <v>1052519653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24018912</v>
      </c>
      <c r="F32" s="20">
        <v>24018912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6004728</v>
      </c>
      <c r="Y32" s="20">
        <v>-6004728</v>
      </c>
      <c r="Z32" s="21">
        <v>-100</v>
      </c>
      <c r="AA32" s="22">
        <v>24018912</v>
      </c>
    </row>
    <row r="33" spans="1:27" ht="13.5">
      <c r="A33" s="23" t="s">
        <v>58</v>
      </c>
      <c r="B33" s="17"/>
      <c r="C33" s="18"/>
      <c r="D33" s="18"/>
      <c r="E33" s="19">
        <v>20600710</v>
      </c>
      <c r="F33" s="20">
        <v>20600710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5150178</v>
      </c>
      <c r="Y33" s="20">
        <v>-5150178</v>
      </c>
      <c r="Z33" s="21">
        <v>-100</v>
      </c>
      <c r="AA33" s="22">
        <v>20600710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44619622</v>
      </c>
      <c r="F34" s="31">
        <f t="shared" si="3"/>
        <v>44619622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11154906</v>
      </c>
      <c r="Y34" s="31">
        <f t="shared" si="3"/>
        <v>-11154906</v>
      </c>
      <c r="Z34" s="32">
        <f>+IF(X34&lt;&gt;0,+(Y34/X34)*100,0)</f>
        <v>-100</v>
      </c>
      <c r="AA34" s="33">
        <f>SUM(AA29:AA33)</f>
        <v>44619622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2866023</v>
      </c>
      <c r="F38" s="20">
        <v>2866023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716506</v>
      </c>
      <c r="Y38" s="20">
        <v>-716506</v>
      </c>
      <c r="Z38" s="21">
        <v>-100</v>
      </c>
      <c r="AA38" s="22">
        <v>2866023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2866023</v>
      </c>
      <c r="F39" s="37">
        <f t="shared" si="4"/>
        <v>2866023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716506</v>
      </c>
      <c r="Y39" s="37">
        <f t="shared" si="4"/>
        <v>-716506</v>
      </c>
      <c r="Z39" s="38">
        <f>+IF(X39&lt;&gt;0,+(Y39/X39)*100,0)</f>
        <v>-100</v>
      </c>
      <c r="AA39" s="39">
        <f>SUM(AA37:AA38)</f>
        <v>2866023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47485645</v>
      </c>
      <c r="F40" s="31">
        <f t="shared" si="5"/>
        <v>47485645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11871412</v>
      </c>
      <c r="Y40" s="31">
        <f t="shared" si="5"/>
        <v>-11871412</v>
      </c>
      <c r="Z40" s="32">
        <f>+IF(X40&lt;&gt;0,+(Y40/X40)*100,0)</f>
        <v>-100</v>
      </c>
      <c r="AA40" s="33">
        <f>+AA34+AA39</f>
        <v>47485645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1005034008</v>
      </c>
      <c r="F42" s="45">
        <f t="shared" si="6"/>
        <v>1005034008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251258501</v>
      </c>
      <c r="Y42" s="45">
        <f t="shared" si="6"/>
        <v>-251258501</v>
      </c>
      <c r="Z42" s="46">
        <f>+IF(X42&lt;&gt;0,+(Y42/X42)*100,0)</f>
        <v>-100</v>
      </c>
      <c r="AA42" s="47">
        <f>+AA25-AA40</f>
        <v>1005034008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133986708</v>
      </c>
      <c r="F45" s="20">
        <v>133986708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33496677</v>
      </c>
      <c r="Y45" s="20">
        <v>-33496677</v>
      </c>
      <c r="Z45" s="48">
        <v>-100</v>
      </c>
      <c r="AA45" s="22">
        <v>133986708</v>
      </c>
    </row>
    <row r="46" spans="1:27" ht="13.5">
      <c r="A46" s="23" t="s">
        <v>67</v>
      </c>
      <c r="B46" s="17"/>
      <c r="C46" s="18"/>
      <c r="D46" s="18"/>
      <c r="E46" s="19">
        <v>871047300</v>
      </c>
      <c r="F46" s="20">
        <v>871047300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217761825</v>
      </c>
      <c r="Y46" s="20">
        <v>-217761825</v>
      </c>
      <c r="Z46" s="48">
        <v>-100</v>
      </c>
      <c r="AA46" s="22">
        <v>871047300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1005034008</v>
      </c>
      <c r="F48" s="53">
        <f t="shared" si="7"/>
        <v>1005034008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251258502</v>
      </c>
      <c r="Y48" s="53">
        <f t="shared" si="7"/>
        <v>-251258502</v>
      </c>
      <c r="Z48" s="54">
        <f>+IF(X48&lt;&gt;0,+(Y48/X48)*100,0)</f>
        <v>-100</v>
      </c>
      <c r="AA48" s="55">
        <f>SUM(AA45:AA47)</f>
        <v>1005034008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6985365</v>
      </c>
      <c r="F6" s="20">
        <v>6985365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1746341</v>
      </c>
      <c r="Y6" s="20">
        <v>-1746341</v>
      </c>
      <c r="Z6" s="21">
        <v>-100</v>
      </c>
      <c r="AA6" s="22">
        <v>6985365</v>
      </c>
    </row>
    <row r="7" spans="1:27" ht="13.5">
      <c r="A7" s="23" t="s">
        <v>34</v>
      </c>
      <c r="B7" s="17"/>
      <c r="C7" s="18"/>
      <c r="D7" s="18"/>
      <c r="E7" s="19">
        <v>27936205</v>
      </c>
      <c r="F7" s="20">
        <v>27936205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6984051</v>
      </c>
      <c r="Y7" s="20">
        <v>-6984051</v>
      </c>
      <c r="Z7" s="21">
        <v>-100</v>
      </c>
      <c r="AA7" s="22">
        <v>27936205</v>
      </c>
    </row>
    <row r="8" spans="1:27" ht="13.5">
      <c r="A8" s="23" t="s">
        <v>35</v>
      </c>
      <c r="B8" s="17"/>
      <c r="C8" s="18"/>
      <c r="D8" s="18"/>
      <c r="E8" s="19">
        <v>87349703</v>
      </c>
      <c r="F8" s="20">
        <v>87349703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21837426</v>
      </c>
      <c r="Y8" s="20">
        <v>-21837426</v>
      </c>
      <c r="Z8" s="21">
        <v>-100</v>
      </c>
      <c r="AA8" s="22">
        <v>87349703</v>
      </c>
    </row>
    <row r="9" spans="1:27" ht="13.5">
      <c r="A9" s="23" t="s">
        <v>36</v>
      </c>
      <c r="B9" s="17"/>
      <c r="C9" s="18"/>
      <c r="D9" s="18"/>
      <c r="E9" s="19">
        <v>6306123</v>
      </c>
      <c r="F9" s="20">
        <v>6306123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1576531</v>
      </c>
      <c r="Y9" s="20">
        <v>-1576531</v>
      </c>
      <c r="Z9" s="21">
        <v>-100</v>
      </c>
      <c r="AA9" s="22">
        <v>6306123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2092649</v>
      </c>
      <c r="F11" s="20">
        <v>2092649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523162</v>
      </c>
      <c r="Y11" s="20">
        <v>-523162</v>
      </c>
      <c r="Z11" s="21">
        <v>-100</v>
      </c>
      <c r="AA11" s="22">
        <v>2092649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130670045</v>
      </c>
      <c r="F12" s="31">
        <f t="shared" si="0"/>
        <v>130670045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32667511</v>
      </c>
      <c r="Y12" s="31">
        <f t="shared" si="0"/>
        <v>-32667511</v>
      </c>
      <c r="Z12" s="32">
        <f>+IF(X12&lt;&gt;0,+(Y12/X12)*100,0)</f>
        <v>-100</v>
      </c>
      <c r="AA12" s="33">
        <f>SUM(AA6:AA11)</f>
        <v>130670045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10868992</v>
      </c>
      <c r="F17" s="20">
        <v>10868992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2717248</v>
      </c>
      <c r="Y17" s="20">
        <v>-2717248</v>
      </c>
      <c r="Z17" s="21">
        <v>-100</v>
      </c>
      <c r="AA17" s="22">
        <v>10868992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1797657668</v>
      </c>
      <c r="F19" s="20">
        <v>1797657668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449414417</v>
      </c>
      <c r="Y19" s="20">
        <v>-449414417</v>
      </c>
      <c r="Z19" s="21">
        <v>-100</v>
      </c>
      <c r="AA19" s="22">
        <v>1797657668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1808526660</v>
      </c>
      <c r="F24" s="37">
        <f t="shared" si="1"/>
        <v>1808526660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452131665</v>
      </c>
      <c r="Y24" s="37">
        <f t="shared" si="1"/>
        <v>-452131665</v>
      </c>
      <c r="Z24" s="38">
        <f>+IF(X24&lt;&gt;0,+(Y24/X24)*100,0)</f>
        <v>-100</v>
      </c>
      <c r="AA24" s="39">
        <f>SUM(AA15:AA23)</f>
        <v>1808526660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1939196705</v>
      </c>
      <c r="F25" s="31">
        <f t="shared" si="2"/>
        <v>1939196705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484799176</v>
      </c>
      <c r="Y25" s="31">
        <f t="shared" si="2"/>
        <v>-484799176</v>
      </c>
      <c r="Z25" s="32">
        <f>+IF(X25&lt;&gt;0,+(Y25/X25)*100,0)</f>
        <v>-100</v>
      </c>
      <c r="AA25" s="33">
        <f>+AA12+AA24</f>
        <v>1939196705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2789313</v>
      </c>
      <c r="F31" s="20">
        <v>2789313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697328</v>
      </c>
      <c r="Y31" s="20">
        <v>-697328</v>
      </c>
      <c r="Z31" s="21">
        <v>-100</v>
      </c>
      <c r="AA31" s="22">
        <v>2789313</v>
      </c>
    </row>
    <row r="32" spans="1:27" ht="13.5">
      <c r="A32" s="23" t="s">
        <v>57</v>
      </c>
      <c r="B32" s="17"/>
      <c r="C32" s="18"/>
      <c r="D32" s="18"/>
      <c r="E32" s="19">
        <v>318849901</v>
      </c>
      <c r="F32" s="20">
        <v>318849901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79712475</v>
      </c>
      <c r="Y32" s="20">
        <v>-79712475</v>
      </c>
      <c r="Z32" s="21">
        <v>-100</v>
      </c>
      <c r="AA32" s="22">
        <v>318849901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321639214</v>
      </c>
      <c r="F34" s="31">
        <f t="shared" si="3"/>
        <v>321639214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80409803</v>
      </c>
      <c r="Y34" s="31">
        <f t="shared" si="3"/>
        <v>-80409803</v>
      </c>
      <c r="Z34" s="32">
        <f>+IF(X34&lt;&gt;0,+(Y34/X34)*100,0)</f>
        <v>-100</v>
      </c>
      <c r="AA34" s="33">
        <f>SUM(AA29:AA33)</f>
        <v>321639214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94269052</v>
      </c>
      <c r="F38" s="20">
        <v>94269052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23567263</v>
      </c>
      <c r="Y38" s="20">
        <v>-23567263</v>
      </c>
      <c r="Z38" s="21">
        <v>-100</v>
      </c>
      <c r="AA38" s="22">
        <v>94269052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94269052</v>
      </c>
      <c r="F39" s="37">
        <f t="shared" si="4"/>
        <v>94269052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23567263</v>
      </c>
      <c r="Y39" s="37">
        <f t="shared" si="4"/>
        <v>-23567263</v>
      </c>
      <c r="Z39" s="38">
        <f>+IF(X39&lt;&gt;0,+(Y39/X39)*100,0)</f>
        <v>-100</v>
      </c>
      <c r="AA39" s="39">
        <f>SUM(AA37:AA38)</f>
        <v>94269052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415908266</v>
      </c>
      <c r="F40" s="31">
        <f t="shared" si="5"/>
        <v>415908266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103977066</v>
      </c>
      <c r="Y40" s="31">
        <f t="shared" si="5"/>
        <v>-103977066</v>
      </c>
      <c r="Z40" s="32">
        <f>+IF(X40&lt;&gt;0,+(Y40/X40)*100,0)</f>
        <v>-100</v>
      </c>
      <c r="AA40" s="33">
        <f>+AA34+AA39</f>
        <v>415908266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1523288439</v>
      </c>
      <c r="F42" s="45">
        <f t="shared" si="6"/>
        <v>1523288439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380822110</v>
      </c>
      <c r="Y42" s="45">
        <f t="shared" si="6"/>
        <v>-380822110</v>
      </c>
      <c r="Z42" s="46">
        <f>+IF(X42&lt;&gt;0,+(Y42/X42)*100,0)</f>
        <v>-100</v>
      </c>
      <c r="AA42" s="47">
        <f>+AA25-AA40</f>
        <v>1523288439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1523288439</v>
      </c>
      <c r="F45" s="20">
        <v>1523288439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380822110</v>
      </c>
      <c r="Y45" s="20">
        <v>-380822110</v>
      </c>
      <c r="Z45" s="48">
        <v>-100</v>
      </c>
      <c r="AA45" s="22">
        <v>1523288439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1523288439</v>
      </c>
      <c r="F48" s="53">
        <f t="shared" si="7"/>
        <v>1523288439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380822110</v>
      </c>
      <c r="Y48" s="53">
        <f t="shared" si="7"/>
        <v>-380822110</v>
      </c>
      <c r="Z48" s="54">
        <f>+IF(X48&lt;&gt;0,+(Y48/X48)*100,0)</f>
        <v>-100</v>
      </c>
      <c r="AA48" s="55">
        <f>SUM(AA45:AA47)</f>
        <v>1523288439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-37854000</v>
      </c>
      <c r="F6" s="20">
        <v>-37854000</v>
      </c>
      <c r="G6" s="20">
        <v>15557055</v>
      </c>
      <c r="H6" s="20">
        <v>6710305</v>
      </c>
      <c r="I6" s="20">
        <v>1832182</v>
      </c>
      <c r="J6" s="20">
        <v>1832182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1832182</v>
      </c>
      <c r="X6" s="20">
        <v>-9463500</v>
      </c>
      <c r="Y6" s="20">
        <v>11295682</v>
      </c>
      <c r="Z6" s="21">
        <v>-119.36</v>
      </c>
      <c r="AA6" s="22">
        <v>-37854000</v>
      </c>
    </row>
    <row r="7" spans="1:27" ht="13.5">
      <c r="A7" s="23" t="s">
        <v>34</v>
      </c>
      <c r="B7" s="17"/>
      <c r="C7" s="18"/>
      <c r="D7" s="18"/>
      <c r="E7" s="19">
        <v>21000000</v>
      </c>
      <c r="F7" s="20">
        <v>21000000</v>
      </c>
      <c r="G7" s="20">
        <v>15301040</v>
      </c>
      <c r="H7" s="20">
        <v>21302483</v>
      </c>
      <c r="I7" s="20">
        <v>18057213</v>
      </c>
      <c r="J7" s="20">
        <v>18057213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18057213</v>
      </c>
      <c r="X7" s="20">
        <v>5250000</v>
      </c>
      <c r="Y7" s="20">
        <v>12807213</v>
      </c>
      <c r="Z7" s="21">
        <v>243.95</v>
      </c>
      <c r="AA7" s="22">
        <v>21000000</v>
      </c>
    </row>
    <row r="8" spans="1:27" ht="13.5">
      <c r="A8" s="23" t="s">
        <v>35</v>
      </c>
      <c r="B8" s="17"/>
      <c r="C8" s="18"/>
      <c r="D8" s="18"/>
      <c r="E8" s="19">
        <v>8346000</v>
      </c>
      <c r="F8" s="20">
        <v>8346000</v>
      </c>
      <c r="G8" s="20">
        <v>20155304</v>
      </c>
      <c r="H8" s="20">
        <v>20155304</v>
      </c>
      <c r="I8" s="20">
        <v>20155304</v>
      </c>
      <c r="J8" s="20">
        <v>20155304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20155304</v>
      </c>
      <c r="X8" s="20">
        <v>2086500</v>
      </c>
      <c r="Y8" s="20">
        <v>18068804</v>
      </c>
      <c r="Z8" s="21">
        <v>865.99</v>
      </c>
      <c r="AA8" s="22">
        <v>8346000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159980</v>
      </c>
      <c r="F11" s="20">
        <v>159980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39995</v>
      </c>
      <c r="Y11" s="20">
        <v>-39995</v>
      </c>
      <c r="Z11" s="21">
        <v>-100</v>
      </c>
      <c r="AA11" s="22">
        <v>159980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-8348020</v>
      </c>
      <c r="F12" s="31">
        <f t="shared" si="0"/>
        <v>-8348020</v>
      </c>
      <c r="G12" s="31">
        <f t="shared" si="0"/>
        <v>51013399</v>
      </c>
      <c r="H12" s="31">
        <f t="shared" si="0"/>
        <v>48168092</v>
      </c>
      <c r="I12" s="31">
        <f t="shared" si="0"/>
        <v>40044699</v>
      </c>
      <c r="J12" s="31">
        <f t="shared" si="0"/>
        <v>40044699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40044699</v>
      </c>
      <c r="X12" s="31">
        <f t="shared" si="0"/>
        <v>-2087005</v>
      </c>
      <c r="Y12" s="31">
        <f t="shared" si="0"/>
        <v>42131704</v>
      </c>
      <c r="Z12" s="32">
        <f>+IF(X12&lt;&gt;0,+(Y12/X12)*100,0)</f>
        <v>-2018.7639224630511</v>
      </c>
      <c r="AA12" s="33">
        <f>SUM(AA6:AA11)</f>
        <v>-8348020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5306295</v>
      </c>
      <c r="F17" s="20">
        <v>5306295</v>
      </c>
      <c r="G17" s="20">
        <v>5306295</v>
      </c>
      <c r="H17" s="20">
        <v>5306295</v>
      </c>
      <c r="I17" s="20">
        <v>5306295</v>
      </c>
      <c r="J17" s="20">
        <v>5306295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5306295</v>
      </c>
      <c r="X17" s="20">
        <v>1326574</v>
      </c>
      <c r="Y17" s="20">
        <v>3979721</v>
      </c>
      <c r="Z17" s="21">
        <v>300</v>
      </c>
      <c r="AA17" s="22">
        <v>5306295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274665000</v>
      </c>
      <c r="F19" s="20">
        <v>274665000</v>
      </c>
      <c r="G19" s="20">
        <v>251451925</v>
      </c>
      <c r="H19" s="20">
        <v>251451925</v>
      </c>
      <c r="I19" s="20">
        <v>251451925</v>
      </c>
      <c r="J19" s="20">
        <v>251451925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251451925</v>
      </c>
      <c r="X19" s="20">
        <v>68666250</v>
      </c>
      <c r="Y19" s="20">
        <v>182785675</v>
      </c>
      <c r="Z19" s="21">
        <v>266.19</v>
      </c>
      <c r="AA19" s="22">
        <v>274665000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350074</v>
      </c>
      <c r="F22" s="20">
        <v>350074</v>
      </c>
      <c r="G22" s="20">
        <v>350074</v>
      </c>
      <c r="H22" s="20">
        <v>350074</v>
      </c>
      <c r="I22" s="20">
        <v>350074</v>
      </c>
      <c r="J22" s="20">
        <v>350074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350074</v>
      </c>
      <c r="X22" s="20">
        <v>87519</v>
      </c>
      <c r="Y22" s="20">
        <v>262555</v>
      </c>
      <c r="Z22" s="21">
        <v>300</v>
      </c>
      <c r="AA22" s="22">
        <v>350074</v>
      </c>
    </row>
    <row r="23" spans="1:27" ht="13.5">
      <c r="A23" s="23" t="s">
        <v>49</v>
      </c>
      <c r="B23" s="17"/>
      <c r="C23" s="18"/>
      <c r="D23" s="18"/>
      <c r="E23" s="19">
        <v>217000</v>
      </c>
      <c r="F23" s="20">
        <v>217000</v>
      </c>
      <c r="G23" s="24">
        <v>217000</v>
      </c>
      <c r="H23" s="24">
        <v>217000</v>
      </c>
      <c r="I23" s="24">
        <v>217000</v>
      </c>
      <c r="J23" s="20">
        <v>217000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217000</v>
      </c>
      <c r="X23" s="20">
        <v>54250</v>
      </c>
      <c r="Y23" s="24">
        <v>162750</v>
      </c>
      <c r="Z23" s="25">
        <v>300</v>
      </c>
      <c r="AA23" s="26">
        <v>217000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280538369</v>
      </c>
      <c r="F24" s="37">
        <f t="shared" si="1"/>
        <v>280538369</v>
      </c>
      <c r="G24" s="37">
        <f t="shared" si="1"/>
        <v>257325294</v>
      </c>
      <c r="H24" s="37">
        <f t="shared" si="1"/>
        <v>257325294</v>
      </c>
      <c r="I24" s="37">
        <f t="shared" si="1"/>
        <v>257325294</v>
      </c>
      <c r="J24" s="37">
        <f t="shared" si="1"/>
        <v>257325294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257325294</v>
      </c>
      <c r="X24" s="37">
        <f t="shared" si="1"/>
        <v>70134593</v>
      </c>
      <c r="Y24" s="37">
        <f t="shared" si="1"/>
        <v>187190701</v>
      </c>
      <c r="Z24" s="38">
        <f>+IF(X24&lt;&gt;0,+(Y24/X24)*100,0)</f>
        <v>266.90209922512844</v>
      </c>
      <c r="AA24" s="39">
        <f>SUM(AA15:AA23)</f>
        <v>280538369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272190349</v>
      </c>
      <c r="F25" s="31">
        <f t="shared" si="2"/>
        <v>272190349</v>
      </c>
      <c r="G25" s="31">
        <f t="shared" si="2"/>
        <v>308338693</v>
      </c>
      <c r="H25" s="31">
        <f t="shared" si="2"/>
        <v>305493386</v>
      </c>
      <c r="I25" s="31">
        <f t="shared" si="2"/>
        <v>297369993</v>
      </c>
      <c r="J25" s="31">
        <f t="shared" si="2"/>
        <v>297369993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297369993</v>
      </c>
      <c r="X25" s="31">
        <f t="shared" si="2"/>
        <v>68047588</v>
      </c>
      <c r="Y25" s="31">
        <f t="shared" si="2"/>
        <v>229322405</v>
      </c>
      <c r="Z25" s="32">
        <f>+IF(X25&lt;&gt;0,+(Y25/X25)*100,0)</f>
        <v>337.00298826168535</v>
      </c>
      <c r="AA25" s="33">
        <f>+AA12+AA24</f>
        <v>272190349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1486801</v>
      </c>
      <c r="F31" s="20">
        <v>1486801</v>
      </c>
      <c r="G31" s="20">
        <v>1453125</v>
      </c>
      <c r="H31" s="20">
        <v>1453125</v>
      </c>
      <c r="I31" s="20">
        <v>1453125</v>
      </c>
      <c r="J31" s="20">
        <v>1453125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1453125</v>
      </c>
      <c r="X31" s="20">
        <v>371700</v>
      </c>
      <c r="Y31" s="20">
        <v>1081425</v>
      </c>
      <c r="Z31" s="21">
        <v>290.94</v>
      </c>
      <c r="AA31" s="22">
        <v>1486801</v>
      </c>
    </row>
    <row r="32" spans="1:27" ht="13.5">
      <c r="A32" s="23" t="s">
        <v>57</v>
      </c>
      <c r="B32" s="17"/>
      <c r="C32" s="18"/>
      <c r="D32" s="18"/>
      <c r="E32" s="19">
        <v>48448395</v>
      </c>
      <c r="F32" s="20">
        <v>48448395</v>
      </c>
      <c r="G32" s="20">
        <v>18257024</v>
      </c>
      <c r="H32" s="20">
        <v>17691959</v>
      </c>
      <c r="I32" s="20">
        <v>19668773</v>
      </c>
      <c r="J32" s="20">
        <v>19668773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19668773</v>
      </c>
      <c r="X32" s="20">
        <v>12112099</v>
      </c>
      <c r="Y32" s="20">
        <v>7556674</v>
      </c>
      <c r="Z32" s="21">
        <v>62.39</v>
      </c>
      <c r="AA32" s="22">
        <v>48448395</v>
      </c>
    </row>
    <row r="33" spans="1:27" ht="13.5">
      <c r="A33" s="23" t="s">
        <v>58</v>
      </c>
      <c r="B33" s="17"/>
      <c r="C33" s="18"/>
      <c r="D33" s="18"/>
      <c r="E33" s="19">
        <v>4248414</v>
      </c>
      <c r="F33" s="20">
        <v>4248414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1062104</v>
      </c>
      <c r="Y33" s="20">
        <v>-1062104</v>
      </c>
      <c r="Z33" s="21">
        <v>-100</v>
      </c>
      <c r="AA33" s="22">
        <v>4248414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54183610</v>
      </c>
      <c r="F34" s="31">
        <f t="shared" si="3"/>
        <v>54183610</v>
      </c>
      <c r="G34" s="31">
        <f t="shared" si="3"/>
        <v>19710149</v>
      </c>
      <c r="H34" s="31">
        <f t="shared" si="3"/>
        <v>19145084</v>
      </c>
      <c r="I34" s="31">
        <f t="shared" si="3"/>
        <v>21121898</v>
      </c>
      <c r="J34" s="31">
        <f t="shared" si="3"/>
        <v>21121898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21121898</v>
      </c>
      <c r="X34" s="31">
        <f t="shared" si="3"/>
        <v>13545903</v>
      </c>
      <c r="Y34" s="31">
        <f t="shared" si="3"/>
        <v>7575995</v>
      </c>
      <c r="Z34" s="32">
        <f>+IF(X34&lt;&gt;0,+(Y34/X34)*100,0)</f>
        <v>55.92831278948328</v>
      </c>
      <c r="AA34" s="33">
        <f>SUM(AA29:AA33)</f>
        <v>54183610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14206739</v>
      </c>
      <c r="F38" s="20">
        <v>14206739</v>
      </c>
      <c r="G38" s="20">
        <v>18454544</v>
      </c>
      <c r="H38" s="20">
        <v>18454544</v>
      </c>
      <c r="I38" s="20">
        <v>18454544</v>
      </c>
      <c r="J38" s="20">
        <v>18454544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18454544</v>
      </c>
      <c r="X38" s="20">
        <v>3551685</v>
      </c>
      <c r="Y38" s="20">
        <v>14902859</v>
      </c>
      <c r="Z38" s="21">
        <v>419.6</v>
      </c>
      <c r="AA38" s="22">
        <v>14206739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14206739</v>
      </c>
      <c r="F39" s="37">
        <f t="shared" si="4"/>
        <v>14206739</v>
      </c>
      <c r="G39" s="37">
        <f t="shared" si="4"/>
        <v>18454544</v>
      </c>
      <c r="H39" s="37">
        <f t="shared" si="4"/>
        <v>18454544</v>
      </c>
      <c r="I39" s="37">
        <f t="shared" si="4"/>
        <v>18454544</v>
      </c>
      <c r="J39" s="37">
        <f t="shared" si="4"/>
        <v>18454544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18454544</v>
      </c>
      <c r="X39" s="37">
        <f t="shared" si="4"/>
        <v>3551685</v>
      </c>
      <c r="Y39" s="37">
        <f t="shared" si="4"/>
        <v>14902859</v>
      </c>
      <c r="Z39" s="38">
        <f>+IF(X39&lt;&gt;0,+(Y39/X39)*100,0)</f>
        <v>419.59968296738026</v>
      </c>
      <c r="AA39" s="39">
        <f>SUM(AA37:AA38)</f>
        <v>14206739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68390349</v>
      </c>
      <c r="F40" s="31">
        <f t="shared" si="5"/>
        <v>68390349</v>
      </c>
      <c r="G40" s="31">
        <f t="shared" si="5"/>
        <v>38164693</v>
      </c>
      <c r="H40" s="31">
        <f t="shared" si="5"/>
        <v>37599628</v>
      </c>
      <c r="I40" s="31">
        <f t="shared" si="5"/>
        <v>39576442</v>
      </c>
      <c r="J40" s="31">
        <f t="shared" si="5"/>
        <v>39576442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39576442</v>
      </c>
      <c r="X40" s="31">
        <f t="shared" si="5"/>
        <v>17097588</v>
      </c>
      <c r="Y40" s="31">
        <f t="shared" si="5"/>
        <v>22478854</v>
      </c>
      <c r="Z40" s="32">
        <f>+IF(X40&lt;&gt;0,+(Y40/X40)*100,0)</f>
        <v>131.47383127959336</v>
      </c>
      <c r="AA40" s="33">
        <f>+AA34+AA39</f>
        <v>68390349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203800000</v>
      </c>
      <c r="F42" s="45">
        <f t="shared" si="6"/>
        <v>203800000</v>
      </c>
      <c r="G42" s="45">
        <f t="shared" si="6"/>
        <v>270174000</v>
      </c>
      <c r="H42" s="45">
        <f t="shared" si="6"/>
        <v>267893758</v>
      </c>
      <c r="I42" s="45">
        <f t="shared" si="6"/>
        <v>257793551</v>
      </c>
      <c r="J42" s="45">
        <f t="shared" si="6"/>
        <v>257793551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257793551</v>
      </c>
      <c r="X42" s="45">
        <f t="shared" si="6"/>
        <v>50950000</v>
      </c>
      <c r="Y42" s="45">
        <f t="shared" si="6"/>
        <v>206843551</v>
      </c>
      <c r="Z42" s="46">
        <f>+IF(X42&lt;&gt;0,+(Y42/X42)*100,0)</f>
        <v>405.9736035328753</v>
      </c>
      <c r="AA42" s="47">
        <f>+AA25-AA40</f>
        <v>203800000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203800000</v>
      </c>
      <c r="F45" s="20">
        <v>203800000</v>
      </c>
      <c r="G45" s="20">
        <v>270174000</v>
      </c>
      <c r="H45" s="20">
        <v>267893758</v>
      </c>
      <c r="I45" s="20">
        <v>257793551</v>
      </c>
      <c r="J45" s="20">
        <v>257793551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257793551</v>
      </c>
      <c r="X45" s="20">
        <v>50950000</v>
      </c>
      <c r="Y45" s="20">
        <v>206843551</v>
      </c>
      <c r="Z45" s="48">
        <v>405.97</v>
      </c>
      <c r="AA45" s="22">
        <v>203800000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203800000</v>
      </c>
      <c r="F48" s="53">
        <f t="shared" si="7"/>
        <v>203800000</v>
      </c>
      <c r="G48" s="53">
        <f t="shared" si="7"/>
        <v>270174000</v>
      </c>
      <c r="H48" s="53">
        <f t="shared" si="7"/>
        <v>267893758</v>
      </c>
      <c r="I48" s="53">
        <f t="shared" si="7"/>
        <v>257793551</v>
      </c>
      <c r="J48" s="53">
        <f t="shared" si="7"/>
        <v>257793551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257793551</v>
      </c>
      <c r="X48" s="53">
        <f t="shared" si="7"/>
        <v>50950000</v>
      </c>
      <c r="Y48" s="53">
        <f t="shared" si="7"/>
        <v>206843551</v>
      </c>
      <c r="Z48" s="54">
        <f>+IF(X48&lt;&gt;0,+(Y48/X48)*100,0)</f>
        <v>405.9736035328753</v>
      </c>
      <c r="AA48" s="55">
        <f>SUM(AA45:AA47)</f>
        <v>203800000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16221982</v>
      </c>
      <c r="D6" s="18">
        <v>16221982</v>
      </c>
      <c r="E6" s="19">
        <v>-121033967</v>
      </c>
      <c r="F6" s="20">
        <v>-121033967</v>
      </c>
      <c r="G6" s="20">
        <v>2795344</v>
      </c>
      <c r="H6" s="20">
        <v>37062891</v>
      </c>
      <c r="I6" s="20">
        <v>18344542</v>
      </c>
      <c r="J6" s="20">
        <v>18344542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18344542</v>
      </c>
      <c r="X6" s="20">
        <v>-30258492</v>
      </c>
      <c r="Y6" s="20">
        <v>48603034</v>
      </c>
      <c r="Z6" s="21">
        <v>-160.63</v>
      </c>
      <c r="AA6" s="22">
        <v>-121033967</v>
      </c>
    </row>
    <row r="7" spans="1:27" ht="13.5">
      <c r="A7" s="23" t="s">
        <v>34</v>
      </c>
      <c r="B7" s="17"/>
      <c r="C7" s="18"/>
      <c r="D7" s="18"/>
      <c r="E7" s="19">
        <v>2524564</v>
      </c>
      <c r="F7" s="20">
        <v>2524564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631141</v>
      </c>
      <c r="Y7" s="20">
        <v>-631141</v>
      </c>
      <c r="Z7" s="21">
        <v>-100</v>
      </c>
      <c r="AA7" s="22">
        <v>2524564</v>
      </c>
    </row>
    <row r="8" spans="1:27" ht="13.5">
      <c r="A8" s="23" t="s">
        <v>35</v>
      </c>
      <c r="B8" s="17"/>
      <c r="C8" s="18">
        <v>204146865</v>
      </c>
      <c r="D8" s="18">
        <v>204146865</v>
      </c>
      <c r="E8" s="19">
        <v>504019871</v>
      </c>
      <c r="F8" s="20">
        <v>504019871</v>
      </c>
      <c r="G8" s="20">
        <v>323172949</v>
      </c>
      <c r="H8" s="20">
        <v>254859602</v>
      </c>
      <c r="I8" s="20">
        <v>237593227</v>
      </c>
      <c r="J8" s="20">
        <v>237593227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237593227</v>
      </c>
      <c r="X8" s="20">
        <v>126004968</v>
      </c>
      <c r="Y8" s="20">
        <v>111588259</v>
      </c>
      <c r="Z8" s="21">
        <v>88.56</v>
      </c>
      <c r="AA8" s="22">
        <v>504019871</v>
      </c>
    </row>
    <row r="9" spans="1:27" ht="13.5">
      <c r="A9" s="23" t="s">
        <v>36</v>
      </c>
      <c r="B9" s="17"/>
      <c r="C9" s="18">
        <v>5808165</v>
      </c>
      <c r="D9" s="18">
        <v>5808165</v>
      </c>
      <c r="E9" s="19">
        <v>14058919</v>
      </c>
      <c r="F9" s="20">
        <v>14058919</v>
      </c>
      <c r="G9" s="20">
        <v>3240769</v>
      </c>
      <c r="H9" s="20">
        <v>4433290</v>
      </c>
      <c r="I9" s="20">
        <v>65717931</v>
      </c>
      <c r="J9" s="20">
        <v>65717931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65717931</v>
      </c>
      <c r="X9" s="20">
        <v>3514730</v>
      </c>
      <c r="Y9" s="20">
        <v>62203201</v>
      </c>
      <c r="Z9" s="21">
        <v>1769.79</v>
      </c>
      <c r="AA9" s="22">
        <v>14058919</v>
      </c>
    </row>
    <row r="10" spans="1:27" ht="13.5">
      <c r="A10" s="23" t="s">
        <v>37</v>
      </c>
      <c r="B10" s="17"/>
      <c r="C10" s="18">
        <v>4313614</v>
      </c>
      <c r="D10" s="18">
        <v>4313614</v>
      </c>
      <c r="E10" s="19">
        <v>8665700</v>
      </c>
      <c r="F10" s="20">
        <v>8665700</v>
      </c>
      <c r="G10" s="24">
        <v>4313614</v>
      </c>
      <c r="H10" s="24">
        <v>4313614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2166425</v>
      </c>
      <c r="Y10" s="24">
        <v>-2166425</v>
      </c>
      <c r="Z10" s="25">
        <v>-100</v>
      </c>
      <c r="AA10" s="26">
        <v>8665700</v>
      </c>
    </row>
    <row r="11" spans="1:27" ht="13.5">
      <c r="A11" s="23" t="s">
        <v>38</v>
      </c>
      <c r="B11" s="17"/>
      <c r="C11" s="18">
        <v>9976195</v>
      </c>
      <c r="D11" s="18">
        <v>9976195</v>
      </c>
      <c r="E11" s="19">
        <v>14265350</v>
      </c>
      <c r="F11" s="20">
        <v>14265350</v>
      </c>
      <c r="G11" s="20">
        <v>11369554</v>
      </c>
      <c r="H11" s="20">
        <v>10308655</v>
      </c>
      <c r="I11" s="20">
        <v>9105780</v>
      </c>
      <c r="J11" s="20">
        <v>9105780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9105780</v>
      </c>
      <c r="X11" s="20">
        <v>3566338</v>
      </c>
      <c r="Y11" s="20">
        <v>5539442</v>
      </c>
      <c r="Z11" s="21">
        <v>155.33</v>
      </c>
      <c r="AA11" s="22">
        <v>14265350</v>
      </c>
    </row>
    <row r="12" spans="1:27" ht="13.5">
      <c r="A12" s="27" t="s">
        <v>39</v>
      </c>
      <c r="B12" s="28"/>
      <c r="C12" s="29">
        <f aca="true" t="shared" si="0" ref="C12:Y12">SUM(C6:C11)</f>
        <v>240466821</v>
      </c>
      <c r="D12" s="29">
        <f>SUM(D6:D11)</f>
        <v>240466821</v>
      </c>
      <c r="E12" s="30">
        <f t="shared" si="0"/>
        <v>422500437</v>
      </c>
      <c r="F12" s="31">
        <f t="shared" si="0"/>
        <v>422500437</v>
      </c>
      <c r="G12" s="31">
        <f t="shared" si="0"/>
        <v>344892230</v>
      </c>
      <c r="H12" s="31">
        <f t="shared" si="0"/>
        <v>310978052</v>
      </c>
      <c r="I12" s="31">
        <f t="shared" si="0"/>
        <v>330761480</v>
      </c>
      <c r="J12" s="31">
        <f t="shared" si="0"/>
        <v>330761480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330761480</v>
      </c>
      <c r="X12" s="31">
        <f t="shared" si="0"/>
        <v>105625110</v>
      </c>
      <c r="Y12" s="31">
        <f t="shared" si="0"/>
        <v>225136370</v>
      </c>
      <c r="Z12" s="32">
        <f>+IF(X12&lt;&gt;0,+(Y12/X12)*100,0)</f>
        <v>213.14663719640149</v>
      </c>
      <c r="AA12" s="33">
        <f>SUM(AA6:AA11)</f>
        <v>422500437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19386842</v>
      </c>
      <c r="D15" s="18">
        <v>19386842</v>
      </c>
      <c r="E15" s="19">
        <v>39976275</v>
      </c>
      <c r="F15" s="20">
        <v>39976275</v>
      </c>
      <c r="G15" s="20">
        <v>14132879</v>
      </c>
      <c r="H15" s="20">
        <v>15967385</v>
      </c>
      <c r="I15" s="20">
        <v>17063812</v>
      </c>
      <c r="J15" s="20">
        <v>17063812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17063812</v>
      </c>
      <c r="X15" s="20">
        <v>9994069</v>
      </c>
      <c r="Y15" s="20">
        <v>7069743</v>
      </c>
      <c r="Z15" s="21">
        <v>70.74</v>
      </c>
      <c r="AA15" s="22">
        <v>39976275</v>
      </c>
    </row>
    <row r="16" spans="1:27" ht="13.5">
      <c r="A16" s="23" t="s">
        <v>42</v>
      </c>
      <c r="B16" s="17"/>
      <c r="C16" s="18">
        <v>16707561</v>
      </c>
      <c r="D16" s="18">
        <v>16707561</v>
      </c>
      <c r="E16" s="19">
        <v>17182256</v>
      </c>
      <c r="F16" s="20">
        <v>17182256</v>
      </c>
      <c r="G16" s="24">
        <v>16707561</v>
      </c>
      <c r="H16" s="24">
        <v>16943509</v>
      </c>
      <c r="I16" s="24">
        <v>17027984</v>
      </c>
      <c r="J16" s="20">
        <v>17027984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17027984</v>
      </c>
      <c r="X16" s="20">
        <v>4295564</v>
      </c>
      <c r="Y16" s="24">
        <v>12732420</v>
      </c>
      <c r="Z16" s="25">
        <v>296.41</v>
      </c>
      <c r="AA16" s="26">
        <v>17182256</v>
      </c>
    </row>
    <row r="17" spans="1:27" ht="13.5">
      <c r="A17" s="23" t="s">
        <v>43</v>
      </c>
      <c r="B17" s="17"/>
      <c r="C17" s="18">
        <v>568398655</v>
      </c>
      <c r="D17" s="18">
        <v>568398655</v>
      </c>
      <c r="E17" s="19">
        <v>842170661</v>
      </c>
      <c r="F17" s="20">
        <v>842170661</v>
      </c>
      <c r="G17" s="20">
        <v>833832338</v>
      </c>
      <c r="H17" s="20">
        <v>833832338</v>
      </c>
      <c r="I17" s="20">
        <v>568398655</v>
      </c>
      <c r="J17" s="20">
        <v>568398655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568398655</v>
      </c>
      <c r="X17" s="20">
        <v>210542665</v>
      </c>
      <c r="Y17" s="20">
        <v>357855990</v>
      </c>
      <c r="Z17" s="21">
        <v>169.97</v>
      </c>
      <c r="AA17" s="22">
        <v>842170661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2136367339</v>
      </c>
      <c r="D19" s="18">
        <v>2136367339</v>
      </c>
      <c r="E19" s="19">
        <v>2099689069</v>
      </c>
      <c r="F19" s="20">
        <v>2099689069</v>
      </c>
      <c r="G19" s="20">
        <v>2383689205</v>
      </c>
      <c r="H19" s="20">
        <v>2396668783</v>
      </c>
      <c r="I19" s="20">
        <v>2176192255</v>
      </c>
      <c r="J19" s="20">
        <v>2176192255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2176192255</v>
      </c>
      <c r="X19" s="20">
        <v>524922267</v>
      </c>
      <c r="Y19" s="20">
        <v>1651269988</v>
      </c>
      <c r="Z19" s="21">
        <v>314.57</v>
      </c>
      <c r="AA19" s="22">
        <v>2099689069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1087123</v>
      </c>
      <c r="D22" s="18">
        <v>1087123</v>
      </c>
      <c r="E22" s="19">
        <v>85394</v>
      </c>
      <c r="F22" s="20">
        <v>85394</v>
      </c>
      <c r="G22" s="20">
        <v>4463765</v>
      </c>
      <c r="H22" s="20">
        <v>4463765</v>
      </c>
      <c r="I22" s="20">
        <v>5458105</v>
      </c>
      <c r="J22" s="20">
        <v>5458105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5458105</v>
      </c>
      <c r="X22" s="20">
        <v>21349</v>
      </c>
      <c r="Y22" s="20">
        <v>5436756</v>
      </c>
      <c r="Z22" s="21">
        <v>25466.09</v>
      </c>
      <c r="AA22" s="22">
        <v>85394</v>
      </c>
    </row>
    <row r="23" spans="1:27" ht="13.5">
      <c r="A23" s="23" t="s">
        <v>49</v>
      </c>
      <c r="B23" s="17"/>
      <c r="C23" s="18">
        <v>4643836</v>
      </c>
      <c r="D23" s="18">
        <v>4643836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2746591356</v>
      </c>
      <c r="D24" s="29">
        <f>SUM(D15:D23)</f>
        <v>2746591356</v>
      </c>
      <c r="E24" s="36">
        <f t="shared" si="1"/>
        <v>2999103655</v>
      </c>
      <c r="F24" s="37">
        <f t="shared" si="1"/>
        <v>2999103655</v>
      </c>
      <c r="G24" s="37">
        <f t="shared" si="1"/>
        <v>3252825748</v>
      </c>
      <c r="H24" s="37">
        <f t="shared" si="1"/>
        <v>3267875780</v>
      </c>
      <c r="I24" s="37">
        <f t="shared" si="1"/>
        <v>2784140811</v>
      </c>
      <c r="J24" s="37">
        <f t="shared" si="1"/>
        <v>2784140811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2784140811</v>
      </c>
      <c r="X24" s="37">
        <f t="shared" si="1"/>
        <v>749775914</v>
      </c>
      <c r="Y24" s="37">
        <f t="shared" si="1"/>
        <v>2034364897</v>
      </c>
      <c r="Z24" s="38">
        <f>+IF(X24&lt;&gt;0,+(Y24/X24)*100,0)</f>
        <v>271.3297211892032</v>
      </c>
      <c r="AA24" s="39">
        <f>SUM(AA15:AA23)</f>
        <v>2999103655</v>
      </c>
    </row>
    <row r="25" spans="1:27" ht="13.5">
      <c r="A25" s="27" t="s">
        <v>51</v>
      </c>
      <c r="B25" s="28"/>
      <c r="C25" s="29">
        <f aca="true" t="shared" si="2" ref="C25:Y25">+C12+C24</f>
        <v>2987058177</v>
      </c>
      <c r="D25" s="29">
        <f>+D12+D24</f>
        <v>2987058177</v>
      </c>
      <c r="E25" s="30">
        <f t="shared" si="2"/>
        <v>3421604092</v>
      </c>
      <c r="F25" s="31">
        <f t="shared" si="2"/>
        <v>3421604092</v>
      </c>
      <c r="G25" s="31">
        <f t="shared" si="2"/>
        <v>3597717978</v>
      </c>
      <c r="H25" s="31">
        <f t="shared" si="2"/>
        <v>3578853832</v>
      </c>
      <c r="I25" s="31">
        <f t="shared" si="2"/>
        <v>3114902291</v>
      </c>
      <c r="J25" s="31">
        <f t="shared" si="2"/>
        <v>3114902291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3114902291</v>
      </c>
      <c r="X25" s="31">
        <f t="shared" si="2"/>
        <v>855401024</v>
      </c>
      <c r="Y25" s="31">
        <f t="shared" si="2"/>
        <v>2259501267</v>
      </c>
      <c r="Z25" s="32">
        <f>+IF(X25&lt;&gt;0,+(Y25/X25)*100,0)</f>
        <v>264.14526094839</v>
      </c>
      <c r="AA25" s="33">
        <f>+AA12+AA24</f>
        <v>3421604092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27269165</v>
      </c>
      <c r="H29" s="20">
        <v>51644660</v>
      </c>
      <c r="I29" s="20">
        <v>25853557</v>
      </c>
      <c r="J29" s="20">
        <v>25853557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25853557</v>
      </c>
      <c r="X29" s="20"/>
      <c r="Y29" s="20">
        <v>25853557</v>
      </c>
      <c r="Z29" s="21"/>
      <c r="AA29" s="22"/>
    </row>
    <row r="30" spans="1:27" ht="13.5">
      <c r="A30" s="23" t="s">
        <v>55</v>
      </c>
      <c r="B30" s="17"/>
      <c r="C30" s="18">
        <v>4152280</v>
      </c>
      <c r="D30" s="18">
        <v>4152280</v>
      </c>
      <c r="E30" s="19">
        <v>3011621</v>
      </c>
      <c r="F30" s="20">
        <v>3011621</v>
      </c>
      <c r="G30" s="20">
        <v>4356717</v>
      </c>
      <c r="H30" s="20">
        <v>4356717</v>
      </c>
      <c r="I30" s="20">
        <v>4356717</v>
      </c>
      <c r="J30" s="20">
        <v>4356717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4356717</v>
      </c>
      <c r="X30" s="20">
        <v>752905</v>
      </c>
      <c r="Y30" s="20">
        <v>3603812</v>
      </c>
      <c r="Z30" s="21">
        <v>478.65</v>
      </c>
      <c r="AA30" s="22">
        <v>3011621</v>
      </c>
    </row>
    <row r="31" spans="1:27" ht="13.5">
      <c r="A31" s="23" t="s">
        <v>56</v>
      </c>
      <c r="B31" s="17"/>
      <c r="C31" s="18">
        <v>20230254</v>
      </c>
      <c r="D31" s="18">
        <v>20230254</v>
      </c>
      <c r="E31" s="19">
        <v>21191575</v>
      </c>
      <c r="F31" s="20">
        <v>21191575</v>
      </c>
      <c r="G31" s="20">
        <v>19656877</v>
      </c>
      <c r="H31" s="20">
        <v>19807662</v>
      </c>
      <c r="I31" s="20">
        <v>19950632</v>
      </c>
      <c r="J31" s="20">
        <v>19950632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19950632</v>
      </c>
      <c r="X31" s="20">
        <v>5297894</v>
      </c>
      <c r="Y31" s="20">
        <v>14652738</v>
      </c>
      <c r="Z31" s="21">
        <v>276.58</v>
      </c>
      <c r="AA31" s="22">
        <v>21191575</v>
      </c>
    </row>
    <row r="32" spans="1:27" ht="13.5">
      <c r="A32" s="23" t="s">
        <v>57</v>
      </c>
      <c r="B32" s="17"/>
      <c r="C32" s="18">
        <v>451855451</v>
      </c>
      <c r="D32" s="18">
        <v>451855451</v>
      </c>
      <c r="E32" s="19">
        <v>234626097</v>
      </c>
      <c r="F32" s="20">
        <v>234626097</v>
      </c>
      <c r="G32" s="20">
        <v>398710071</v>
      </c>
      <c r="H32" s="20">
        <v>452378846</v>
      </c>
      <c r="I32" s="20">
        <v>528087278</v>
      </c>
      <c r="J32" s="20">
        <v>528087278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528087278</v>
      </c>
      <c r="X32" s="20">
        <v>58656524</v>
      </c>
      <c r="Y32" s="20">
        <v>469430754</v>
      </c>
      <c r="Z32" s="21">
        <v>800.3</v>
      </c>
      <c r="AA32" s="22">
        <v>234626097</v>
      </c>
    </row>
    <row r="33" spans="1:27" ht="13.5">
      <c r="A33" s="23" t="s">
        <v>58</v>
      </c>
      <c r="B33" s="17"/>
      <c r="C33" s="18">
        <v>5302095</v>
      </c>
      <c r="D33" s="18">
        <v>5302095</v>
      </c>
      <c r="E33" s="19">
        <v>26370368</v>
      </c>
      <c r="F33" s="20">
        <v>26370368</v>
      </c>
      <c r="G33" s="20">
        <v>1981000</v>
      </c>
      <c r="H33" s="20">
        <v>1981000</v>
      </c>
      <c r="I33" s="20">
        <v>3142000</v>
      </c>
      <c r="J33" s="20">
        <v>3142000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3142000</v>
      </c>
      <c r="X33" s="20">
        <v>6592592</v>
      </c>
      <c r="Y33" s="20">
        <v>-3450592</v>
      </c>
      <c r="Z33" s="21">
        <v>-52.34</v>
      </c>
      <c r="AA33" s="22">
        <v>26370368</v>
      </c>
    </row>
    <row r="34" spans="1:27" ht="13.5">
      <c r="A34" s="27" t="s">
        <v>59</v>
      </c>
      <c r="B34" s="28"/>
      <c r="C34" s="29">
        <f aca="true" t="shared" si="3" ref="C34:Y34">SUM(C29:C33)</f>
        <v>481540080</v>
      </c>
      <c r="D34" s="29">
        <f>SUM(D29:D33)</f>
        <v>481540080</v>
      </c>
      <c r="E34" s="30">
        <f t="shared" si="3"/>
        <v>285199661</v>
      </c>
      <c r="F34" s="31">
        <f t="shared" si="3"/>
        <v>285199661</v>
      </c>
      <c r="G34" s="31">
        <f t="shared" si="3"/>
        <v>451973830</v>
      </c>
      <c r="H34" s="31">
        <f t="shared" si="3"/>
        <v>530168885</v>
      </c>
      <c r="I34" s="31">
        <f t="shared" si="3"/>
        <v>581390184</v>
      </c>
      <c r="J34" s="31">
        <f t="shared" si="3"/>
        <v>581390184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581390184</v>
      </c>
      <c r="X34" s="31">
        <f t="shared" si="3"/>
        <v>71299915</v>
      </c>
      <c r="Y34" s="31">
        <f t="shared" si="3"/>
        <v>510090269</v>
      </c>
      <c r="Z34" s="32">
        <f>+IF(X34&lt;&gt;0,+(Y34/X34)*100,0)</f>
        <v>715.4149748986376</v>
      </c>
      <c r="AA34" s="33">
        <f>SUM(AA29:AA33)</f>
        <v>285199661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12551952</v>
      </c>
      <c r="D37" s="18">
        <v>12551952</v>
      </c>
      <c r="E37" s="19">
        <v>13979480</v>
      </c>
      <c r="F37" s="20">
        <v>13979480</v>
      </c>
      <c r="G37" s="20">
        <v>12874792</v>
      </c>
      <c r="H37" s="20">
        <v>13030009</v>
      </c>
      <c r="I37" s="20">
        <v>10230730</v>
      </c>
      <c r="J37" s="20">
        <v>10230730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10230730</v>
      </c>
      <c r="X37" s="20">
        <v>3494870</v>
      </c>
      <c r="Y37" s="20">
        <v>6735860</v>
      </c>
      <c r="Z37" s="21">
        <v>192.74</v>
      </c>
      <c r="AA37" s="22">
        <v>13979480</v>
      </c>
    </row>
    <row r="38" spans="1:27" ht="13.5">
      <c r="A38" s="23" t="s">
        <v>58</v>
      </c>
      <c r="B38" s="17"/>
      <c r="C38" s="18">
        <v>157963516</v>
      </c>
      <c r="D38" s="18">
        <v>157963516</v>
      </c>
      <c r="E38" s="19">
        <v>156537702</v>
      </c>
      <c r="F38" s="20">
        <v>156537702</v>
      </c>
      <c r="G38" s="20">
        <v>151723702</v>
      </c>
      <c r="H38" s="20">
        <v>151723702</v>
      </c>
      <c r="I38" s="20">
        <v>159960571</v>
      </c>
      <c r="J38" s="20">
        <v>159960571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159960571</v>
      </c>
      <c r="X38" s="20">
        <v>39134426</v>
      </c>
      <c r="Y38" s="20">
        <v>120826145</v>
      </c>
      <c r="Z38" s="21">
        <v>308.75</v>
      </c>
      <c r="AA38" s="22">
        <v>156537702</v>
      </c>
    </row>
    <row r="39" spans="1:27" ht="13.5">
      <c r="A39" s="27" t="s">
        <v>61</v>
      </c>
      <c r="B39" s="35"/>
      <c r="C39" s="29">
        <f aca="true" t="shared" si="4" ref="C39:Y39">SUM(C37:C38)</f>
        <v>170515468</v>
      </c>
      <c r="D39" s="29">
        <f>SUM(D37:D38)</f>
        <v>170515468</v>
      </c>
      <c r="E39" s="36">
        <f t="shared" si="4"/>
        <v>170517182</v>
      </c>
      <c r="F39" s="37">
        <f t="shared" si="4"/>
        <v>170517182</v>
      </c>
      <c r="G39" s="37">
        <f t="shared" si="4"/>
        <v>164598494</v>
      </c>
      <c r="H39" s="37">
        <f t="shared" si="4"/>
        <v>164753711</v>
      </c>
      <c r="I39" s="37">
        <f t="shared" si="4"/>
        <v>170191301</v>
      </c>
      <c r="J39" s="37">
        <f t="shared" si="4"/>
        <v>170191301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170191301</v>
      </c>
      <c r="X39" s="37">
        <f t="shared" si="4"/>
        <v>42629296</v>
      </c>
      <c r="Y39" s="37">
        <f t="shared" si="4"/>
        <v>127562005</v>
      </c>
      <c r="Z39" s="38">
        <f>+IF(X39&lt;&gt;0,+(Y39/X39)*100,0)</f>
        <v>299.23554214922996</v>
      </c>
      <c r="AA39" s="39">
        <f>SUM(AA37:AA38)</f>
        <v>170517182</v>
      </c>
    </row>
    <row r="40" spans="1:27" ht="13.5">
      <c r="A40" s="27" t="s">
        <v>62</v>
      </c>
      <c r="B40" s="28"/>
      <c r="C40" s="29">
        <f aca="true" t="shared" si="5" ref="C40:Y40">+C34+C39</f>
        <v>652055548</v>
      </c>
      <c r="D40" s="29">
        <f>+D34+D39</f>
        <v>652055548</v>
      </c>
      <c r="E40" s="30">
        <f t="shared" si="5"/>
        <v>455716843</v>
      </c>
      <c r="F40" s="31">
        <f t="shared" si="5"/>
        <v>455716843</v>
      </c>
      <c r="G40" s="31">
        <f t="shared" si="5"/>
        <v>616572324</v>
      </c>
      <c r="H40" s="31">
        <f t="shared" si="5"/>
        <v>694922596</v>
      </c>
      <c r="I40" s="31">
        <f t="shared" si="5"/>
        <v>751581485</v>
      </c>
      <c r="J40" s="31">
        <f t="shared" si="5"/>
        <v>751581485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751581485</v>
      </c>
      <c r="X40" s="31">
        <f t="shared" si="5"/>
        <v>113929211</v>
      </c>
      <c r="Y40" s="31">
        <f t="shared" si="5"/>
        <v>637652274</v>
      </c>
      <c r="Z40" s="32">
        <f>+IF(X40&lt;&gt;0,+(Y40/X40)*100,0)</f>
        <v>559.691643963022</v>
      </c>
      <c r="AA40" s="33">
        <f>+AA34+AA39</f>
        <v>455716843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2335002629</v>
      </c>
      <c r="D42" s="43">
        <f>+D25-D40</f>
        <v>2335002629</v>
      </c>
      <c r="E42" s="44">
        <f t="shared" si="6"/>
        <v>2965887249</v>
      </c>
      <c r="F42" s="45">
        <f t="shared" si="6"/>
        <v>2965887249</v>
      </c>
      <c r="G42" s="45">
        <f t="shared" si="6"/>
        <v>2981145654</v>
      </c>
      <c r="H42" s="45">
        <f t="shared" si="6"/>
        <v>2883931236</v>
      </c>
      <c r="I42" s="45">
        <f t="shared" si="6"/>
        <v>2363320806</v>
      </c>
      <c r="J42" s="45">
        <f t="shared" si="6"/>
        <v>2363320806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2363320806</v>
      </c>
      <c r="X42" s="45">
        <f t="shared" si="6"/>
        <v>741471813</v>
      </c>
      <c r="Y42" s="45">
        <f t="shared" si="6"/>
        <v>1621848993</v>
      </c>
      <c r="Z42" s="46">
        <f>+IF(X42&lt;&gt;0,+(Y42/X42)*100,0)</f>
        <v>218.7337353308129</v>
      </c>
      <c r="AA42" s="47">
        <f>+AA25-AA40</f>
        <v>2965887249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2335002629</v>
      </c>
      <c r="D45" s="18">
        <v>2335002629</v>
      </c>
      <c r="E45" s="19">
        <v>2965887249</v>
      </c>
      <c r="F45" s="20">
        <v>2965887249</v>
      </c>
      <c r="G45" s="20">
        <v>2981145654</v>
      </c>
      <c r="H45" s="20">
        <v>2883931236</v>
      </c>
      <c r="I45" s="20">
        <v>2363320806</v>
      </c>
      <c r="J45" s="20">
        <v>2363320806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2363320806</v>
      </c>
      <c r="X45" s="20">
        <v>741471812</v>
      </c>
      <c r="Y45" s="20">
        <v>1621848994</v>
      </c>
      <c r="Z45" s="48">
        <v>218.73</v>
      </c>
      <c r="AA45" s="22">
        <v>2965887249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2335002629</v>
      </c>
      <c r="D48" s="51">
        <f>SUM(D45:D47)</f>
        <v>2335002629</v>
      </c>
      <c r="E48" s="52">
        <f t="shared" si="7"/>
        <v>2965887249</v>
      </c>
      <c r="F48" s="53">
        <f t="shared" si="7"/>
        <v>2965887249</v>
      </c>
      <c r="G48" s="53">
        <f t="shared" si="7"/>
        <v>2981145654</v>
      </c>
      <c r="H48" s="53">
        <f t="shared" si="7"/>
        <v>2883931236</v>
      </c>
      <c r="I48" s="53">
        <f t="shared" si="7"/>
        <v>2363320806</v>
      </c>
      <c r="J48" s="53">
        <f t="shared" si="7"/>
        <v>2363320806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2363320806</v>
      </c>
      <c r="X48" s="53">
        <f t="shared" si="7"/>
        <v>741471812</v>
      </c>
      <c r="Y48" s="53">
        <f t="shared" si="7"/>
        <v>1621848994</v>
      </c>
      <c r="Z48" s="54">
        <f>+IF(X48&lt;&gt;0,+(Y48/X48)*100,0)</f>
        <v>218.7337357606792</v>
      </c>
      <c r="AA48" s="55">
        <f>SUM(AA45:AA47)</f>
        <v>2965887249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13883015</v>
      </c>
      <c r="D6" s="18">
        <v>13883015</v>
      </c>
      <c r="E6" s="19">
        <v>272000</v>
      </c>
      <c r="F6" s="20">
        <v>272000</v>
      </c>
      <c r="G6" s="20">
        <v>36344797</v>
      </c>
      <c r="H6" s="20">
        <v>30544016</v>
      </c>
      <c r="I6" s="20">
        <v>31846214</v>
      </c>
      <c r="J6" s="20">
        <v>31846214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31846214</v>
      </c>
      <c r="X6" s="20">
        <v>68000</v>
      </c>
      <c r="Y6" s="20">
        <v>31778214</v>
      </c>
      <c r="Z6" s="21">
        <v>46732.67</v>
      </c>
      <c r="AA6" s="22">
        <v>272000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20667331</v>
      </c>
      <c r="D9" s="18">
        <v>20667331</v>
      </c>
      <c r="E9" s="19">
        <v>30000000</v>
      </c>
      <c r="F9" s="20">
        <v>30000000</v>
      </c>
      <c r="G9" s="20">
        <v>39488807</v>
      </c>
      <c r="H9" s="20">
        <v>45319415</v>
      </c>
      <c r="I9" s="20">
        <v>42117266</v>
      </c>
      <c r="J9" s="20">
        <v>42117266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42117266</v>
      </c>
      <c r="X9" s="20">
        <v>7500000</v>
      </c>
      <c r="Y9" s="20">
        <v>34617266</v>
      </c>
      <c r="Z9" s="21">
        <v>461.56</v>
      </c>
      <c r="AA9" s="22">
        <v>30000000</v>
      </c>
    </row>
    <row r="10" spans="1:27" ht="13.5">
      <c r="A10" s="23" t="s">
        <v>37</v>
      </c>
      <c r="B10" s="17"/>
      <c r="C10" s="18"/>
      <c r="D10" s="18"/>
      <c r="E10" s="19">
        <v>30305000</v>
      </c>
      <c r="F10" s="20">
        <v>30305000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7576250</v>
      </c>
      <c r="Y10" s="24">
        <v>-7576250</v>
      </c>
      <c r="Z10" s="25">
        <v>-100</v>
      </c>
      <c r="AA10" s="26">
        <v>30305000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34550346</v>
      </c>
      <c r="D12" s="29">
        <f>SUM(D6:D11)</f>
        <v>34550346</v>
      </c>
      <c r="E12" s="30">
        <f t="shared" si="0"/>
        <v>60577000</v>
      </c>
      <c r="F12" s="31">
        <f t="shared" si="0"/>
        <v>60577000</v>
      </c>
      <c r="G12" s="31">
        <f t="shared" si="0"/>
        <v>75833604</v>
      </c>
      <c r="H12" s="31">
        <f t="shared" si="0"/>
        <v>75863431</v>
      </c>
      <c r="I12" s="31">
        <f t="shared" si="0"/>
        <v>73963480</v>
      </c>
      <c r="J12" s="31">
        <f t="shared" si="0"/>
        <v>73963480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73963480</v>
      </c>
      <c r="X12" s="31">
        <f t="shared" si="0"/>
        <v>15144250</v>
      </c>
      <c r="Y12" s="31">
        <f t="shared" si="0"/>
        <v>58819230</v>
      </c>
      <c r="Z12" s="32">
        <f>+IF(X12&lt;&gt;0,+(Y12/X12)*100,0)</f>
        <v>388.3931525166317</v>
      </c>
      <c r="AA12" s="33">
        <f>SUM(AA6:AA11)</f>
        <v>60577000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640790</v>
      </c>
      <c r="H15" s="20">
        <v>595384</v>
      </c>
      <c r="I15" s="20">
        <v>609324</v>
      </c>
      <c r="J15" s="20">
        <v>609324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609324</v>
      </c>
      <c r="X15" s="20"/>
      <c r="Y15" s="20">
        <v>609324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48000000</v>
      </c>
      <c r="H16" s="24">
        <v>32000000</v>
      </c>
      <c r="I16" s="24">
        <v>16000000</v>
      </c>
      <c r="J16" s="20">
        <v>16000000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16000000</v>
      </c>
      <c r="X16" s="20"/>
      <c r="Y16" s="24">
        <v>16000000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>
        <v>24478979</v>
      </c>
      <c r="D18" s="18">
        <v>24478979</v>
      </c>
      <c r="E18" s="19"/>
      <c r="F18" s="20"/>
      <c r="G18" s="20">
        <v>25200752</v>
      </c>
      <c r="H18" s="20">
        <v>24478979</v>
      </c>
      <c r="I18" s="20">
        <v>24478979</v>
      </c>
      <c r="J18" s="20">
        <v>24478979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24478979</v>
      </c>
      <c r="X18" s="20"/>
      <c r="Y18" s="20">
        <v>24478979</v>
      </c>
      <c r="Z18" s="21"/>
      <c r="AA18" s="22"/>
    </row>
    <row r="19" spans="1:27" ht="13.5">
      <c r="A19" s="23" t="s">
        <v>45</v>
      </c>
      <c r="B19" s="17"/>
      <c r="C19" s="18">
        <v>332023987</v>
      </c>
      <c r="D19" s="18">
        <v>332023987</v>
      </c>
      <c r="E19" s="19">
        <v>341431000</v>
      </c>
      <c r="F19" s="20">
        <v>341431000</v>
      </c>
      <c r="G19" s="20">
        <v>330942968</v>
      </c>
      <c r="H19" s="20">
        <v>330522743</v>
      </c>
      <c r="I19" s="20">
        <v>329043711</v>
      </c>
      <c r="J19" s="20">
        <v>329043711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329043711</v>
      </c>
      <c r="X19" s="20">
        <v>85357750</v>
      </c>
      <c r="Y19" s="20">
        <v>243685961</v>
      </c>
      <c r="Z19" s="21">
        <v>285.49</v>
      </c>
      <c r="AA19" s="22">
        <v>341431000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401501</v>
      </c>
      <c r="D22" s="18">
        <v>401501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30700000</v>
      </c>
      <c r="D23" s="18">
        <v>30700000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387604467</v>
      </c>
      <c r="D24" s="29">
        <f>SUM(D15:D23)</f>
        <v>387604467</v>
      </c>
      <c r="E24" s="36">
        <f t="shared" si="1"/>
        <v>341431000</v>
      </c>
      <c r="F24" s="37">
        <f t="shared" si="1"/>
        <v>341431000</v>
      </c>
      <c r="G24" s="37">
        <f t="shared" si="1"/>
        <v>404784510</v>
      </c>
      <c r="H24" s="37">
        <f t="shared" si="1"/>
        <v>387597106</v>
      </c>
      <c r="I24" s="37">
        <f t="shared" si="1"/>
        <v>370132014</v>
      </c>
      <c r="J24" s="37">
        <f t="shared" si="1"/>
        <v>370132014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370132014</v>
      </c>
      <c r="X24" s="37">
        <f t="shared" si="1"/>
        <v>85357750</v>
      </c>
      <c r="Y24" s="37">
        <f t="shared" si="1"/>
        <v>284774264</v>
      </c>
      <c r="Z24" s="38">
        <f>+IF(X24&lt;&gt;0,+(Y24/X24)*100,0)</f>
        <v>333.6243797429056</v>
      </c>
      <c r="AA24" s="39">
        <f>SUM(AA15:AA23)</f>
        <v>341431000</v>
      </c>
    </row>
    <row r="25" spans="1:27" ht="13.5">
      <c r="A25" s="27" t="s">
        <v>51</v>
      </c>
      <c r="B25" s="28"/>
      <c r="C25" s="29">
        <f aca="true" t="shared" si="2" ref="C25:Y25">+C12+C24</f>
        <v>422154813</v>
      </c>
      <c r="D25" s="29">
        <f>+D12+D24</f>
        <v>422154813</v>
      </c>
      <c r="E25" s="30">
        <f t="shared" si="2"/>
        <v>402008000</v>
      </c>
      <c r="F25" s="31">
        <f t="shared" si="2"/>
        <v>402008000</v>
      </c>
      <c r="G25" s="31">
        <f t="shared" si="2"/>
        <v>480618114</v>
      </c>
      <c r="H25" s="31">
        <f t="shared" si="2"/>
        <v>463460537</v>
      </c>
      <c r="I25" s="31">
        <f t="shared" si="2"/>
        <v>444095494</v>
      </c>
      <c r="J25" s="31">
        <f t="shared" si="2"/>
        <v>444095494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444095494</v>
      </c>
      <c r="X25" s="31">
        <f t="shared" si="2"/>
        <v>100502000</v>
      </c>
      <c r="Y25" s="31">
        <f t="shared" si="2"/>
        <v>343593494</v>
      </c>
      <c r="Z25" s="32">
        <f>+IF(X25&lt;&gt;0,+(Y25/X25)*100,0)</f>
        <v>341.8772701040775</v>
      </c>
      <c r="AA25" s="33">
        <f>+AA12+AA24</f>
        <v>402008000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6700000</v>
      </c>
      <c r="F30" s="20">
        <v>6700000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1675000</v>
      </c>
      <c r="Y30" s="20">
        <v>-1675000</v>
      </c>
      <c r="Z30" s="21">
        <v>-100</v>
      </c>
      <c r="AA30" s="22">
        <v>6700000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66723292</v>
      </c>
      <c r="D32" s="18">
        <v>66723292</v>
      </c>
      <c r="E32" s="19">
        <v>60000000</v>
      </c>
      <c r="F32" s="20">
        <v>60000000</v>
      </c>
      <c r="G32" s="20">
        <v>20501079</v>
      </c>
      <c r="H32" s="20">
        <v>29503237</v>
      </c>
      <c r="I32" s="20">
        <v>27598176</v>
      </c>
      <c r="J32" s="20">
        <v>27598176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27598176</v>
      </c>
      <c r="X32" s="20">
        <v>15000000</v>
      </c>
      <c r="Y32" s="20">
        <v>12598176</v>
      </c>
      <c r="Z32" s="21">
        <v>83.99</v>
      </c>
      <c r="AA32" s="22">
        <v>60000000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66723292</v>
      </c>
      <c r="D34" s="29">
        <f>SUM(D29:D33)</f>
        <v>66723292</v>
      </c>
      <c r="E34" s="30">
        <f t="shared" si="3"/>
        <v>66700000</v>
      </c>
      <c r="F34" s="31">
        <f t="shared" si="3"/>
        <v>66700000</v>
      </c>
      <c r="G34" s="31">
        <f t="shared" si="3"/>
        <v>20501079</v>
      </c>
      <c r="H34" s="31">
        <f t="shared" si="3"/>
        <v>29503237</v>
      </c>
      <c r="I34" s="31">
        <f t="shared" si="3"/>
        <v>27598176</v>
      </c>
      <c r="J34" s="31">
        <f t="shared" si="3"/>
        <v>27598176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27598176</v>
      </c>
      <c r="X34" s="31">
        <f t="shared" si="3"/>
        <v>16675000</v>
      </c>
      <c r="Y34" s="31">
        <f t="shared" si="3"/>
        <v>10923176</v>
      </c>
      <c r="Z34" s="32">
        <f>+IF(X34&lt;&gt;0,+(Y34/X34)*100,0)</f>
        <v>65.50630284857571</v>
      </c>
      <c r="AA34" s="33">
        <f>SUM(AA29:AA33)</f>
        <v>66700000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37156379</v>
      </c>
      <c r="D37" s="18">
        <v>37156379</v>
      </c>
      <c r="E37" s="19">
        <v>31163000</v>
      </c>
      <c r="F37" s="20">
        <v>31163000</v>
      </c>
      <c r="G37" s="20">
        <v>38365176</v>
      </c>
      <c r="H37" s="20">
        <v>37156379</v>
      </c>
      <c r="I37" s="20">
        <v>37156379</v>
      </c>
      <c r="J37" s="20">
        <v>37156379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37156379</v>
      </c>
      <c r="X37" s="20">
        <v>7790750</v>
      </c>
      <c r="Y37" s="20">
        <v>29365629</v>
      </c>
      <c r="Z37" s="21">
        <v>376.93</v>
      </c>
      <c r="AA37" s="22">
        <v>31163000</v>
      </c>
    </row>
    <row r="38" spans="1:27" ht="13.5">
      <c r="A38" s="23" t="s">
        <v>58</v>
      </c>
      <c r="B38" s="17"/>
      <c r="C38" s="18">
        <v>287000</v>
      </c>
      <c r="D38" s="18">
        <v>287000</v>
      </c>
      <c r="E38" s="19">
        <v>290000</v>
      </c>
      <c r="F38" s="20">
        <v>290000</v>
      </c>
      <c r="G38" s="20">
        <v>278000</v>
      </c>
      <c r="H38" s="20">
        <v>287000</v>
      </c>
      <c r="I38" s="20">
        <v>287000</v>
      </c>
      <c r="J38" s="20">
        <v>287000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287000</v>
      </c>
      <c r="X38" s="20">
        <v>72500</v>
      </c>
      <c r="Y38" s="20">
        <v>214500</v>
      </c>
      <c r="Z38" s="21">
        <v>295.86</v>
      </c>
      <c r="AA38" s="22">
        <v>290000</v>
      </c>
    </row>
    <row r="39" spans="1:27" ht="13.5">
      <c r="A39" s="27" t="s">
        <v>61</v>
      </c>
      <c r="B39" s="35"/>
      <c r="C39" s="29">
        <f aca="true" t="shared" si="4" ref="C39:Y39">SUM(C37:C38)</f>
        <v>37443379</v>
      </c>
      <c r="D39" s="29">
        <f>SUM(D37:D38)</f>
        <v>37443379</v>
      </c>
      <c r="E39" s="36">
        <f t="shared" si="4"/>
        <v>31453000</v>
      </c>
      <c r="F39" s="37">
        <f t="shared" si="4"/>
        <v>31453000</v>
      </c>
      <c r="G39" s="37">
        <f t="shared" si="4"/>
        <v>38643176</v>
      </c>
      <c r="H39" s="37">
        <f t="shared" si="4"/>
        <v>37443379</v>
      </c>
      <c r="I39" s="37">
        <f t="shared" si="4"/>
        <v>37443379</v>
      </c>
      <c r="J39" s="37">
        <f t="shared" si="4"/>
        <v>37443379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37443379</v>
      </c>
      <c r="X39" s="37">
        <f t="shared" si="4"/>
        <v>7863250</v>
      </c>
      <c r="Y39" s="37">
        <f t="shared" si="4"/>
        <v>29580129</v>
      </c>
      <c r="Z39" s="38">
        <f>+IF(X39&lt;&gt;0,+(Y39/X39)*100,0)</f>
        <v>376.1819731027247</v>
      </c>
      <c r="AA39" s="39">
        <f>SUM(AA37:AA38)</f>
        <v>31453000</v>
      </c>
    </row>
    <row r="40" spans="1:27" ht="13.5">
      <c r="A40" s="27" t="s">
        <v>62</v>
      </c>
      <c r="B40" s="28"/>
      <c r="C40" s="29">
        <f aca="true" t="shared" si="5" ref="C40:Y40">+C34+C39</f>
        <v>104166671</v>
      </c>
      <c r="D40" s="29">
        <f>+D34+D39</f>
        <v>104166671</v>
      </c>
      <c r="E40" s="30">
        <f t="shared" si="5"/>
        <v>98153000</v>
      </c>
      <c r="F40" s="31">
        <f t="shared" si="5"/>
        <v>98153000</v>
      </c>
      <c r="G40" s="31">
        <f t="shared" si="5"/>
        <v>59144255</v>
      </c>
      <c r="H40" s="31">
        <f t="shared" si="5"/>
        <v>66946616</v>
      </c>
      <c r="I40" s="31">
        <f t="shared" si="5"/>
        <v>65041555</v>
      </c>
      <c r="J40" s="31">
        <f t="shared" si="5"/>
        <v>65041555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65041555</v>
      </c>
      <c r="X40" s="31">
        <f t="shared" si="5"/>
        <v>24538250</v>
      </c>
      <c r="Y40" s="31">
        <f t="shared" si="5"/>
        <v>40503305</v>
      </c>
      <c r="Z40" s="32">
        <f>+IF(X40&lt;&gt;0,+(Y40/X40)*100,0)</f>
        <v>165.06191354314183</v>
      </c>
      <c r="AA40" s="33">
        <f>+AA34+AA39</f>
        <v>98153000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317988142</v>
      </c>
      <c r="D42" s="43">
        <f>+D25-D40</f>
        <v>317988142</v>
      </c>
      <c r="E42" s="44">
        <f t="shared" si="6"/>
        <v>303855000</v>
      </c>
      <c r="F42" s="45">
        <f t="shared" si="6"/>
        <v>303855000</v>
      </c>
      <c r="G42" s="45">
        <f t="shared" si="6"/>
        <v>421473859</v>
      </c>
      <c r="H42" s="45">
        <f t="shared" si="6"/>
        <v>396513921</v>
      </c>
      <c r="I42" s="45">
        <f t="shared" si="6"/>
        <v>379053939</v>
      </c>
      <c r="J42" s="45">
        <f t="shared" si="6"/>
        <v>379053939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379053939</v>
      </c>
      <c r="X42" s="45">
        <f t="shared" si="6"/>
        <v>75963750</v>
      </c>
      <c r="Y42" s="45">
        <f t="shared" si="6"/>
        <v>303090189</v>
      </c>
      <c r="Z42" s="46">
        <f>+IF(X42&lt;&gt;0,+(Y42/X42)*100,0)</f>
        <v>398.99318951473566</v>
      </c>
      <c r="AA42" s="47">
        <f>+AA25-AA40</f>
        <v>303855000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317988142</v>
      </c>
      <c r="D45" s="18">
        <v>317988142</v>
      </c>
      <c r="E45" s="19">
        <v>303855000</v>
      </c>
      <c r="F45" s="20">
        <v>303855000</v>
      </c>
      <c r="G45" s="20">
        <v>421473859</v>
      </c>
      <c r="H45" s="20">
        <v>396513921</v>
      </c>
      <c r="I45" s="20">
        <v>379053939</v>
      </c>
      <c r="J45" s="20">
        <v>379053939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379053939</v>
      </c>
      <c r="X45" s="20">
        <v>75963750</v>
      </c>
      <c r="Y45" s="20">
        <v>303090189</v>
      </c>
      <c r="Z45" s="48">
        <v>398.99</v>
      </c>
      <c r="AA45" s="22">
        <v>303855000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317988142</v>
      </c>
      <c r="D48" s="51">
        <f>SUM(D45:D47)</f>
        <v>317988142</v>
      </c>
      <c r="E48" s="52">
        <f t="shared" si="7"/>
        <v>303855000</v>
      </c>
      <c r="F48" s="53">
        <f t="shared" si="7"/>
        <v>303855000</v>
      </c>
      <c r="G48" s="53">
        <f t="shared" si="7"/>
        <v>421473859</v>
      </c>
      <c r="H48" s="53">
        <f t="shared" si="7"/>
        <v>396513921</v>
      </c>
      <c r="I48" s="53">
        <f t="shared" si="7"/>
        <v>379053939</v>
      </c>
      <c r="J48" s="53">
        <f t="shared" si="7"/>
        <v>379053939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379053939</v>
      </c>
      <c r="X48" s="53">
        <f t="shared" si="7"/>
        <v>75963750</v>
      </c>
      <c r="Y48" s="53">
        <f t="shared" si="7"/>
        <v>303090189</v>
      </c>
      <c r="Z48" s="54">
        <f>+IF(X48&lt;&gt;0,+(Y48/X48)*100,0)</f>
        <v>398.99318951473566</v>
      </c>
      <c r="AA48" s="55">
        <f>SUM(AA45:AA47)</f>
        <v>303855000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35000000</v>
      </c>
      <c r="F6" s="20">
        <v>35000000</v>
      </c>
      <c r="G6" s="20">
        <v>27696271</v>
      </c>
      <c r="H6" s="20">
        <v>5379095</v>
      </c>
      <c r="I6" s="20">
        <v>5379095</v>
      </c>
      <c r="J6" s="20">
        <v>5379095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5379095</v>
      </c>
      <c r="X6" s="20">
        <v>8750000</v>
      </c>
      <c r="Y6" s="20">
        <v>-3370905</v>
      </c>
      <c r="Z6" s="21">
        <v>-38.52</v>
      </c>
      <c r="AA6" s="22">
        <v>35000000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13000000</v>
      </c>
      <c r="F8" s="20">
        <v>13000000</v>
      </c>
      <c r="G8" s="20">
        <v>204039345</v>
      </c>
      <c r="H8" s="20">
        <v>199880107</v>
      </c>
      <c r="I8" s="20">
        <v>199880107</v>
      </c>
      <c r="J8" s="20">
        <v>199880107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199880107</v>
      </c>
      <c r="X8" s="20">
        <v>3250000</v>
      </c>
      <c r="Y8" s="20">
        <v>196630107</v>
      </c>
      <c r="Z8" s="21">
        <v>6050.16</v>
      </c>
      <c r="AA8" s="22">
        <v>13000000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269806</v>
      </c>
      <c r="H9" s="20">
        <v>12192888</v>
      </c>
      <c r="I9" s="20">
        <v>12192888</v>
      </c>
      <c r="J9" s="20">
        <v>12192888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12192888</v>
      </c>
      <c r="X9" s="20"/>
      <c r="Y9" s="20">
        <v>12192888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1300000</v>
      </c>
      <c r="F11" s="20">
        <v>1300000</v>
      </c>
      <c r="G11" s="20">
        <v>1630937</v>
      </c>
      <c r="H11" s="20">
        <v>1705748</v>
      </c>
      <c r="I11" s="20">
        <v>1705748</v>
      </c>
      <c r="J11" s="20">
        <v>1705748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1705748</v>
      </c>
      <c r="X11" s="20">
        <v>325000</v>
      </c>
      <c r="Y11" s="20">
        <v>1380748</v>
      </c>
      <c r="Z11" s="21">
        <v>424.85</v>
      </c>
      <c r="AA11" s="22">
        <v>1300000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49300000</v>
      </c>
      <c r="F12" s="31">
        <f t="shared" si="0"/>
        <v>49300000</v>
      </c>
      <c r="G12" s="31">
        <f t="shared" si="0"/>
        <v>233636359</v>
      </c>
      <c r="H12" s="31">
        <f t="shared" si="0"/>
        <v>219157838</v>
      </c>
      <c r="I12" s="31">
        <f t="shared" si="0"/>
        <v>219157838</v>
      </c>
      <c r="J12" s="31">
        <f t="shared" si="0"/>
        <v>219157838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219157838</v>
      </c>
      <c r="X12" s="31">
        <f t="shared" si="0"/>
        <v>12325000</v>
      </c>
      <c r="Y12" s="31">
        <f t="shared" si="0"/>
        <v>206832838</v>
      </c>
      <c r="Z12" s="32">
        <f>+IF(X12&lt;&gt;0,+(Y12/X12)*100,0)</f>
        <v>1678.1569006085192</v>
      </c>
      <c r="AA12" s="33">
        <f>SUM(AA6:AA11)</f>
        <v>49300000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93000</v>
      </c>
      <c r="F16" s="20">
        <v>93000</v>
      </c>
      <c r="G16" s="24">
        <v>123422</v>
      </c>
      <c r="H16" s="24">
        <v>133320</v>
      </c>
      <c r="I16" s="24">
        <v>133320</v>
      </c>
      <c r="J16" s="20">
        <v>133320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133320</v>
      </c>
      <c r="X16" s="20">
        <v>23250</v>
      </c>
      <c r="Y16" s="24">
        <v>110070</v>
      </c>
      <c r="Z16" s="25">
        <v>473.42</v>
      </c>
      <c r="AA16" s="26">
        <v>93000</v>
      </c>
    </row>
    <row r="17" spans="1:27" ht="13.5">
      <c r="A17" s="23" t="s">
        <v>43</v>
      </c>
      <c r="B17" s="17"/>
      <c r="C17" s="18"/>
      <c r="D17" s="18"/>
      <c r="E17" s="19">
        <v>13000000</v>
      </c>
      <c r="F17" s="20">
        <v>13000000</v>
      </c>
      <c r="G17" s="20">
        <v>12647487</v>
      </c>
      <c r="H17" s="20">
        <v>12647487</v>
      </c>
      <c r="I17" s="20">
        <v>12647487</v>
      </c>
      <c r="J17" s="20">
        <v>12647487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12647487</v>
      </c>
      <c r="X17" s="20">
        <v>3250000</v>
      </c>
      <c r="Y17" s="20">
        <v>9397487</v>
      </c>
      <c r="Z17" s="21">
        <v>289.15</v>
      </c>
      <c r="AA17" s="22">
        <v>13000000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750000000</v>
      </c>
      <c r="F19" s="20">
        <v>750000000</v>
      </c>
      <c r="G19" s="20">
        <v>688287944</v>
      </c>
      <c r="H19" s="20">
        <v>687768944</v>
      </c>
      <c r="I19" s="20">
        <v>687768944</v>
      </c>
      <c r="J19" s="20">
        <v>687768944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687768944</v>
      </c>
      <c r="X19" s="20">
        <v>187500000</v>
      </c>
      <c r="Y19" s="20">
        <v>500268944</v>
      </c>
      <c r="Z19" s="21">
        <v>266.81</v>
      </c>
      <c r="AA19" s="22">
        <v>750000000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5603350</v>
      </c>
      <c r="H22" s="20">
        <v>5603350</v>
      </c>
      <c r="I22" s="20">
        <v>5603350</v>
      </c>
      <c r="J22" s="20">
        <v>5603350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5603350</v>
      </c>
      <c r="X22" s="20"/>
      <c r="Y22" s="20">
        <v>5603350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763093000</v>
      </c>
      <c r="F24" s="37">
        <f t="shared" si="1"/>
        <v>763093000</v>
      </c>
      <c r="G24" s="37">
        <f t="shared" si="1"/>
        <v>706662203</v>
      </c>
      <c r="H24" s="37">
        <f t="shared" si="1"/>
        <v>706153101</v>
      </c>
      <c r="I24" s="37">
        <f t="shared" si="1"/>
        <v>706153101</v>
      </c>
      <c r="J24" s="37">
        <f t="shared" si="1"/>
        <v>706153101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706153101</v>
      </c>
      <c r="X24" s="37">
        <f t="shared" si="1"/>
        <v>190773250</v>
      </c>
      <c r="Y24" s="37">
        <f t="shared" si="1"/>
        <v>515379851</v>
      </c>
      <c r="Z24" s="38">
        <f>+IF(X24&lt;&gt;0,+(Y24/X24)*100,0)</f>
        <v>270.15310112922015</v>
      </c>
      <c r="AA24" s="39">
        <f>SUM(AA15:AA23)</f>
        <v>763093000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812393000</v>
      </c>
      <c r="F25" s="31">
        <f t="shared" si="2"/>
        <v>812393000</v>
      </c>
      <c r="G25" s="31">
        <f t="shared" si="2"/>
        <v>940298562</v>
      </c>
      <c r="H25" s="31">
        <f t="shared" si="2"/>
        <v>925310939</v>
      </c>
      <c r="I25" s="31">
        <f t="shared" si="2"/>
        <v>925310939</v>
      </c>
      <c r="J25" s="31">
        <f t="shared" si="2"/>
        <v>925310939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925310939</v>
      </c>
      <c r="X25" s="31">
        <f t="shared" si="2"/>
        <v>203098250</v>
      </c>
      <c r="Y25" s="31">
        <f t="shared" si="2"/>
        <v>722212689</v>
      </c>
      <c r="Z25" s="32">
        <f>+IF(X25&lt;&gt;0,+(Y25/X25)*100,0)</f>
        <v>355.5976917575607</v>
      </c>
      <c r="AA25" s="33">
        <f>+AA12+AA24</f>
        <v>812393000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1518000</v>
      </c>
      <c r="F31" s="20">
        <v>1518000</v>
      </c>
      <c r="G31" s="20">
        <v>1492254</v>
      </c>
      <c r="H31" s="20">
        <v>1494836</v>
      </c>
      <c r="I31" s="20">
        <v>1495147</v>
      </c>
      <c r="J31" s="20">
        <v>1495147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1495147</v>
      </c>
      <c r="X31" s="20">
        <v>379500</v>
      </c>
      <c r="Y31" s="20">
        <v>1115647</v>
      </c>
      <c r="Z31" s="21">
        <v>293.98</v>
      </c>
      <c r="AA31" s="22">
        <v>1518000</v>
      </c>
    </row>
    <row r="32" spans="1:27" ht="13.5">
      <c r="A32" s="23" t="s">
        <v>57</v>
      </c>
      <c r="B32" s="17"/>
      <c r="C32" s="18"/>
      <c r="D32" s="18"/>
      <c r="E32" s="19">
        <v>27653210</v>
      </c>
      <c r="F32" s="20">
        <v>27653210</v>
      </c>
      <c r="G32" s="20">
        <v>20167063</v>
      </c>
      <c r="H32" s="20">
        <v>36025797</v>
      </c>
      <c r="I32" s="20">
        <v>35284380</v>
      </c>
      <c r="J32" s="20">
        <v>35284380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35284380</v>
      </c>
      <c r="X32" s="20">
        <v>6913303</v>
      </c>
      <c r="Y32" s="20">
        <v>28371077</v>
      </c>
      <c r="Z32" s="21">
        <v>410.38</v>
      </c>
      <c r="AA32" s="22">
        <v>27653210</v>
      </c>
    </row>
    <row r="33" spans="1:27" ht="13.5">
      <c r="A33" s="23" t="s">
        <v>58</v>
      </c>
      <c r="B33" s="17"/>
      <c r="C33" s="18"/>
      <c r="D33" s="18"/>
      <c r="E33" s="19">
        <v>4500000</v>
      </c>
      <c r="F33" s="20">
        <v>4500000</v>
      </c>
      <c r="G33" s="20">
        <v>6986747</v>
      </c>
      <c r="H33" s="20">
        <v>7233634</v>
      </c>
      <c r="I33" s="20">
        <v>7974740</v>
      </c>
      <c r="J33" s="20">
        <v>7974740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7974740</v>
      </c>
      <c r="X33" s="20">
        <v>1125000</v>
      </c>
      <c r="Y33" s="20">
        <v>6849740</v>
      </c>
      <c r="Z33" s="21">
        <v>608.87</v>
      </c>
      <c r="AA33" s="22">
        <v>4500000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33671210</v>
      </c>
      <c r="F34" s="31">
        <f t="shared" si="3"/>
        <v>33671210</v>
      </c>
      <c r="G34" s="31">
        <f t="shared" si="3"/>
        <v>28646064</v>
      </c>
      <c r="H34" s="31">
        <f t="shared" si="3"/>
        <v>44754267</v>
      </c>
      <c r="I34" s="31">
        <f t="shared" si="3"/>
        <v>44754267</v>
      </c>
      <c r="J34" s="31">
        <f t="shared" si="3"/>
        <v>44754267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44754267</v>
      </c>
      <c r="X34" s="31">
        <f t="shared" si="3"/>
        <v>8417803</v>
      </c>
      <c r="Y34" s="31">
        <f t="shared" si="3"/>
        <v>36336464</v>
      </c>
      <c r="Z34" s="32">
        <f>+IF(X34&lt;&gt;0,+(Y34/X34)*100,0)</f>
        <v>431.66208570098394</v>
      </c>
      <c r="AA34" s="33">
        <f>SUM(AA29:AA33)</f>
        <v>33671210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10190929</v>
      </c>
      <c r="F37" s="20">
        <v>10190929</v>
      </c>
      <c r="G37" s="20">
        <v>9623898</v>
      </c>
      <c r="H37" s="20">
        <v>9623898</v>
      </c>
      <c r="I37" s="20">
        <v>9623898</v>
      </c>
      <c r="J37" s="20">
        <v>9623898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9623898</v>
      </c>
      <c r="X37" s="20">
        <v>2547732</v>
      </c>
      <c r="Y37" s="20">
        <v>7076166</v>
      </c>
      <c r="Z37" s="21">
        <v>277.74</v>
      </c>
      <c r="AA37" s="22">
        <v>10190929</v>
      </c>
    </row>
    <row r="38" spans="1:27" ht="13.5">
      <c r="A38" s="23" t="s">
        <v>58</v>
      </c>
      <c r="B38" s="17"/>
      <c r="C38" s="18"/>
      <c r="D38" s="18"/>
      <c r="E38" s="19">
        <v>33368949</v>
      </c>
      <c r="F38" s="20">
        <v>33368949</v>
      </c>
      <c r="G38" s="20">
        <v>39162594</v>
      </c>
      <c r="H38" s="20">
        <v>39204260</v>
      </c>
      <c r="I38" s="20">
        <v>39204260</v>
      </c>
      <c r="J38" s="20">
        <v>39204260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39204260</v>
      </c>
      <c r="X38" s="20">
        <v>8342237</v>
      </c>
      <c r="Y38" s="20">
        <v>30862023</v>
      </c>
      <c r="Z38" s="21">
        <v>369.95</v>
      </c>
      <c r="AA38" s="22">
        <v>33368949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43559878</v>
      </c>
      <c r="F39" s="37">
        <f t="shared" si="4"/>
        <v>43559878</v>
      </c>
      <c r="G39" s="37">
        <f t="shared" si="4"/>
        <v>48786492</v>
      </c>
      <c r="H39" s="37">
        <f t="shared" si="4"/>
        <v>48828158</v>
      </c>
      <c r="I39" s="37">
        <f t="shared" si="4"/>
        <v>48828158</v>
      </c>
      <c r="J39" s="37">
        <f t="shared" si="4"/>
        <v>48828158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48828158</v>
      </c>
      <c r="X39" s="37">
        <f t="shared" si="4"/>
        <v>10889969</v>
      </c>
      <c r="Y39" s="37">
        <f t="shared" si="4"/>
        <v>37938189</v>
      </c>
      <c r="Z39" s="38">
        <f>+IF(X39&lt;&gt;0,+(Y39/X39)*100,0)</f>
        <v>348.37738289245823</v>
      </c>
      <c r="AA39" s="39">
        <f>SUM(AA37:AA38)</f>
        <v>43559878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77231088</v>
      </c>
      <c r="F40" s="31">
        <f t="shared" si="5"/>
        <v>77231088</v>
      </c>
      <c r="G40" s="31">
        <f t="shared" si="5"/>
        <v>77432556</v>
      </c>
      <c r="H40" s="31">
        <f t="shared" si="5"/>
        <v>93582425</v>
      </c>
      <c r="I40" s="31">
        <f t="shared" si="5"/>
        <v>93582425</v>
      </c>
      <c r="J40" s="31">
        <f t="shared" si="5"/>
        <v>93582425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93582425</v>
      </c>
      <c r="X40" s="31">
        <f t="shared" si="5"/>
        <v>19307772</v>
      </c>
      <c r="Y40" s="31">
        <f t="shared" si="5"/>
        <v>74274653</v>
      </c>
      <c r="Z40" s="32">
        <f>+IF(X40&lt;&gt;0,+(Y40/X40)*100,0)</f>
        <v>384.68785005333604</v>
      </c>
      <c r="AA40" s="33">
        <f>+AA34+AA39</f>
        <v>77231088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735161912</v>
      </c>
      <c r="F42" s="45">
        <f t="shared" si="6"/>
        <v>735161912</v>
      </c>
      <c r="G42" s="45">
        <f t="shared" si="6"/>
        <v>862866006</v>
      </c>
      <c r="H42" s="45">
        <f t="shared" si="6"/>
        <v>831728514</v>
      </c>
      <c r="I42" s="45">
        <f t="shared" si="6"/>
        <v>831728514</v>
      </c>
      <c r="J42" s="45">
        <f t="shared" si="6"/>
        <v>831728514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831728514</v>
      </c>
      <c r="X42" s="45">
        <f t="shared" si="6"/>
        <v>183790478</v>
      </c>
      <c r="Y42" s="45">
        <f t="shared" si="6"/>
        <v>647938036</v>
      </c>
      <c r="Z42" s="46">
        <f>+IF(X42&lt;&gt;0,+(Y42/X42)*100,0)</f>
        <v>352.54167846497467</v>
      </c>
      <c r="AA42" s="47">
        <f>+AA25-AA40</f>
        <v>735161912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735161912</v>
      </c>
      <c r="F45" s="20">
        <v>735161912</v>
      </c>
      <c r="G45" s="20">
        <v>862866006</v>
      </c>
      <c r="H45" s="20">
        <v>831728514</v>
      </c>
      <c r="I45" s="20">
        <v>831728514</v>
      </c>
      <c r="J45" s="20">
        <v>831728514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831728514</v>
      </c>
      <c r="X45" s="20">
        <v>183790478</v>
      </c>
      <c r="Y45" s="20">
        <v>647938036</v>
      </c>
      <c r="Z45" s="48">
        <v>352.54</v>
      </c>
      <c r="AA45" s="22">
        <v>735161912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735161912</v>
      </c>
      <c r="F48" s="53">
        <f t="shared" si="7"/>
        <v>735161912</v>
      </c>
      <c r="G48" s="53">
        <f t="shared" si="7"/>
        <v>862866006</v>
      </c>
      <c r="H48" s="53">
        <f t="shared" si="7"/>
        <v>831728514</v>
      </c>
      <c r="I48" s="53">
        <f t="shared" si="7"/>
        <v>831728514</v>
      </c>
      <c r="J48" s="53">
        <f t="shared" si="7"/>
        <v>831728514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831728514</v>
      </c>
      <c r="X48" s="53">
        <f t="shared" si="7"/>
        <v>183790478</v>
      </c>
      <c r="Y48" s="53">
        <f t="shared" si="7"/>
        <v>647938036</v>
      </c>
      <c r="Z48" s="54">
        <f>+IF(X48&lt;&gt;0,+(Y48/X48)*100,0)</f>
        <v>352.54167846497467</v>
      </c>
      <c r="AA48" s="55">
        <f>SUM(AA45:AA47)</f>
        <v>735161912</v>
      </c>
    </row>
    <row r="49" spans="1:27" ht="13.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2014-11-17T14:00:06Z</dcterms:created>
  <dcterms:modified xsi:type="dcterms:W3CDTF">2014-11-17T14:01:17Z</dcterms:modified>
  <cp:category/>
  <cp:version/>
  <cp:contentType/>
  <cp:contentStatus/>
</cp:coreProperties>
</file>