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'DC45'!$A$1:$AA$54</definedName>
    <definedName name="_xlnm.Print_Area" localSheetId="10">'DC6'!$A$1:$AA$54</definedName>
    <definedName name="_xlnm.Print_Area" localSheetId="19">'DC7'!$A$1:$AA$54</definedName>
    <definedName name="_xlnm.Print_Area" localSheetId="26">'DC8'!$A$1:$AA$54</definedName>
    <definedName name="_xlnm.Print_Area" localSheetId="31">'DC9'!$A$1:$AA$54</definedName>
    <definedName name="_xlnm.Print_Area" localSheetId="4">'NC061'!$A$1:$AA$54</definedName>
    <definedName name="_xlnm.Print_Area" localSheetId="5">'NC062'!$A$1:$AA$54</definedName>
    <definedName name="_xlnm.Print_Area" localSheetId="6">'NC064'!$A$1:$AA$54</definedName>
    <definedName name="_xlnm.Print_Area" localSheetId="7">'NC065'!$A$1:$AA$54</definedName>
    <definedName name="_xlnm.Print_Area" localSheetId="8">'NC066'!$A$1:$AA$54</definedName>
    <definedName name="_xlnm.Print_Area" localSheetId="9">'NC067'!$A$1:$AA$54</definedName>
    <definedName name="_xlnm.Print_Area" localSheetId="11">'NC071'!$A$1:$AA$54</definedName>
    <definedName name="_xlnm.Print_Area" localSheetId="12">'NC072'!$A$1:$AA$54</definedName>
    <definedName name="_xlnm.Print_Area" localSheetId="13">'NC073'!$A$1:$AA$54</definedName>
    <definedName name="_xlnm.Print_Area" localSheetId="14">'NC074'!$A$1:$AA$54</definedName>
    <definedName name="_xlnm.Print_Area" localSheetId="15">'NC075'!$A$1:$AA$54</definedName>
    <definedName name="_xlnm.Print_Area" localSheetId="16">'NC076'!$A$1:$AA$54</definedName>
    <definedName name="_xlnm.Print_Area" localSheetId="17">'NC077'!$A$1:$AA$54</definedName>
    <definedName name="_xlnm.Print_Area" localSheetId="18">'NC078'!$A$1:$AA$54</definedName>
    <definedName name="_xlnm.Print_Area" localSheetId="20">'NC081'!$A$1:$AA$54</definedName>
    <definedName name="_xlnm.Print_Area" localSheetId="21">'NC082'!$A$1:$AA$54</definedName>
    <definedName name="_xlnm.Print_Area" localSheetId="22">'NC083'!$A$1:$AA$54</definedName>
    <definedName name="_xlnm.Print_Area" localSheetId="23">'NC084'!$A$1:$AA$54</definedName>
    <definedName name="_xlnm.Print_Area" localSheetId="24">'NC085'!$A$1:$AA$54</definedName>
    <definedName name="_xlnm.Print_Area" localSheetId="25">'NC086'!$A$1:$AA$54</definedName>
    <definedName name="_xlnm.Print_Area" localSheetId="27">'NC091'!$A$1:$AA$54</definedName>
    <definedName name="_xlnm.Print_Area" localSheetId="28">'NC092'!$A$1:$AA$54</definedName>
    <definedName name="_xlnm.Print_Area" localSheetId="29">'NC093'!$A$1:$AA$54</definedName>
    <definedName name="_xlnm.Print_Area" localSheetId="30">'NC094'!$A$1:$AA$54</definedName>
    <definedName name="_xlnm.Print_Area" localSheetId="0">'NC451'!$A$1:$AA$54</definedName>
    <definedName name="_xlnm.Print_Area" localSheetId="1">'NC452'!$A$1:$AA$54</definedName>
    <definedName name="_xlnm.Print_Area" localSheetId="2">'NC453'!$A$1:$AA$54</definedName>
    <definedName name="_xlnm.Print_Area" localSheetId="32">'Summary'!$A$1:$AA$54</definedName>
  </definedNames>
  <calcPr calcMode="manual" fullCalcOnLoad="1"/>
</workbook>
</file>

<file path=xl/sharedStrings.xml><?xml version="1.0" encoding="utf-8"?>
<sst xmlns="http://schemas.openxmlformats.org/spreadsheetml/2006/main" count="2574" uniqueCount="106">
  <si>
    <t>Northern Cape: Joe Morolong(NC451)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</si>
  <si>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</si>
  <si>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</si>
  <si>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</si>
  <si>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</si>
  <si>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</si>
  <si>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</si>
  <si>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</si>
  <si>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</si>
  <si>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</si>
  <si>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</si>
  <si>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</si>
  <si>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</si>
  <si>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</si>
  <si>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</si>
  <si>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</si>
  <si>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</si>
  <si>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</si>
  <si>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</si>
  <si>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</si>
  <si>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</si>
  <si>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</si>
  <si>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</si>
  <si>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</si>
  <si>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</si>
  <si>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</si>
  <si>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</si>
  <si>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</si>
  <si>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</si>
  <si>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</si>
  <si>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</si>
  <si>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</si>
  <si>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</si>
  <si>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</si>
  <si>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</si>
  <si>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</si>
  <si>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</si>
  <si>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</si>
  <si>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</si>
  <si>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</si>
  <si>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</si>
  <si>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</si>
  <si>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</si>
  <si>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</si>
  <si>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</si>
  <si>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</si>
  <si>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</si>
  <si>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</si>
  <si>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</si>
  <si>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</si>
  <si>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</si>
  <si>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</si>
  <si>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</si>
  <si>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</si>
  <si>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</si>
  <si>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</si>
  <si>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</si>
  <si>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</si>
  <si>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</si>
  <si>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</si>
  <si>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</si>
  <si>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</si>
  <si>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</si>
  <si>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</si>
  <si>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</si>
  <si>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</si>
  <si>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</si>
  <si>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</si>
  <si>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</si>
  <si>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</si>
  <si>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C6 Quarterly Budget Statement - Financial Position for 1st Quarter ended 30 September 2014 (Figures Finalised as at 2014/10/30)</t>
  </si>
  <si>
    <t>Northern Cape: Gamagara(NC453) - Table C6 Quarterly Budget Statement - Financial Position for 1st Quarter ended 30 September 2014 (Figures Finalised as at 2014/10/30)</t>
  </si>
  <si>
    <t>Northern Cape: John Taolo Gaetsewe(DC45) - Table C6 Quarterly Budget Statement - Financial Position for 1st Quarter ended 30 September 2014 (Figures Finalised as at 2014/10/30)</t>
  </si>
  <si>
    <t>Northern Cape: Richtersveld(NC061) - Table C6 Quarterly Budget Statement - Financial Position for 1st Quarter ended 30 September 2014 (Figures Finalised as at 2014/10/30)</t>
  </si>
  <si>
    <t>Northern Cape: Nama Khoi(NC062) - Table C6 Quarterly Budget Statement - Financial Position for 1st Quarter ended 30 September 2014 (Figures Finalised as at 2014/10/30)</t>
  </si>
  <si>
    <t>Northern Cape: Kamiesberg(NC064) - Table C6 Quarterly Budget Statement - Financial Position for 1st Quarter ended 30 September 2014 (Figures Finalised as at 2014/10/30)</t>
  </si>
  <si>
    <t>Northern Cape: Hantam(NC065) - Table C6 Quarterly Budget Statement - Financial Position for 1st Quarter ended 30 September 2014 (Figures Finalised as at 2014/10/30)</t>
  </si>
  <si>
    <t>Northern Cape: Karoo Hoogland(NC066) - Table C6 Quarterly Budget Statement - Financial Position for 1st Quarter ended 30 September 2014 (Figures Finalised as at 2014/10/30)</t>
  </si>
  <si>
    <t>Northern Cape: Khai-Ma(NC067) - Table C6 Quarterly Budget Statement - Financial Position for 1st Quarter ended 30 September 2014 (Figures Finalised as at 2014/10/30)</t>
  </si>
  <si>
    <t>Northern Cape: Namakwa(DC6) - Table C6 Quarterly Budget Statement - Financial Position for 1st Quarter ended 30 September 2014 (Figures Finalised as at 2014/10/30)</t>
  </si>
  <si>
    <t>Northern Cape: Ubuntu(NC071) - Table C6 Quarterly Budget Statement - Financial Position for 1st Quarter ended 30 September 2014 (Figures Finalised as at 2014/10/30)</t>
  </si>
  <si>
    <t>Northern Cape: Umsobomvu(NC072) - Table C6 Quarterly Budget Statement - Financial Position for 1st Quarter ended 30 September 2014 (Figures Finalised as at 2014/10/30)</t>
  </si>
  <si>
    <t>Northern Cape: Emthanjeni(NC073) - Table C6 Quarterly Budget Statement - Financial Position for 1st Quarter ended 30 September 2014 (Figures Finalised as at 2014/10/30)</t>
  </si>
  <si>
    <t>Northern Cape: Kareeberg(NC074) - Table C6 Quarterly Budget Statement - Financial Position for 1st Quarter ended 30 September 2014 (Figures Finalised as at 2014/10/30)</t>
  </si>
  <si>
    <t>Northern Cape: Renosterberg(NC075) - Table C6 Quarterly Budget Statement - Financial Position for 1st Quarter ended 30 September 2014 (Figures Finalised as at 2014/10/30)</t>
  </si>
  <si>
    <t>Northern Cape: Thembelihle(NC076) - Table C6 Quarterly Budget Statement - Financial Position for 1st Quarter ended 30 September 2014 (Figures Finalised as at 2014/10/30)</t>
  </si>
  <si>
    <t>Northern Cape: Siyathemba(NC077) - Table C6 Quarterly Budget Statement - Financial Position for 1st Quarter ended 30 September 2014 (Figures Finalised as at 2014/10/30)</t>
  </si>
  <si>
    <t>Northern Cape: Siyancuma(NC078) - Table C6 Quarterly Budget Statement - Financial Position for 1st Quarter ended 30 September 2014 (Figures Finalised as at 2014/10/30)</t>
  </si>
  <si>
    <t>Northern Cape: Pixley Ka Seme (Nc)(DC7) - Table C6 Quarterly Budget Statement - Financial Position for 1st Quarter ended 30 September 2014 (Figures Finalised as at 2014/10/30)</t>
  </si>
  <si>
    <t>Northern Cape: Mier(NC081) - Table C6 Quarterly Budget Statement - Financial Position for 1st Quarter ended 30 September 2014 (Figures Finalised as at 2014/10/30)</t>
  </si>
  <si>
    <t>Northern Cape: !Kai! Garib(NC082) - Table C6 Quarterly Budget Statement - Financial Position for 1st Quarter ended 30 September 2014 (Figures Finalised as at 2014/10/30)</t>
  </si>
  <si>
    <t>Northern Cape: //Khara Hais(NC083) - Table C6 Quarterly Budget Statement - Financial Position for 1st Quarter ended 30 September 2014 (Figures Finalised as at 2014/10/30)</t>
  </si>
  <si>
    <t>Northern Cape: !Kheis(NC084) - Table C6 Quarterly Budget Statement - Financial Position for 1st Quarter ended 30 September 2014 (Figures Finalised as at 2014/10/30)</t>
  </si>
  <si>
    <t>Northern Cape: Tsantsabane(NC085) - Table C6 Quarterly Budget Statement - Financial Position for 1st Quarter ended 30 September 2014 (Figures Finalised as at 2014/10/30)</t>
  </si>
  <si>
    <t>Northern Cape: Kgatelopele(NC086) - Table C6 Quarterly Budget Statement - Financial Position for 1st Quarter ended 30 September 2014 (Figures Finalised as at 2014/10/30)</t>
  </si>
  <si>
    <t>Northern Cape: Z F Mgcawu(DC8) - Table C6 Quarterly Budget Statement - Financial Position for 1st Quarter ended 30 September 2014 (Figures Finalised as at 2014/10/30)</t>
  </si>
  <si>
    <t>Northern Cape: Sol Plaatje(NC091) - Table C6 Quarterly Budget Statement - Financial Position for 1st Quarter ended 30 September 2014 (Figures Finalised as at 2014/10/30)</t>
  </si>
  <si>
    <t>Northern Cape: Dikgatlong(NC092) - Table C6 Quarterly Budget Statement - Financial Position for 1st Quarter ended 30 September 2014 (Figures Finalised as at 2014/10/30)</t>
  </si>
  <si>
    <t>Northern Cape: Magareng(NC093) - Table C6 Quarterly Budget Statement - Financial Position for 1st Quarter ended 30 September 2014 (Figures Finalised as at 2014/10/30)</t>
  </si>
  <si>
    <t>Northern Cape: Phokwane(NC094) - Table C6 Quarterly Budget Statement - Financial Position for 1st Quarter ended 30 September 2014 (Figures Finalised as at 2014/10/30)</t>
  </si>
  <si>
    <t>Northern Cape: Frances Baard(DC9)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</si>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</sst>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3100558</v>
      </c>
      <c r="D6" s="18">
        <v>3100558</v>
      </c>
      <c r="E6" s="19">
        <v>3013000</v>
      </c>
      <c r="F6" s="20">
        <v>3013000</v>
      </c>
      <c r="G6" s="20">
        <v>20103874</v>
      </c>
      <c r="H6" s="20">
        <v>2177914</v>
      </c>
      <c r="I6" s="20">
        <v>6227457</v>
      </c>
      <c r="J6" s="20">
        <v>6227457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6227457</v>
      </c>
      <c r="X6" s="20">
        <v>753250</v>
      </c>
      <c r="Y6" s="20">
        <v>5474207</v>
      </c>
      <c r="Z6" s="21">
        <v>726.75</v>
      </c>
      <c r="AA6" s="22">
        <v>3013000</v>
      </c>
    </row>
    <row r="7" spans="1:27" ht="13.5">
      <c r="A7" s="23" t="s">
        <v>34</v>
      </c>
      <c r="B7" s="17"/>
      <c r="C7" s="18">
        <v>4399413</v>
      </c>
      <c r="D7" s="18">
        <v>4399413</v>
      </c>
      <c r="E7" s="19">
        <v>217669</v>
      </c>
      <c r="F7" s="20">
        <v>217669</v>
      </c>
      <c r="G7" s="20">
        <v>32886895</v>
      </c>
      <c r="H7" s="20"/>
      <c r="I7" s="20">
        <v>23186593</v>
      </c>
      <c r="J7" s="20">
        <v>23186593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23186593</v>
      </c>
      <c r="X7" s="20">
        <v>54417</v>
      </c>
      <c r="Y7" s="20">
        <v>23132176</v>
      </c>
      <c r="Z7" s="21">
        <v>42509.1</v>
      </c>
      <c r="AA7" s="22">
        <v>217669</v>
      </c>
    </row>
    <row r="8" spans="1:27" ht="13.5">
      <c r="A8" s="23" t="s">
        <v>35</v>
      </c>
      <c r="B8" s="17"/>
      <c r="C8" s="18">
        <v>93937983</v>
      </c>
      <c r="D8" s="18">
        <v>93937983</v>
      </c>
      <c r="E8" s="19">
        <v>4727316</v>
      </c>
      <c r="F8" s="20">
        <v>4727316</v>
      </c>
      <c r="G8" s="20">
        <v>19800600</v>
      </c>
      <c r="H8" s="20">
        <v>19963801</v>
      </c>
      <c r="I8" s="20">
        <v>19591990</v>
      </c>
      <c r="J8" s="20">
        <v>19591990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19591990</v>
      </c>
      <c r="X8" s="20">
        <v>1181829</v>
      </c>
      <c r="Y8" s="20">
        <v>18410161</v>
      </c>
      <c r="Z8" s="21">
        <v>1557.77</v>
      </c>
      <c r="AA8" s="22">
        <v>4727316</v>
      </c>
    </row>
    <row r="9" spans="1:27" ht="13.5">
      <c r="A9" s="23" t="s">
        <v>36</v>
      </c>
      <c r="B9" s="17"/>
      <c r="C9" s="18">
        <v>1657415</v>
      </c>
      <c r="D9" s="18">
        <v>1657415</v>
      </c>
      <c r="E9" s="19"/>
      <c r="F9" s="20"/>
      <c r="G9" s="20">
        <v>99317759</v>
      </c>
      <c r="H9" s="20">
        <v>99809457</v>
      </c>
      <c r="I9" s="20">
        <v>104600322</v>
      </c>
      <c r="J9" s="20">
        <v>104600322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104600322</v>
      </c>
      <c r="X9" s="20"/>
      <c r="Y9" s="20">
        <v>104600322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1311648</v>
      </c>
      <c r="D11" s="18">
        <v>1311648</v>
      </c>
      <c r="E11" s="19">
        <v>1500000</v>
      </c>
      <c r="F11" s="20">
        <v>1500000</v>
      </c>
      <c r="G11" s="20"/>
      <c r="H11" s="20">
        <v>1291545</v>
      </c>
      <c r="I11" s="20">
        <v>1245572</v>
      </c>
      <c r="J11" s="20">
        <v>1245572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1245572</v>
      </c>
      <c r="X11" s="20">
        <v>375000</v>
      </c>
      <c r="Y11" s="20">
        <v>870572</v>
      </c>
      <c r="Z11" s="21">
        <v>232.15</v>
      </c>
      <c r="AA11" s="22">
        <v>1500000</v>
      </c>
    </row>
    <row r="12" spans="1:27" ht="13.5">
      <c r="A12" s="27" t="s">
        <v>39</v>
      </c>
      <c r="B12" s="28"/>
      <c r="C12" s="29">
        <f aca="true" t="shared" si="0" ref="C12:Y12">SUM(C6:C11)</f>
        <v>104407017</v>
      </c>
      <c r="D12" s="29">
        <f>SUM(D6:D11)</f>
        <v>104407017</v>
      </c>
      <c r="E12" s="30">
        <f t="shared" si="0"/>
        <v>9457985</v>
      </c>
      <c r="F12" s="31">
        <f t="shared" si="0"/>
        <v>9457985</v>
      </c>
      <c r="G12" s="31">
        <f t="shared" si="0"/>
        <v>172109128</v>
      </c>
      <c r="H12" s="31">
        <f t="shared" si="0"/>
        <v>123242717</v>
      </c>
      <c r="I12" s="31">
        <f t="shared" si="0"/>
        <v>154851934</v>
      </c>
      <c r="J12" s="31">
        <f t="shared" si="0"/>
        <v>154851934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154851934</v>
      </c>
      <c r="X12" s="31">
        <f t="shared" si="0"/>
        <v>2364496</v>
      </c>
      <c r="Y12" s="31">
        <f t="shared" si="0"/>
        <v>152487438</v>
      </c>
      <c r="Z12" s="32">
        <f>+IF(X12&lt;&gt;0,+(Y12/X12)*100,0)</f>
        <v>6449.046139219521</v>
      </c>
      <c r="AA12" s="33">
        <f>SUM(AA6:AA11)</f>
        <v>9457985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3084900</v>
      </c>
      <c r="F17" s="20">
        <v>3084900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771225</v>
      </c>
      <c r="Y17" s="20">
        <v>-771225</v>
      </c>
      <c r="Z17" s="21">
        <v>-100</v>
      </c>
      <c r="AA17" s="22">
        <v>3084900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1125176828</v>
      </c>
      <c r="D19" s="18">
        <v>1125176828</v>
      </c>
      <c r="E19" s="19">
        <v>1014183000</v>
      </c>
      <c r="F19" s="20">
        <v>1014183000</v>
      </c>
      <c r="G19" s="20">
        <v>3586499</v>
      </c>
      <c r="H19" s="20">
        <v>13906247</v>
      </c>
      <c r="I19" s="20">
        <v>8338524</v>
      </c>
      <c r="J19" s="20">
        <v>8338524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8338524</v>
      </c>
      <c r="X19" s="20">
        <v>253545750</v>
      </c>
      <c r="Y19" s="20">
        <v>-245207226</v>
      </c>
      <c r="Z19" s="21">
        <v>-96.71</v>
      </c>
      <c r="AA19" s="22">
        <v>1014183000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22626</v>
      </c>
      <c r="D22" s="18">
        <v>22626</v>
      </c>
      <c r="E22" s="19">
        <v>380000</v>
      </c>
      <c r="F22" s="20">
        <v>380000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95000</v>
      </c>
      <c r="Y22" s="20">
        <v>-95000</v>
      </c>
      <c r="Z22" s="21">
        <v>-100</v>
      </c>
      <c r="AA22" s="22">
        <v>380000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1125199454</v>
      </c>
      <c r="D24" s="29">
        <f>SUM(D15:D23)</f>
        <v>1125199454</v>
      </c>
      <c r="E24" s="36">
        <f t="shared" si="1"/>
        <v>1017647900</v>
      </c>
      <c r="F24" s="37">
        <f t="shared" si="1"/>
        <v>1017647900</v>
      </c>
      <c r="G24" s="37">
        <f t="shared" si="1"/>
        <v>3586499</v>
      </c>
      <c r="H24" s="37">
        <f t="shared" si="1"/>
        <v>13906247</v>
      </c>
      <c r="I24" s="37">
        <f t="shared" si="1"/>
        <v>8338524</v>
      </c>
      <c r="J24" s="37">
        <f t="shared" si="1"/>
        <v>8338524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8338524</v>
      </c>
      <c r="X24" s="37">
        <f t="shared" si="1"/>
        <v>254411975</v>
      </c>
      <c r="Y24" s="37">
        <f t="shared" si="1"/>
        <v>-246073451</v>
      </c>
      <c r="Z24" s="38">
        <f>+IF(X24&lt;&gt;0,+(Y24/X24)*100,0)</f>
        <v>-96.7224325820355</v>
      </c>
      <c r="AA24" s="39">
        <f>SUM(AA15:AA23)</f>
        <v>1017647900</v>
      </c>
    </row>
    <row r="25" spans="1:27" ht="13.5">
      <c r="A25" s="27" t="s">
        <v>51</v>
      </c>
      <c r="B25" s="28"/>
      <c r="C25" s="29">
        <f aca="true" t="shared" si="2" ref="C25:Y25">+C12+C24</f>
        <v>1229606471</v>
      </c>
      <c r="D25" s="29">
        <f>+D12+D24</f>
        <v>1229606471</v>
      </c>
      <c r="E25" s="30">
        <f t="shared" si="2"/>
        <v>1027105885</v>
      </c>
      <c r="F25" s="31">
        <f t="shared" si="2"/>
        <v>1027105885</v>
      </c>
      <c r="G25" s="31">
        <f t="shared" si="2"/>
        <v>175695627</v>
      </c>
      <c r="H25" s="31">
        <f t="shared" si="2"/>
        <v>137148964</v>
      </c>
      <c r="I25" s="31">
        <f t="shared" si="2"/>
        <v>163190458</v>
      </c>
      <c r="J25" s="31">
        <f t="shared" si="2"/>
        <v>163190458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163190458</v>
      </c>
      <c r="X25" s="31">
        <f t="shared" si="2"/>
        <v>256776471</v>
      </c>
      <c r="Y25" s="31">
        <f t="shared" si="2"/>
        <v>-93586013</v>
      </c>
      <c r="Z25" s="32">
        <f>+IF(X25&lt;&gt;0,+(Y25/X25)*100,0)</f>
        <v>-36.44649084689695</v>
      </c>
      <c r="AA25" s="33">
        <f>+AA12+AA24</f>
        <v>1027105885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16300053</v>
      </c>
      <c r="D29" s="18">
        <v>16300053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8759315</v>
      </c>
      <c r="D30" s="18">
        <v>8759315</v>
      </c>
      <c r="E30" s="19">
        <v>784402</v>
      </c>
      <c r="F30" s="20">
        <v>784402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196101</v>
      </c>
      <c r="Y30" s="20">
        <v>-196101</v>
      </c>
      <c r="Z30" s="21">
        <v>-100</v>
      </c>
      <c r="AA30" s="22">
        <v>784402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103215703</v>
      </c>
      <c r="D32" s="18">
        <v>103215703</v>
      </c>
      <c r="E32" s="19">
        <v>9760108</v>
      </c>
      <c r="F32" s="20">
        <v>9760108</v>
      </c>
      <c r="G32" s="20">
        <v>32311631</v>
      </c>
      <c r="H32" s="20">
        <v>6077834</v>
      </c>
      <c r="I32" s="20">
        <v>17711866</v>
      </c>
      <c r="J32" s="20">
        <v>17711866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17711866</v>
      </c>
      <c r="X32" s="20">
        <v>2440027</v>
      </c>
      <c r="Y32" s="20">
        <v>15271839</v>
      </c>
      <c r="Z32" s="21">
        <v>625.89</v>
      </c>
      <c r="AA32" s="22">
        <v>9760108</v>
      </c>
    </row>
    <row r="33" spans="1:27" ht="13.5">
      <c r="A33" s="23" t="s">
        <v>58</v>
      </c>
      <c r="B33" s="17"/>
      <c r="C33" s="18">
        <v>649733</v>
      </c>
      <c r="D33" s="18">
        <v>649733</v>
      </c>
      <c r="E33" s="19">
        <v>645049</v>
      </c>
      <c r="F33" s="20">
        <v>645049</v>
      </c>
      <c r="G33" s="20"/>
      <c r="H33" s="20"/>
      <c r="I33" s="20">
        <v>1213778</v>
      </c>
      <c r="J33" s="20">
        <v>1213778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1213778</v>
      </c>
      <c r="X33" s="20">
        <v>161262</v>
      </c>
      <c r="Y33" s="20">
        <v>1052516</v>
      </c>
      <c r="Z33" s="21">
        <v>652.67</v>
      </c>
      <c r="AA33" s="22">
        <v>645049</v>
      </c>
    </row>
    <row r="34" spans="1:27" ht="13.5">
      <c r="A34" s="27" t="s">
        <v>59</v>
      </c>
      <c r="B34" s="28"/>
      <c r="C34" s="29">
        <f aca="true" t="shared" si="3" ref="C34:Y34">SUM(C29:C33)</f>
        <v>128924804</v>
      </c>
      <c r="D34" s="29">
        <f>SUM(D29:D33)</f>
        <v>128924804</v>
      </c>
      <c r="E34" s="30">
        <f t="shared" si="3"/>
        <v>11189559</v>
      </c>
      <c r="F34" s="31">
        <f t="shared" si="3"/>
        <v>11189559</v>
      </c>
      <c r="G34" s="31">
        <f t="shared" si="3"/>
        <v>32311631</v>
      </c>
      <c r="H34" s="31">
        <f t="shared" si="3"/>
        <v>6077834</v>
      </c>
      <c r="I34" s="31">
        <f t="shared" si="3"/>
        <v>18925644</v>
      </c>
      <c r="J34" s="31">
        <f t="shared" si="3"/>
        <v>18925644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18925644</v>
      </c>
      <c r="X34" s="31">
        <f t="shared" si="3"/>
        <v>2797390</v>
      </c>
      <c r="Y34" s="31">
        <f t="shared" si="3"/>
        <v>16128254</v>
      </c>
      <c r="Z34" s="32">
        <f>+IF(X34&lt;&gt;0,+(Y34/X34)*100,0)</f>
        <v>576.5464951258136</v>
      </c>
      <c r="AA34" s="33">
        <f>SUM(AA29:AA33)</f>
        <v>11189559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2908900</v>
      </c>
      <c r="D37" s="18">
        <v>2908900</v>
      </c>
      <c r="E37" s="19">
        <v>2835993</v>
      </c>
      <c r="F37" s="20">
        <v>2835993</v>
      </c>
      <c r="G37" s="20">
        <v>3225289</v>
      </c>
      <c r="H37" s="20">
        <v>2908900</v>
      </c>
      <c r="I37" s="20">
        <v>3262952</v>
      </c>
      <c r="J37" s="20">
        <v>3262952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3262952</v>
      </c>
      <c r="X37" s="20">
        <v>708998</v>
      </c>
      <c r="Y37" s="20">
        <v>2553954</v>
      </c>
      <c r="Z37" s="21">
        <v>360.22</v>
      </c>
      <c r="AA37" s="22">
        <v>2835993</v>
      </c>
    </row>
    <row r="38" spans="1:27" ht="13.5">
      <c r="A38" s="23" t="s">
        <v>58</v>
      </c>
      <c r="B38" s="17"/>
      <c r="C38" s="18">
        <v>3326381</v>
      </c>
      <c r="D38" s="18">
        <v>3326381</v>
      </c>
      <c r="E38" s="19">
        <v>1551210</v>
      </c>
      <c r="F38" s="20">
        <v>1551210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387803</v>
      </c>
      <c r="Y38" s="20">
        <v>-387803</v>
      </c>
      <c r="Z38" s="21">
        <v>-100</v>
      </c>
      <c r="AA38" s="22">
        <v>1551210</v>
      </c>
    </row>
    <row r="39" spans="1:27" ht="13.5">
      <c r="A39" s="27" t="s">
        <v>61</v>
      </c>
      <c r="B39" s="35"/>
      <c r="C39" s="29">
        <f aca="true" t="shared" si="4" ref="C39:Y39">SUM(C37:C38)</f>
        <v>6235281</v>
      </c>
      <c r="D39" s="29">
        <f>SUM(D37:D38)</f>
        <v>6235281</v>
      </c>
      <c r="E39" s="36">
        <f t="shared" si="4"/>
        <v>4387203</v>
      </c>
      <c r="F39" s="37">
        <f t="shared" si="4"/>
        <v>4387203</v>
      </c>
      <c r="G39" s="37">
        <f t="shared" si="4"/>
        <v>3225289</v>
      </c>
      <c r="H39" s="37">
        <f t="shared" si="4"/>
        <v>2908900</v>
      </c>
      <c r="I39" s="37">
        <f t="shared" si="4"/>
        <v>3262952</v>
      </c>
      <c r="J39" s="37">
        <f t="shared" si="4"/>
        <v>3262952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3262952</v>
      </c>
      <c r="X39" s="37">
        <f t="shared" si="4"/>
        <v>1096801</v>
      </c>
      <c r="Y39" s="37">
        <f t="shared" si="4"/>
        <v>2166151</v>
      </c>
      <c r="Z39" s="38">
        <f>+IF(X39&lt;&gt;0,+(Y39/X39)*100,0)</f>
        <v>197.4971758778484</v>
      </c>
      <c r="AA39" s="39">
        <f>SUM(AA37:AA38)</f>
        <v>4387203</v>
      </c>
    </row>
    <row r="40" spans="1:27" ht="13.5">
      <c r="A40" s="27" t="s">
        <v>62</v>
      </c>
      <c r="B40" s="28"/>
      <c r="C40" s="29">
        <f aca="true" t="shared" si="5" ref="C40:Y40">+C34+C39</f>
        <v>135160085</v>
      </c>
      <c r="D40" s="29">
        <f>+D34+D39</f>
        <v>135160085</v>
      </c>
      <c r="E40" s="30">
        <f t="shared" si="5"/>
        <v>15576762</v>
      </c>
      <c r="F40" s="31">
        <f t="shared" si="5"/>
        <v>15576762</v>
      </c>
      <c r="G40" s="31">
        <f t="shared" si="5"/>
        <v>35536920</v>
      </c>
      <c r="H40" s="31">
        <f t="shared" si="5"/>
        <v>8986734</v>
      </c>
      <c r="I40" s="31">
        <f t="shared" si="5"/>
        <v>22188596</v>
      </c>
      <c r="J40" s="31">
        <f t="shared" si="5"/>
        <v>22188596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22188596</v>
      </c>
      <c r="X40" s="31">
        <f t="shared" si="5"/>
        <v>3894191</v>
      </c>
      <c r="Y40" s="31">
        <f t="shared" si="5"/>
        <v>18294405</v>
      </c>
      <c r="Z40" s="32">
        <f>+IF(X40&lt;&gt;0,+(Y40/X40)*100,0)</f>
        <v>469.7870494795967</v>
      </c>
      <c r="AA40" s="33">
        <f>+AA34+AA39</f>
        <v>15576762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1094446386</v>
      </c>
      <c r="D42" s="43">
        <f>+D25-D40</f>
        <v>1094446386</v>
      </c>
      <c r="E42" s="44">
        <f t="shared" si="6"/>
        <v>1011529123</v>
      </c>
      <c r="F42" s="45">
        <f t="shared" si="6"/>
        <v>1011529123</v>
      </c>
      <c r="G42" s="45">
        <f t="shared" si="6"/>
        <v>140158707</v>
      </c>
      <c r="H42" s="45">
        <f t="shared" si="6"/>
        <v>128162230</v>
      </c>
      <c r="I42" s="45">
        <f t="shared" si="6"/>
        <v>141001862</v>
      </c>
      <c r="J42" s="45">
        <f t="shared" si="6"/>
        <v>141001862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141001862</v>
      </c>
      <c r="X42" s="45">
        <f t="shared" si="6"/>
        <v>252882280</v>
      </c>
      <c r="Y42" s="45">
        <f t="shared" si="6"/>
        <v>-111880418</v>
      </c>
      <c r="Z42" s="46">
        <f>+IF(X42&lt;&gt;0,+(Y42/X42)*100,0)</f>
        <v>-44.24209478022739</v>
      </c>
      <c r="AA42" s="47">
        <f>+AA25-AA40</f>
        <v>1011529123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155952376</v>
      </c>
      <c r="D45" s="18">
        <v>155952376</v>
      </c>
      <c r="E45" s="19">
        <v>1011529123</v>
      </c>
      <c r="F45" s="20">
        <v>1011529123</v>
      </c>
      <c r="G45" s="20">
        <v>140158707</v>
      </c>
      <c r="H45" s="20">
        <v>128162230</v>
      </c>
      <c r="I45" s="20">
        <v>141001862</v>
      </c>
      <c r="J45" s="20">
        <v>141001862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141001862</v>
      </c>
      <c r="X45" s="20">
        <v>252882281</v>
      </c>
      <c r="Y45" s="20">
        <v>-111880419</v>
      </c>
      <c r="Z45" s="48">
        <v>-44.24</v>
      </c>
      <c r="AA45" s="22">
        <v>1011529123</v>
      </c>
    </row>
    <row r="46" spans="1:27" ht="13.5">
      <c r="A46" s="23" t="s">
        <v>67</v>
      </c>
      <c r="B46" s="17"/>
      <c r="C46" s="18">
        <v>938494010</v>
      </c>
      <c r="D46" s="18">
        <v>938494010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1094446386</v>
      </c>
      <c r="D48" s="51">
        <f>SUM(D45:D47)</f>
        <v>1094446386</v>
      </c>
      <c r="E48" s="52">
        <f t="shared" si="7"/>
        <v>1011529123</v>
      </c>
      <c r="F48" s="53">
        <f t="shared" si="7"/>
        <v>1011529123</v>
      </c>
      <c r="G48" s="53">
        <f t="shared" si="7"/>
        <v>140158707</v>
      </c>
      <c r="H48" s="53">
        <f t="shared" si="7"/>
        <v>128162230</v>
      </c>
      <c r="I48" s="53">
        <f t="shared" si="7"/>
        <v>141001862</v>
      </c>
      <c r="J48" s="53">
        <f t="shared" si="7"/>
        <v>141001862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141001862</v>
      </c>
      <c r="X48" s="53">
        <f t="shared" si="7"/>
        <v>252882281</v>
      </c>
      <c r="Y48" s="53">
        <f t="shared" si="7"/>
        <v>-111880419</v>
      </c>
      <c r="Z48" s="54">
        <f>+IF(X48&lt;&gt;0,+(Y48/X48)*100,0)</f>
        <v>-44.24209500071695</v>
      </c>
      <c r="AA48" s="55">
        <f>SUM(AA45:AA47)</f>
        <v>1011529123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7820213</v>
      </c>
      <c r="D6" s="18">
        <v>7820213</v>
      </c>
      <c r="E6" s="19">
        <v>2100000</v>
      </c>
      <c r="F6" s="20">
        <v>2100000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525000</v>
      </c>
      <c r="Y6" s="20">
        <v>-525000</v>
      </c>
      <c r="Z6" s="21">
        <v>-100</v>
      </c>
      <c r="AA6" s="22">
        <v>2100000</v>
      </c>
    </row>
    <row r="7" spans="1:27" ht="13.5">
      <c r="A7" s="23" t="s">
        <v>34</v>
      </c>
      <c r="B7" s="17"/>
      <c r="C7" s="18"/>
      <c r="D7" s="18"/>
      <c r="E7" s="19">
        <v>200000</v>
      </c>
      <c r="F7" s="20">
        <v>200000</v>
      </c>
      <c r="G7" s="20">
        <v>10287574</v>
      </c>
      <c r="H7" s="20">
        <v>9190225</v>
      </c>
      <c r="I7" s="20">
        <v>7751744</v>
      </c>
      <c r="J7" s="20">
        <v>7751744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7751744</v>
      </c>
      <c r="X7" s="20">
        <v>50000</v>
      </c>
      <c r="Y7" s="20">
        <v>7701744</v>
      </c>
      <c r="Z7" s="21">
        <v>15403.49</v>
      </c>
      <c r="AA7" s="22">
        <v>200000</v>
      </c>
    </row>
    <row r="8" spans="1:27" ht="13.5">
      <c r="A8" s="23" t="s">
        <v>35</v>
      </c>
      <c r="B8" s="17"/>
      <c r="C8" s="18">
        <v>5613077</v>
      </c>
      <c r="D8" s="18">
        <v>5613077</v>
      </c>
      <c r="E8" s="19">
        <v>7679486</v>
      </c>
      <c r="F8" s="20">
        <v>7679486</v>
      </c>
      <c r="G8" s="20">
        <v>11196927</v>
      </c>
      <c r="H8" s="20">
        <v>5917175</v>
      </c>
      <c r="I8" s="20">
        <v>6181210</v>
      </c>
      <c r="J8" s="20">
        <v>6181210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6181210</v>
      </c>
      <c r="X8" s="20">
        <v>1919872</v>
      </c>
      <c r="Y8" s="20">
        <v>4261338</v>
      </c>
      <c r="Z8" s="21">
        <v>221.96</v>
      </c>
      <c r="AA8" s="22">
        <v>7679486</v>
      </c>
    </row>
    <row r="9" spans="1:27" ht="13.5">
      <c r="A9" s="23" t="s">
        <v>36</v>
      </c>
      <c r="B9" s="17"/>
      <c r="C9" s="18">
        <v>1447658</v>
      </c>
      <c r="D9" s="18">
        <v>1447658</v>
      </c>
      <c r="E9" s="19">
        <v>557121</v>
      </c>
      <c r="F9" s="20">
        <v>557121</v>
      </c>
      <c r="G9" s="20">
        <v>556249</v>
      </c>
      <c r="H9" s="20">
        <v>923888</v>
      </c>
      <c r="I9" s="20">
        <v>924909</v>
      </c>
      <c r="J9" s="20">
        <v>924909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924909</v>
      </c>
      <c r="X9" s="20">
        <v>139280</v>
      </c>
      <c r="Y9" s="20">
        <v>785629</v>
      </c>
      <c r="Z9" s="21">
        <v>564.06</v>
      </c>
      <c r="AA9" s="22">
        <v>557121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1334949</v>
      </c>
      <c r="D11" s="18">
        <v>1334949</v>
      </c>
      <c r="E11" s="19">
        <v>1941663</v>
      </c>
      <c r="F11" s="20">
        <v>1941663</v>
      </c>
      <c r="G11" s="20">
        <v>1833487</v>
      </c>
      <c r="H11" s="20">
        <v>1334949</v>
      </c>
      <c r="I11" s="20">
        <v>1334949</v>
      </c>
      <c r="J11" s="20">
        <v>1334949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1334949</v>
      </c>
      <c r="X11" s="20">
        <v>485416</v>
      </c>
      <c r="Y11" s="20">
        <v>849533</v>
      </c>
      <c r="Z11" s="21">
        <v>175.01</v>
      </c>
      <c r="AA11" s="22">
        <v>1941663</v>
      </c>
    </row>
    <row r="12" spans="1:27" ht="13.5">
      <c r="A12" s="27" t="s">
        <v>39</v>
      </c>
      <c r="B12" s="28"/>
      <c r="C12" s="29">
        <f aca="true" t="shared" si="0" ref="C12:Y12">SUM(C6:C11)</f>
        <v>16215897</v>
      </c>
      <c r="D12" s="29">
        <f>SUM(D6:D11)</f>
        <v>16215897</v>
      </c>
      <c r="E12" s="30">
        <f t="shared" si="0"/>
        <v>12478270</v>
      </c>
      <c r="F12" s="31">
        <f t="shared" si="0"/>
        <v>12478270</v>
      </c>
      <c r="G12" s="31">
        <f t="shared" si="0"/>
        <v>23874237</v>
      </c>
      <c r="H12" s="31">
        <f t="shared" si="0"/>
        <v>17366237</v>
      </c>
      <c r="I12" s="31">
        <f t="shared" si="0"/>
        <v>16192812</v>
      </c>
      <c r="J12" s="31">
        <f t="shared" si="0"/>
        <v>16192812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16192812</v>
      </c>
      <c r="X12" s="31">
        <f t="shared" si="0"/>
        <v>3119568</v>
      </c>
      <c r="Y12" s="31">
        <f t="shared" si="0"/>
        <v>13073244</v>
      </c>
      <c r="Z12" s="32">
        <f>+IF(X12&lt;&gt;0,+(Y12/X12)*100,0)</f>
        <v>419.07225615854503</v>
      </c>
      <c r="AA12" s="33">
        <f>SUM(AA6:AA11)</f>
        <v>12478270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306230</v>
      </c>
      <c r="D17" s="18">
        <v>306230</v>
      </c>
      <c r="E17" s="19">
        <v>69371</v>
      </c>
      <c r="F17" s="20">
        <v>69371</v>
      </c>
      <c r="G17" s="20"/>
      <c r="H17" s="20"/>
      <c r="I17" s="20">
        <v>306230</v>
      </c>
      <c r="J17" s="20">
        <v>306230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306230</v>
      </c>
      <c r="X17" s="20">
        <v>17343</v>
      </c>
      <c r="Y17" s="20">
        <v>288887</v>
      </c>
      <c r="Z17" s="21">
        <v>1665.73</v>
      </c>
      <c r="AA17" s="22">
        <v>69371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90032536</v>
      </c>
      <c r="D19" s="18">
        <v>90032536</v>
      </c>
      <c r="E19" s="19">
        <v>110532766</v>
      </c>
      <c r="F19" s="20">
        <v>110532766</v>
      </c>
      <c r="G19" s="20">
        <v>74994925</v>
      </c>
      <c r="H19" s="20">
        <v>94584110</v>
      </c>
      <c r="I19" s="20">
        <v>95977360</v>
      </c>
      <c r="J19" s="20">
        <v>95977360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95977360</v>
      </c>
      <c r="X19" s="20">
        <v>27633192</v>
      </c>
      <c r="Y19" s="20">
        <v>68344168</v>
      </c>
      <c r="Z19" s="21">
        <v>247.33</v>
      </c>
      <c r="AA19" s="22">
        <v>110532766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225327</v>
      </c>
      <c r="D22" s="18">
        <v>225327</v>
      </c>
      <c r="E22" s="19">
        <v>156077</v>
      </c>
      <c r="F22" s="20">
        <v>156077</v>
      </c>
      <c r="G22" s="20">
        <v>223080</v>
      </c>
      <c r="H22" s="20">
        <v>225327</v>
      </c>
      <c r="I22" s="20">
        <v>225327</v>
      </c>
      <c r="J22" s="20">
        <v>225327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225327</v>
      </c>
      <c r="X22" s="20">
        <v>39019</v>
      </c>
      <c r="Y22" s="20">
        <v>186308</v>
      </c>
      <c r="Z22" s="21">
        <v>477.48</v>
      </c>
      <c r="AA22" s="22">
        <v>156077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90564093</v>
      </c>
      <c r="D24" s="29">
        <f>SUM(D15:D23)</f>
        <v>90564093</v>
      </c>
      <c r="E24" s="36">
        <f t="shared" si="1"/>
        <v>110758214</v>
      </c>
      <c r="F24" s="37">
        <f t="shared" si="1"/>
        <v>110758214</v>
      </c>
      <c r="G24" s="37">
        <f t="shared" si="1"/>
        <v>75218005</v>
      </c>
      <c r="H24" s="37">
        <f t="shared" si="1"/>
        <v>94809437</v>
      </c>
      <c r="I24" s="37">
        <f t="shared" si="1"/>
        <v>96508917</v>
      </c>
      <c r="J24" s="37">
        <f t="shared" si="1"/>
        <v>96508917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96508917</v>
      </c>
      <c r="X24" s="37">
        <f t="shared" si="1"/>
        <v>27689554</v>
      </c>
      <c r="Y24" s="37">
        <f t="shared" si="1"/>
        <v>68819363</v>
      </c>
      <c r="Z24" s="38">
        <f>+IF(X24&lt;&gt;0,+(Y24/X24)*100,0)</f>
        <v>248.539080838933</v>
      </c>
      <c r="AA24" s="39">
        <f>SUM(AA15:AA23)</f>
        <v>110758214</v>
      </c>
    </row>
    <row r="25" spans="1:27" ht="13.5">
      <c r="A25" s="27" t="s">
        <v>51</v>
      </c>
      <c r="B25" s="28"/>
      <c r="C25" s="29">
        <f aca="true" t="shared" si="2" ref="C25:Y25">+C12+C24</f>
        <v>106779990</v>
      </c>
      <c r="D25" s="29">
        <f>+D12+D24</f>
        <v>106779990</v>
      </c>
      <c r="E25" s="30">
        <f t="shared" si="2"/>
        <v>123236484</v>
      </c>
      <c r="F25" s="31">
        <f t="shared" si="2"/>
        <v>123236484</v>
      </c>
      <c r="G25" s="31">
        <f t="shared" si="2"/>
        <v>99092242</v>
      </c>
      <c r="H25" s="31">
        <f t="shared" si="2"/>
        <v>112175674</v>
      </c>
      <c r="I25" s="31">
        <f t="shared" si="2"/>
        <v>112701729</v>
      </c>
      <c r="J25" s="31">
        <f t="shared" si="2"/>
        <v>112701729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112701729</v>
      </c>
      <c r="X25" s="31">
        <f t="shared" si="2"/>
        <v>30809122</v>
      </c>
      <c r="Y25" s="31">
        <f t="shared" si="2"/>
        <v>81892607</v>
      </c>
      <c r="Z25" s="32">
        <f>+IF(X25&lt;&gt;0,+(Y25/X25)*100,0)</f>
        <v>265.80636410216425</v>
      </c>
      <c r="AA25" s="33">
        <f>+AA12+AA24</f>
        <v>123236484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3711862</v>
      </c>
      <c r="I29" s="20">
        <v>2898185</v>
      </c>
      <c r="J29" s="20">
        <v>2898185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2898185</v>
      </c>
      <c r="X29" s="20"/>
      <c r="Y29" s="20">
        <v>2898185</v>
      </c>
      <c r="Z29" s="21"/>
      <c r="AA29" s="22"/>
    </row>
    <row r="30" spans="1:27" ht="13.5">
      <c r="A30" s="23" t="s">
        <v>55</v>
      </c>
      <c r="B30" s="17"/>
      <c r="C30" s="18">
        <v>23450</v>
      </c>
      <c r="D30" s="18">
        <v>23450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77410</v>
      </c>
      <c r="D31" s="18">
        <v>77410</v>
      </c>
      <c r="E31" s="19">
        <v>77258</v>
      </c>
      <c r="F31" s="20">
        <v>77258</v>
      </c>
      <c r="G31" s="20">
        <v>77410</v>
      </c>
      <c r="H31" s="20">
        <v>78006</v>
      </c>
      <c r="I31" s="20">
        <v>78329</v>
      </c>
      <c r="J31" s="20">
        <v>78329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78329</v>
      </c>
      <c r="X31" s="20">
        <v>19315</v>
      </c>
      <c r="Y31" s="20">
        <v>59014</v>
      </c>
      <c r="Z31" s="21">
        <v>305.53</v>
      </c>
      <c r="AA31" s="22">
        <v>77258</v>
      </c>
    </row>
    <row r="32" spans="1:27" ht="13.5">
      <c r="A32" s="23" t="s">
        <v>57</v>
      </c>
      <c r="B32" s="17"/>
      <c r="C32" s="18">
        <v>20587363</v>
      </c>
      <c r="D32" s="18">
        <v>20587363</v>
      </c>
      <c r="E32" s="19">
        <v>12253991</v>
      </c>
      <c r="F32" s="20">
        <v>12253991</v>
      </c>
      <c r="G32" s="20">
        <v>24468782</v>
      </c>
      <c r="H32" s="20">
        <v>18404781</v>
      </c>
      <c r="I32" s="20">
        <v>17319302</v>
      </c>
      <c r="J32" s="20">
        <v>17319302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17319302</v>
      </c>
      <c r="X32" s="20">
        <v>3063498</v>
      </c>
      <c r="Y32" s="20">
        <v>14255804</v>
      </c>
      <c r="Z32" s="21">
        <v>465.34</v>
      </c>
      <c r="AA32" s="22">
        <v>12253991</v>
      </c>
    </row>
    <row r="33" spans="1:27" ht="13.5">
      <c r="A33" s="23" t="s">
        <v>58</v>
      </c>
      <c r="B33" s="17"/>
      <c r="C33" s="18">
        <v>1263752</v>
      </c>
      <c r="D33" s="18">
        <v>1263752</v>
      </c>
      <c r="E33" s="19">
        <v>1189317</v>
      </c>
      <c r="F33" s="20">
        <v>1189317</v>
      </c>
      <c r="G33" s="20">
        <v>3974524</v>
      </c>
      <c r="H33" s="20">
        <v>4612385</v>
      </c>
      <c r="I33" s="20">
        <v>4612385</v>
      </c>
      <c r="J33" s="20">
        <v>4612385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4612385</v>
      </c>
      <c r="X33" s="20">
        <v>297329</v>
      </c>
      <c r="Y33" s="20">
        <v>4315056</v>
      </c>
      <c r="Z33" s="21">
        <v>1451.27</v>
      </c>
      <c r="AA33" s="22">
        <v>1189317</v>
      </c>
    </row>
    <row r="34" spans="1:27" ht="13.5">
      <c r="A34" s="27" t="s">
        <v>59</v>
      </c>
      <c r="B34" s="28"/>
      <c r="C34" s="29">
        <f aca="true" t="shared" si="3" ref="C34:Y34">SUM(C29:C33)</f>
        <v>21951975</v>
      </c>
      <c r="D34" s="29">
        <f>SUM(D29:D33)</f>
        <v>21951975</v>
      </c>
      <c r="E34" s="30">
        <f t="shared" si="3"/>
        <v>13520566</v>
      </c>
      <c r="F34" s="31">
        <f t="shared" si="3"/>
        <v>13520566</v>
      </c>
      <c r="G34" s="31">
        <f t="shared" si="3"/>
        <v>28520716</v>
      </c>
      <c r="H34" s="31">
        <f t="shared" si="3"/>
        <v>26807034</v>
      </c>
      <c r="I34" s="31">
        <f t="shared" si="3"/>
        <v>24908201</v>
      </c>
      <c r="J34" s="31">
        <f t="shared" si="3"/>
        <v>24908201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24908201</v>
      </c>
      <c r="X34" s="31">
        <f t="shared" si="3"/>
        <v>3380142</v>
      </c>
      <c r="Y34" s="31">
        <f t="shared" si="3"/>
        <v>21528059</v>
      </c>
      <c r="Z34" s="32">
        <f>+IF(X34&lt;&gt;0,+(Y34/X34)*100,0)</f>
        <v>636.8980652292123</v>
      </c>
      <c r="AA34" s="33">
        <f>SUM(AA29:AA33)</f>
        <v>13520566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10544</v>
      </c>
      <c r="D37" s="18">
        <v>10544</v>
      </c>
      <c r="E37" s="19">
        <v>1065569</v>
      </c>
      <c r="F37" s="20">
        <v>1065569</v>
      </c>
      <c r="G37" s="20">
        <v>55044</v>
      </c>
      <c r="H37" s="20">
        <v>33993</v>
      </c>
      <c r="I37" s="20">
        <v>33993</v>
      </c>
      <c r="J37" s="20">
        <v>33993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33993</v>
      </c>
      <c r="X37" s="20">
        <v>266392</v>
      </c>
      <c r="Y37" s="20">
        <v>-232399</v>
      </c>
      <c r="Z37" s="21">
        <v>-87.24</v>
      </c>
      <c r="AA37" s="22">
        <v>1065569</v>
      </c>
    </row>
    <row r="38" spans="1:27" ht="13.5">
      <c r="A38" s="23" t="s">
        <v>58</v>
      </c>
      <c r="B38" s="17"/>
      <c r="C38" s="18">
        <v>7707841</v>
      </c>
      <c r="D38" s="18">
        <v>7707841</v>
      </c>
      <c r="E38" s="19">
        <v>8900062</v>
      </c>
      <c r="F38" s="20">
        <v>8900062</v>
      </c>
      <c r="G38" s="20">
        <v>3576492</v>
      </c>
      <c r="H38" s="20">
        <v>3204897</v>
      </c>
      <c r="I38" s="20">
        <v>3204897</v>
      </c>
      <c r="J38" s="20">
        <v>3204897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3204897</v>
      </c>
      <c r="X38" s="20">
        <v>2225016</v>
      </c>
      <c r="Y38" s="20">
        <v>979881</v>
      </c>
      <c r="Z38" s="21">
        <v>44.04</v>
      </c>
      <c r="AA38" s="22">
        <v>8900062</v>
      </c>
    </row>
    <row r="39" spans="1:27" ht="13.5">
      <c r="A39" s="27" t="s">
        <v>61</v>
      </c>
      <c r="B39" s="35"/>
      <c r="C39" s="29">
        <f aca="true" t="shared" si="4" ref="C39:Y39">SUM(C37:C38)</f>
        <v>7718385</v>
      </c>
      <c r="D39" s="29">
        <f>SUM(D37:D38)</f>
        <v>7718385</v>
      </c>
      <c r="E39" s="36">
        <f t="shared" si="4"/>
        <v>9965631</v>
      </c>
      <c r="F39" s="37">
        <f t="shared" si="4"/>
        <v>9965631</v>
      </c>
      <c r="G39" s="37">
        <f t="shared" si="4"/>
        <v>3631536</v>
      </c>
      <c r="H39" s="37">
        <f t="shared" si="4"/>
        <v>3238890</v>
      </c>
      <c r="I39" s="37">
        <f t="shared" si="4"/>
        <v>3238890</v>
      </c>
      <c r="J39" s="37">
        <f t="shared" si="4"/>
        <v>3238890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3238890</v>
      </c>
      <c r="X39" s="37">
        <f t="shared" si="4"/>
        <v>2491408</v>
      </c>
      <c r="Y39" s="37">
        <f t="shared" si="4"/>
        <v>747482</v>
      </c>
      <c r="Z39" s="38">
        <f>+IF(X39&lt;&gt;0,+(Y39/X39)*100,0)</f>
        <v>30.002392221587147</v>
      </c>
      <c r="AA39" s="39">
        <f>SUM(AA37:AA38)</f>
        <v>9965631</v>
      </c>
    </row>
    <row r="40" spans="1:27" ht="13.5">
      <c r="A40" s="27" t="s">
        <v>62</v>
      </c>
      <c r="B40" s="28"/>
      <c r="C40" s="29">
        <f aca="true" t="shared" si="5" ref="C40:Y40">+C34+C39</f>
        <v>29670360</v>
      </c>
      <c r="D40" s="29">
        <f>+D34+D39</f>
        <v>29670360</v>
      </c>
      <c r="E40" s="30">
        <f t="shared" si="5"/>
        <v>23486197</v>
      </c>
      <c r="F40" s="31">
        <f t="shared" si="5"/>
        <v>23486197</v>
      </c>
      <c r="G40" s="31">
        <f t="shared" si="5"/>
        <v>32152252</v>
      </c>
      <c r="H40" s="31">
        <f t="shared" si="5"/>
        <v>30045924</v>
      </c>
      <c r="I40" s="31">
        <f t="shared" si="5"/>
        <v>28147091</v>
      </c>
      <c r="J40" s="31">
        <f t="shared" si="5"/>
        <v>28147091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28147091</v>
      </c>
      <c r="X40" s="31">
        <f t="shared" si="5"/>
        <v>5871550</v>
      </c>
      <c r="Y40" s="31">
        <f t="shared" si="5"/>
        <v>22275541</v>
      </c>
      <c r="Z40" s="32">
        <f>+IF(X40&lt;&gt;0,+(Y40/X40)*100,0)</f>
        <v>379.3809300780884</v>
      </c>
      <c r="AA40" s="33">
        <f>+AA34+AA39</f>
        <v>23486197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77109630</v>
      </c>
      <c r="D42" s="43">
        <f>+D25-D40</f>
        <v>77109630</v>
      </c>
      <c r="E42" s="44">
        <f t="shared" si="6"/>
        <v>99750287</v>
      </c>
      <c r="F42" s="45">
        <f t="shared" si="6"/>
        <v>99750287</v>
      </c>
      <c r="G42" s="45">
        <f t="shared" si="6"/>
        <v>66939990</v>
      </c>
      <c r="H42" s="45">
        <f t="shared" si="6"/>
        <v>82129750</v>
      </c>
      <c r="I42" s="45">
        <f t="shared" si="6"/>
        <v>84554638</v>
      </c>
      <c r="J42" s="45">
        <f t="shared" si="6"/>
        <v>84554638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84554638</v>
      </c>
      <c r="X42" s="45">
        <f t="shared" si="6"/>
        <v>24937572</v>
      </c>
      <c r="Y42" s="45">
        <f t="shared" si="6"/>
        <v>59617066</v>
      </c>
      <c r="Z42" s="46">
        <f>+IF(X42&lt;&gt;0,+(Y42/X42)*100,0)</f>
        <v>239.0652385885843</v>
      </c>
      <c r="AA42" s="47">
        <f>+AA25-AA40</f>
        <v>99750287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53188220</v>
      </c>
      <c r="D45" s="18">
        <v>53188220</v>
      </c>
      <c r="E45" s="19">
        <v>96205461</v>
      </c>
      <c r="F45" s="20">
        <v>96205461</v>
      </c>
      <c r="G45" s="20">
        <v>63260415</v>
      </c>
      <c r="H45" s="20">
        <v>58208340</v>
      </c>
      <c r="I45" s="20">
        <v>60633228</v>
      </c>
      <c r="J45" s="20">
        <v>60633228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60633228</v>
      </c>
      <c r="X45" s="20">
        <v>24051365</v>
      </c>
      <c r="Y45" s="20">
        <v>36581863</v>
      </c>
      <c r="Z45" s="48">
        <v>152.1</v>
      </c>
      <c r="AA45" s="22">
        <v>96205461</v>
      </c>
    </row>
    <row r="46" spans="1:27" ht="13.5">
      <c r="A46" s="23" t="s">
        <v>67</v>
      </c>
      <c r="B46" s="17"/>
      <c r="C46" s="18">
        <v>23921410</v>
      </c>
      <c r="D46" s="18">
        <v>23921410</v>
      </c>
      <c r="E46" s="19">
        <v>3544826</v>
      </c>
      <c r="F46" s="20">
        <v>3544826</v>
      </c>
      <c r="G46" s="20">
        <v>3679575</v>
      </c>
      <c r="H46" s="20">
        <v>23921410</v>
      </c>
      <c r="I46" s="20">
        <v>23921410</v>
      </c>
      <c r="J46" s="20">
        <v>23921410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23921410</v>
      </c>
      <c r="X46" s="20">
        <v>886207</v>
      </c>
      <c r="Y46" s="20">
        <v>23035203</v>
      </c>
      <c r="Z46" s="48">
        <v>2599.3</v>
      </c>
      <c r="AA46" s="22">
        <v>3544826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77109630</v>
      </c>
      <c r="D48" s="51">
        <f>SUM(D45:D47)</f>
        <v>77109630</v>
      </c>
      <c r="E48" s="52">
        <f t="shared" si="7"/>
        <v>99750287</v>
      </c>
      <c r="F48" s="53">
        <f t="shared" si="7"/>
        <v>99750287</v>
      </c>
      <c r="G48" s="53">
        <f t="shared" si="7"/>
        <v>66939990</v>
      </c>
      <c r="H48" s="53">
        <f t="shared" si="7"/>
        <v>82129750</v>
      </c>
      <c r="I48" s="53">
        <f t="shared" si="7"/>
        <v>84554638</v>
      </c>
      <c r="J48" s="53">
        <f t="shared" si="7"/>
        <v>84554638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84554638</v>
      </c>
      <c r="X48" s="53">
        <f t="shared" si="7"/>
        <v>24937572</v>
      </c>
      <c r="Y48" s="53">
        <f t="shared" si="7"/>
        <v>59617066</v>
      </c>
      <c r="Z48" s="54">
        <f>+IF(X48&lt;&gt;0,+(Y48/X48)*100,0)</f>
        <v>239.0652385885843</v>
      </c>
      <c r="AA48" s="55">
        <f>SUM(AA45:AA47)</f>
        <v>99750287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4615825</v>
      </c>
      <c r="D6" s="18">
        <v>4615825</v>
      </c>
      <c r="E6" s="19">
        <v>2258066</v>
      </c>
      <c r="F6" s="20">
        <v>2258066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564517</v>
      </c>
      <c r="Y6" s="20">
        <v>-564517</v>
      </c>
      <c r="Z6" s="21">
        <v>-100</v>
      </c>
      <c r="AA6" s="22">
        <v>2258066</v>
      </c>
    </row>
    <row r="7" spans="1:27" ht="13.5">
      <c r="A7" s="23" t="s">
        <v>34</v>
      </c>
      <c r="B7" s="17"/>
      <c r="C7" s="18">
        <v>44885831</v>
      </c>
      <c r="D7" s="18">
        <v>44885831</v>
      </c>
      <c r="E7" s="19">
        <v>39610850</v>
      </c>
      <c r="F7" s="20">
        <v>39610850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9902713</v>
      </c>
      <c r="Y7" s="20">
        <v>-9902713</v>
      </c>
      <c r="Z7" s="21">
        <v>-100</v>
      </c>
      <c r="AA7" s="22">
        <v>39610850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1383590</v>
      </c>
      <c r="D9" s="18">
        <v>1383590</v>
      </c>
      <c r="E9" s="19">
        <v>1056000</v>
      </c>
      <c r="F9" s="20">
        <v>1056000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264000</v>
      </c>
      <c r="Y9" s="20">
        <v>-264000</v>
      </c>
      <c r="Z9" s="21">
        <v>-100</v>
      </c>
      <c r="AA9" s="22">
        <v>1056000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50885246</v>
      </c>
      <c r="D12" s="29">
        <f>SUM(D6:D11)</f>
        <v>50885246</v>
      </c>
      <c r="E12" s="30">
        <f t="shared" si="0"/>
        <v>42924916</v>
      </c>
      <c r="F12" s="31">
        <f t="shared" si="0"/>
        <v>42924916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10731230</v>
      </c>
      <c r="Y12" s="31">
        <f t="shared" si="0"/>
        <v>-10731230</v>
      </c>
      <c r="Z12" s="32">
        <f>+IF(X12&lt;&gt;0,+(Y12/X12)*100,0)</f>
        <v>-100</v>
      </c>
      <c r="AA12" s="33">
        <f>SUM(AA6:AA11)</f>
        <v>42924916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1146</v>
      </c>
      <c r="D16" s="18">
        <v>1146</v>
      </c>
      <c r="E16" s="19">
        <v>1146</v>
      </c>
      <c r="F16" s="20">
        <v>1146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287</v>
      </c>
      <c r="Y16" s="24">
        <v>-287</v>
      </c>
      <c r="Z16" s="25">
        <v>-100</v>
      </c>
      <c r="AA16" s="26">
        <v>1146</v>
      </c>
    </row>
    <row r="17" spans="1:27" ht="13.5">
      <c r="A17" s="23" t="s">
        <v>43</v>
      </c>
      <c r="B17" s="17"/>
      <c r="C17" s="18">
        <v>199030</v>
      </c>
      <c r="D17" s="18">
        <v>199030</v>
      </c>
      <c r="E17" s="19">
        <v>159791</v>
      </c>
      <c r="F17" s="20">
        <v>159791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39948</v>
      </c>
      <c r="Y17" s="20">
        <v>-39948</v>
      </c>
      <c r="Z17" s="21">
        <v>-100</v>
      </c>
      <c r="AA17" s="22">
        <v>159791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10619688</v>
      </c>
      <c r="D19" s="18">
        <v>10619688</v>
      </c>
      <c r="E19" s="19">
        <v>7244940</v>
      </c>
      <c r="F19" s="20">
        <v>7244940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1811235</v>
      </c>
      <c r="Y19" s="20">
        <v>-1811235</v>
      </c>
      <c r="Z19" s="21">
        <v>-100</v>
      </c>
      <c r="AA19" s="22">
        <v>7244940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1043650</v>
      </c>
      <c r="D22" s="18">
        <v>1043650</v>
      </c>
      <c r="E22" s="19">
        <v>713868</v>
      </c>
      <c r="F22" s="20">
        <v>713868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178467</v>
      </c>
      <c r="Y22" s="20">
        <v>-178467</v>
      </c>
      <c r="Z22" s="21">
        <v>-100</v>
      </c>
      <c r="AA22" s="22">
        <v>713868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11863514</v>
      </c>
      <c r="D24" s="29">
        <f>SUM(D15:D23)</f>
        <v>11863514</v>
      </c>
      <c r="E24" s="36">
        <f t="shared" si="1"/>
        <v>8119745</v>
      </c>
      <c r="F24" s="37">
        <f t="shared" si="1"/>
        <v>8119745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2029937</v>
      </c>
      <c r="Y24" s="37">
        <f t="shared" si="1"/>
        <v>-2029937</v>
      </c>
      <c r="Z24" s="38">
        <f>+IF(X24&lt;&gt;0,+(Y24/X24)*100,0)</f>
        <v>-100</v>
      </c>
      <c r="AA24" s="39">
        <f>SUM(AA15:AA23)</f>
        <v>8119745</v>
      </c>
    </row>
    <row r="25" spans="1:27" ht="13.5">
      <c r="A25" s="27" t="s">
        <v>51</v>
      </c>
      <c r="B25" s="28"/>
      <c r="C25" s="29">
        <f aca="true" t="shared" si="2" ref="C25:Y25">+C12+C24</f>
        <v>62748760</v>
      </c>
      <c r="D25" s="29">
        <f>+D12+D24</f>
        <v>62748760</v>
      </c>
      <c r="E25" s="30">
        <f t="shared" si="2"/>
        <v>51044661</v>
      </c>
      <c r="F25" s="31">
        <f t="shared" si="2"/>
        <v>51044661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12761167</v>
      </c>
      <c r="Y25" s="31">
        <f t="shared" si="2"/>
        <v>-12761167</v>
      </c>
      <c r="Z25" s="32">
        <f>+IF(X25&lt;&gt;0,+(Y25/X25)*100,0)</f>
        <v>-100</v>
      </c>
      <c r="AA25" s="33">
        <f>+AA12+AA24</f>
        <v>51044661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72062</v>
      </c>
      <c r="D30" s="18">
        <v>72062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14805720</v>
      </c>
      <c r="D32" s="18">
        <v>14805720</v>
      </c>
      <c r="E32" s="19">
        <v>3058815</v>
      </c>
      <c r="F32" s="20">
        <v>3058815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764704</v>
      </c>
      <c r="Y32" s="20">
        <v>-764704</v>
      </c>
      <c r="Z32" s="21">
        <v>-100</v>
      </c>
      <c r="AA32" s="22">
        <v>3058815</v>
      </c>
    </row>
    <row r="33" spans="1:27" ht="13.5">
      <c r="A33" s="23" t="s">
        <v>58</v>
      </c>
      <c r="B33" s="17"/>
      <c r="C33" s="18">
        <v>3248711</v>
      </c>
      <c r="D33" s="18">
        <v>3248711</v>
      </c>
      <c r="E33" s="19">
        <v>1712051</v>
      </c>
      <c r="F33" s="20">
        <v>1712051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428013</v>
      </c>
      <c r="Y33" s="20">
        <v>-428013</v>
      </c>
      <c r="Z33" s="21">
        <v>-100</v>
      </c>
      <c r="AA33" s="22">
        <v>1712051</v>
      </c>
    </row>
    <row r="34" spans="1:27" ht="13.5">
      <c r="A34" s="27" t="s">
        <v>59</v>
      </c>
      <c r="B34" s="28"/>
      <c r="C34" s="29">
        <f aca="true" t="shared" si="3" ref="C34:Y34">SUM(C29:C33)</f>
        <v>18126493</v>
      </c>
      <c r="D34" s="29">
        <f>SUM(D29:D33)</f>
        <v>18126493</v>
      </c>
      <c r="E34" s="30">
        <f t="shared" si="3"/>
        <v>4770866</v>
      </c>
      <c r="F34" s="31">
        <f t="shared" si="3"/>
        <v>4770866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1192717</v>
      </c>
      <c r="Y34" s="31">
        <f t="shared" si="3"/>
        <v>-1192717</v>
      </c>
      <c r="Z34" s="32">
        <f>+IF(X34&lt;&gt;0,+(Y34/X34)*100,0)</f>
        <v>-100</v>
      </c>
      <c r="AA34" s="33">
        <f>SUM(AA29:AA33)</f>
        <v>4770866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137407</v>
      </c>
      <c r="D37" s="18">
        <v>137407</v>
      </c>
      <c r="E37" s="19">
        <v>86506</v>
      </c>
      <c r="F37" s="20">
        <v>86506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21627</v>
      </c>
      <c r="Y37" s="20">
        <v>-21627</v>
      </c>
      <c r="Z37" s="21">
        <v>-100</v>
      </c>
      <c r="AA37" s="22">
        <v>86506</v>
      </c>
    </row>
    <row r="38" spans="1:27" ht="13.5">
      <c r="A38" s="23" t="s">
        <v>58</v>
      </c>
      <c r="B38" s="17"/>
      <c r="C38" s="18">
        <v>18031006</v>
      </c>
      <c r="D38" s="18">
        <v>18031006</v>
      </c>
      <c r="E38" s="19">
        <v>20266451</v>
      </c>
      <c r="F38" s="20">
        <v>20266451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5066613</v>
      </c>
      <c r="Y38" s="20">
        <v>-5066613</v>
      </c>
      <c r="Z38" s="21">
        <v>-100</v>
      </c>
      <c r="AA38" s="22">
        <v>20266451</v>
      </c>
    </row>
    <row r="39" spans="1:27" ht="13.5">
      <c r="A39" s="27" t="s">
        <v>61</v>
      </c>
      <c r="B39" s="35"/>
      <c r="C39" s="29">
        <f aca="true" t="shared" si="4" ref="C39:Y39">SUM(C37:C38)</f>
        <v>18168413</v>
      </c>
      <c r="D39" s="29">
        <f>SUM(D37:D38)</f>
        <v>18168413</v>
      </c>
      <c r="E39" s="36">
        <f t="shared" si="4"/>
        <v>20352957</v>
      </c>
      <c r="F39" s="37">
        <f t="shared" si="4"/>
        <v>20352957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5088240</v>
      </c>
      <c r="Y39" s="37">
        <f t="shared" si="4"/>
        <v>-5088240</v>
      </c>
      <c r="Z39" s="38">
        <f>+IF(X39&lt;&gt;0,+(Y39/X39)*100,0)</f>
        <v>-100</v>
      </c>
      <c r="AA39" s="39">
        <f>SUM(AA37:AA38)</f>
        <v>20352957</v>
      </c>
    </row>
    <row r="40" spans="1:27" ht="13.5">
      <c r="A40" s="27" t="s">
        <v>62</v>
      </c>
      <c r="B40" s="28"/>
      <c r="C40" s="29">
        <f aca="true" t="shared" si="5" ref="C40:Y40">+C34+C39</f>
        <v>36294906</v>
      </c>
      <c r="D40" s="29">
        <f>+D34+D39</f>
        <v>36294906</v>
      </c>
      <c r="E40" s="30">
        <f t="shared" si="5"/>
        <v>25123823</v>
      </c>
      <c r="F40" s="31">
        <f t="shared" si="5"/>
        <v>25123823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6280957</v>
      </c>
      <c r="Y40" s="31">
        <f t="shared" si="5"/>
        <v>-6280957</v>
      </c>
      <c r="Z40" s="32">
        <f>+IF(X40&lt;&gt;0,+(Y40/X40)*100,0)</f>
        <v>-100</v>
      </c>
      <c r="AA40" s="33">
        <f>+AA34+AA39</f>
        <v>25123823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26453854</v>
      </c>
      <c r="D42" s="43">
        <f>+D25-D40</f>
        <v>26453854</v>
      </c>
      <c r="E42" s="44">
        <f t="shared" si="6"/>
        <v>25920838</v>
      </c>
      <c r="F42" s="45">
        <f t="shared" si="6"/>
        <v>25920838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6480210</v>
      </c>
      <c r="Y42" s="45">
        <f t="shared" si="6"/>
        <v>-6480210</v>
      </c>
      <c r="Z42" s="46">
        <f>+IF(X42&lt;&gt;0,+(Y42/X42)*100,0)</f>
        <v>-100</v>
      </c>
      <c r="AA42" s="47">
        <f>+AA25-AA40</f>
        <v>25920838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24939123</v>
      </c>
      <c r="D45" s="18">
        <v>24939123</v>
      </c>
      <c r="E45" s="19">
        <v>25613338</v>
      </c>
      <c r="F45" s="20">
        <v>25613338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6403335</v>
      </c>
      <c r="Y45" s="20">
        <v>-6403335</v>
      </c>
      <c r="Z45" s="48">
        <v>-100</v>
      </c>
      <c r="AA45" s="22">
        <v>25613338</v>
      </c>
    </row>
    <row r="46" spans="1:27" ht="13.5">
      <c r="A46" s="23" t="s">
        <v>67</v>
      </c>
      <c r="B46" s="17"/>
      <c r="C46" s="18">
        <v>1514731</v>
      </c>
      <c r="D46" s="18">
        <v>1514731</v>
      </c>
      <c r="E46" s="19">
        <v>307500</v>
      </c>
      <c r="F46" s="20">
        <v>307500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76875</v>
      </c>
      <c r="Y46" s="20">
        <v>-76875</v>
      </c>
      <c r="Z46" s="48">
        <v>-100</v>
      </c>
      <c r="AA46" s="22">
        <v>307500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26453854</v>
      </c>
      <c r="D48" s="51">
        <f>SUM(D45:D47)</f>
        <v>26453854</v>
      </c>
      <c r="E48" s="52">
        <f t="shared" si="7"/>
        <v>25920838</v>
      </c>
      <c r="F48" s="53">
        <f t="shared" si="7"/>
        <v>25920838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6480210</v>
      </c>
      <c r="Y48" s="53">
        <f t="shared" si="7"/>
        <v>-6480210</v>
      </c>
      <c r="Z48" s="54">
        <f>+IF(X48&lt;&gt;0,+(Y48/X48)*100,0)</f>
        <v>-100</v>
      </c>
      <c r="AA48" s="55">
        <f>SUM(AA45:AA47)</f>
        <v>25920838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10971000</v>
      </c>
      <c r="F6" s="20">
        <v>10971000</v>
      </c>
      <c r="G6" s="20">
        <v>4283879</v>
      </c>
      <c r="H6" s="20">
        <v>6431286</v>
      </c>
      <c r="I6" s="20">
        <v>3952171</v>
      </c>
      <c r="J6" s="20">
        <v>3952171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3952171</v>
      </c>
      <c r="X6" s="20">
        <v>2742750</v>
      </c>
      <c r="Y6" s="20">
        <v>1209421</v>
      </c>
      <c r="Z6" s="21">
        <v>44.1</v>
      </c>
      <c r="AA6" s="22">
        <v>10971000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2114000</v>
      </c>
      <c r="F8" s="20">
        <v>2114000</v>
      </c>
      <c r="G8" s="20">
        <v>9600267</v>
      </c>
      <c r="H8" s="20">
        <v>17710722</v>
      </c>
      <c r="I8" s="20">
        <v>19343375</v>
      </c>
      <c r="J8" s="20">
        <v>19343375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19343375</v>
      </c>
      <c r="X8" s="20">
        <v>528500</v>
      </c>
      <c r="Y8" s="20">
        <v>18814875</v>
      </c>
      <c r="Z8" s="21">
        <v>3560.05</v>
      </c>
      <c r="AA8" s="22">
        <v>2114000</v>
      </c>
    </row>
    <row r="9" spans="1:27" ht="13.5">
      <c r="A9" s="23" t="s">
        <v>36</v>
      </c>
      <c r="B9" s="17"/>
      <c r="C9" s="18"/>
      <c r="D9" s="18"/>
      <c r="E9" s="19">
        <v>346000</v>
      </c>
      <c r="F9" s="20">
        <v>346000</v>
      </c>
      <c r="G9" s="20">
        <v>98256</v>
      </c>
      <c r="H9" s="20">
        <v>62415</v>
      </c>
      <c r="I9" s="20">
        <v>62415</v>
      </c>
      <c r="J9" s="20">
        <v>62415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62415</v>
      </c>
      <c r="X9" s="20">
        <v>86500</v>
      </c>
      <c r="Y9" s="20">
        <v>-24085</v>
      </c>
      <c r="Z9" s="21">
        <v>-27.84</v>
      </c>
      <c r="AA9" s="22">
        <v>346000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10000</v>
      </c>
      <c r="F11" s="20">
        <v>10000</v>
      </c>
      <c r="G11" s="20">
        <v>8718</v>
      </c>
      <c r="H11" s="20">
        <v>10066</v>
      </c>
      <c r="I11" s="20">
        <v>10066</v>
      </c>
      <c r="J11" s="20">
        <v>10066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10066</v>
      </c>
      <c r="X11" s="20">
        <v>2500</v>
      </c>
      <c r="Y11" s="20">
        <v>7566</v>
      </c>
      <c r="Z11" s="21">
        <v>302.64</v>
      </c>
      <c r="AA11" s="22">
        <v>10000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13441000</v>
      </c>
      <c r="F12" s="31">
        <f t="shared" si="0"/>
        <v>13441000</v>
      </c>
      <c r="G12" s="31">
        <f t="shared" si="0"/>
        <v>13991120</v>
      </c>
      <c r="H12" s="31">
        <f t="shared" si="0"/>
        <v>24214489</v>
      </c>
      <c r="I12" s="31">
        <f t="shared" si="0"/>
        <v>23368027</v>
      </c>
      <c r="J12" s="31">
        <f t="shared" si="0"/>
        <v>23368027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23368027</v>
      </c>
      <c r="X12" s="31">
        <f t="shared" si="0"/>
        <v>3360250</v>
      </c>
      <c r="Y12" s="31">
        <f t="shared" si="0"/>
        <v>20007777</v>
      </c>
      <c r="Z12" s="32">
        <f>+IF(X12&lt;&gt;0,+(Y12/X12)*100,0)</f>
        <v>595.4252510973886</v>
      </c>
      <c r="AA12" s="33">
        <f>SUM(AA6:AA11)</f>
        <v>13441000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1694000</v>
      </c>
      <c r="F16" s="20">
        <v>1694000</v>
      </c>
      <c r="G16" s="24">
        <v>1796513</v>
      </c>
      <c r="H16" s="24">
        <v>1796513</v>
      </c>
      <c r="I16" s="24">
        <v>1796513</v>
      </c>
      <c r="J16" s="20">
        <v>1796513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1796513</v>
      </c>
      <c r="X16" s="20">
        <v>423500</v>
      </c>
      <c r="Y16" s="24">
        <v>1373013</v>
      </c>
      <c r="Z16" s="25">
        <v>324.21</v>
      </c>
      <c r="AA16" s="26">
        <v>1694000</v>
      </c>
    </row>
    <row r="17" spans="1:27" ht="13.5">
      <c r="A17" s="23" t="s">
        <v>43</v>
      </c>
      <c r="B17" s="17"/>
      <c r="C17" s="18"/>
      <c r="D17" s="18"/>
      <c r="E17" s="19">
        <v>26410000</v>
      </c>
      <c r="F17" s="20">
        <v>26410000</v>
      </c>
      <c r="G17" s="20">
        <v>26447383</v>
      </c>
      <c r="H17" s="20">
        <v>23159853</v>
      </c>
      <c r="I17" s="20">
        <v>23159854</v>
      </c>
      <c r="J17" s="20">
        <v>23159854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23159854</v>
      </c>
      <c r="X17" s="20">
        <v>6602500</v>
      </c>
      <c r="Y17" s="20">
        <v>16557354</v>
      </c>
      <c r="Z17" s="21">
        <v>250.77</v>
      </c>
      <c r="AA17" s="22">
        <v>26410000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134028000</v>
      </c>
      <c r="F19" s="20">
        <v>134028000</v>
      </c>
      <c r="G19" s="20">
        <v>122454818</v>
      </c>
      <c r="H19" s="20">
        <v>126777599</v>
      </c>
      <c r="I19" s="20">
        <v>126867093</v>
      </c>
      <c r="J19" s="20">
        <v>126867093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126867093</v>
      </c>
      <c r="X19" s="20">
        <v>33507000</v>
      </c>
      <c r="Y19" s="20">
        <v>93360093</v>
      </c>
      <c r="Z19" s="21">
        <v>278.63</v>
      </c>
      <c r="AA19" s="22">
        <v>134028000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307000</v>
      </c>
      <c r="F21" s="20">
        <v>307000</v>
      </c>
      <c r="G21" s="20">
        <v>307100</v>
      </c>
      <c r="H21" s="20">
        <v>224130</v>
      </c>
      <c r="I21" s="20">
        <v>224130</v>
      </c>
      <c r="J21" s="20">
        <v>224130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224130</v>
      </c>
      <c r="X21" s="20">
        <v>76750</v>
      </c>
      <c r="Y21" s="20">
        <v>147380</v>
      </c>
      <c r="Z21" s="21">
        <v>192.03</v>
      </c>
      <c r="AA21" s="22">
        <v>307000</v>
      </c>
    </row>
    <row r="22" spans="1:27" ht="13.5">
      <c r="A22" s="23" t="s">
        <v>48</v>
      </c>
      <c r="B22" s="17"/>
      <c r="C22" s="18"/>
      <c r="D22" s="18"/>
      <c r="E22" s="19">
        <v>16000</v>
      </c>
      <c r="F22" s="20">
        <v>16000</v>
      </c>
      <c r="G22" s="20">
        <v>34042</v>
      </c>
      <c r="H22" s="20">
        <v>20777</v>
      </c>
      <c r="I22" s="20">
        <v>20777</v>
      </c>
      <c r="J22" s="20">
        <v>20777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20777</v>
      </c>
      <c r="X22" s="20">
        <v>4000</v>
      </c>
      <c r="Y22" s="20">
        <v>16777</v>
      </c>
      <c r="Z22" s="21">
        <v>419.43</v>
      </c>
      <c r="AA22" s="22">
        <v>16000</v>
      </c>
    </row>
    <row r="23" spans="1:27" ht="13.5">
      <c r="A23" s="23" t="s">
        <v>49</v>
      </c>
      <c r="B23" s="17"/>
      <c r="C23" s="18"/>
      <c r="D23" s="18"/>
      <c r="E23" s="19">
        <v>55000</v>
      </c>
      <c r="F23" s="20">
        <v>55000</v>
      </c>
      <c r="G23" s="24">
        <v>54838</v>
      </c>
      <c r="H23" s="24">
        <v>360188</v>
      </c>
      <c r="I23" s="24">
        <v>360188</v>
      </c>
      <c r="J23" s="20">
        <v>360188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360188</v>
      </c>
      <c r="X23" s="20">
        <v>13750</v>
      </c>
      <c r="Y23" s="24">
        <v>346438</v>
      </c>
      <c r="Z23" s="25">
        <v>2519.55</v>
      </c>
      <c r="AA23" s="26">
        <v>55000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162510000</v>
      </c>
      <c r="F24" s="37">
        <f t="shared" si="1"/>
        <v>162510000</v>
      </c>
      <c r="G24" s="37">
        <f t="shared" si="1"/>
        <v>151094694</v>
      </c>
      <c r="H24" s="37">
        <f t="shared" si="1"/>
        <v>152339060</v>
      </c>
      <c r="I24" s="37">
        <f t="shared" si="1"/>
        <v>152428555</v>
      </c>
      <c r="J24" s="37">
        <f t="shared" si="1"/>
        <v>152428555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152428555</v>
      </c>
      <c r="X24" s="37">
        <f t="shared" si="1"/>
        <v>40627500</v>
      </c>
      <c r="Y24" s="37">
        <f t="shared" si="1"/>
        <v>111801055</v>
      </c>
      <c r="Z24" s="38">
        <f>+IF(X24&lt;&gt;0,+(Y24/X24)*100,0)</f>
        <v>275.1856624207741</v>
      </c>
      <c r="AA24" s="39">
        <f>SUM(AA15:AA23)</f>
        <v>162510000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175951000</v>
      </c>
      <c r="F25" s="31">
        <f t="shared" si="2"/>
        <v>175951000</v>
      </c>
      <c r="G25" s="31">
        <f t="shared" si="2"/>
        <v>165085814</v>
      </c>
      <c r="H25" s="31">
        <f t="shared" si="2"/>
        <v>176553549</v>
      </c>
      <c r="I25" s="31">
        <f t="shared" si="2"/>
        <v>175796582</v>
      </c>
      <c r="J25" s="31">
        <f t="shared" si="2"/>
        <v>175796582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175796582</v>
      </c>
      <c r="X25" s="31">
        <f t="shared" si="2"/>
        <v>43987750</v>
      </c>
      <c r="Y25" s="31">
        <f t="shared" si="2"/>
        <v>131808832</v>
      </c>
      <c r="Z25" s="32">
        <f>+IF(X25&lt;&gt;0,+(Y25/X25)*100,0)</f>
        <v>299.64895226511925</v>
      </c>
      <c r="AA25" s="33">
        <f>+AA12+AA24</f>
        <v>175951000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1400000</v>
      </c>
      <c r="F29" s="20">
        <v>1400000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350000</v>
      </c>
      <c r="Y29" s="20">
        <v>-350000</v>
      </c>
      <c r="Z29" s="21">
        <v>-100</v>
      </c>
      <c r="AA29" s="22">
        <v>1400000</v>
      </c>
    </row>
    <row r="30" spans="1:27" ht="13.5">
      <c r="A30" s="23" t="s">
        <v>55</v>
      </c>
      <c r="B30" s="17"/>
      <c r="C30" s="18"/>
      <c r="D30" s="18"/>
      <c r="E30" s="19">
        <v>266000</v>
      </c>
      <c r="F30" s="20">
        <v>266000</v>
      </c>
      <c r="G30" s="20">
        <v>420591</v>
      </c>
      <c r="H30" s="20">
        <v>471397</v>
      </c>
      <c r="I30" s="20">
        <v>471397</v>
      </c>
      <c r="J30" s="20">
        <v>471397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471397</v>
      </c>
      <c r="X30" s="20">
        <v>66500</v>
      </c>
      <c r="Y30" s="20">
        <v>404897</v>
      </c>
      <c r="Z30" s="21">
        <v>608.87</v>
      </c>
      <c r="AA30" s="22">
        <v>266000</v>
      </c>
    </row>
    <row r="31" spans="1:27" ht="13.5">
      <c r="A31" s="23" t="s">
        <v>56</v>
      </c>
      <c r="B31" s="17"/>
      <c r="C31" s="18"/>
      <c r="D31" s="18"/>
      <c r="E31" s="19">
        <v>226000</v>
      </c>
      <c r="F31" s="20">
        <v>226000</v>
      </c>
      <c r="G31" s="20">
        <v>216937</v>
      </c>
      <c r="H31" s="20">
        <v>218663</v>
      </c>
      <c r="I31" s="20">
        <v>219199</v>
      </c>
      <c r="J31" s="20">
        <v>219199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219199</v>
      </c>
      <c r="X31" s="20">
        <v>56500</v>
      </c>
      <c r="Y31" s="20">
        <v>162699</v>
      </c>
      <c r="Z31" s="21">
        <v>287.96</v>
      </c>
      <c r="AA31" s="22">
        <v>226000</v>
      </c>
    </row>
    <row r="32" spans="1:27" ht="13.5">
      <c r="A32" s="23" t="s">
        <v>57</v>
      </c>
      <c r="B32" s="17"/>
      <c r="C32" s="18"/>
      <c r="D32" s="18"/>
      <c r="E32" s="19">
        <v>13477000</v>
      </c>
      <c r="F32" s="20">
        <v>13477000</v>
      </c>
      <c r="G32" s="20">
        <v>25076016</v>
      </c>
      <c r="H32" s="20">
        <v>23008549</v>
      </c>
      <c r="I32" s="20">
        <v>23283941</v>
      </c>
      <c r="J32" s="20">
        <v>23283941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23283941</v>
      </c>
      <c r="X32" s="20">
        <v>3369250</v>
      </c>
      <c r="Y32" s="20">
        <v>19914691</v>
      </c>
      <c r="Z32" s="21">
        <v>591.07</v>
      </c>
      <c r="AA32" s="22">
        <v>13477000</v>
      </c>
    </row>
    <row r="33" spans="1:27" ht="13.5">
      <c r="A33" s="23" t="s">
        <v>58</v>
      </c>
      <c r="B33" s="17"/>
      <c r="C33" s="18"/>
      <c r="D33" s="18"/>
      <c r="E33" s="19">
        <v>4444000</v>
      </c>
      <c r="F33" s="20">
        <v>4444000</v>
      </c>
      <c r="G33" s="20">
        <v>4090121</v>
      </c>
      <c r="H33" s="20">
        <v>4413733</v>
      </c>
      <c r="I33" s="20">
        <v>4413733</v>
      </c>
      <c r="J33" s="20">
        <v>4413733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4413733</v>
      </c>
      <c r="X33" s="20">
        <v>1111000</v>
      </c>
      <c r="Y33" s="20">
        <v>3302733</v>
      </c>
      <c r="Z33" s="21">
        <v>297.28</v>
      </c>
      <c r="AA33" s="22">
        <v>4444000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19813000</v>
      </c>
      <c r="F34" s="31">
        <f t="shared" si="3"/>
        <v>19813000</v>
      </c>
      <c r="G34" s="31">
        <f t="shared" si="3"/>
        <v>29803665</v>
      </c>
      <c r="H34" s="31">
        <f t="shared" si="3"/>
        <v>28112342</v>
      </c>
      <c r="I34" s="31">
        <f t="shared" si="3"/>
        <v>28388270</v>
      </c>
      <c r="J34" s="31">
        <f t="shared" si="3"/>
        <v>28388270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28388270</v>
      </c>
      <c r="X34" s="31">
        <f t="shared" si="3"/>
        <v>4953250</v>
      </c>
      <c r="Y34" s="31">
        <f t="shared" si="3"/>
        <v>23435020</v>
      </c>
      <c r="Z34" s="32">
        <f>+IF(X34&lt;&gt;0,+(Y34/X34)*100,0)</f>
        <v>473.12411043254434</v>
      </c>
      <c r="AA34" s="33">
        <f>SUM(AA29:AA33)</f>
        <v>19813000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94000</v>
      </c>
      <c r="F37" s="20">
        <v>94000</v>
      </c>
      <c r="G37" s="20">
        <v>829040</v>
      </c>
      <c r="H37" s="20">
        <v>1163202</v>
      </c>
      <c r="I37" s="20">
        <v>1163202</v>
      </c>
      <c r="J37" s="20">
        <v>1163202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1163202</v>
      </c>
      <c r="X37" s="20">
        <v>23500</v>
      </c>
      <c r="Y37" s="20">
        <v>1139702</v>
      </c>
      <c r="Z37" s="21">
        <v>4849.8</v>
      </c>
      <c r="AA37" s="22">
        <v>94000</v>
      </c>
    </row>
    <row r="38" spans="1:27" ht="13.5">
      <c r="A38" s="23" t="s">
        <v>58</v>
      </c>
      <c r="B38" s="17"/>
      <c r="C38" s="18"/>
      <c r="D38" s="18"/>
      <c r="E38" s="19">
        <v>8286000</v>
      </c>
      <c r="F38" s="20">
        <v>8286000</v>
      </c>
      <c r="G38" s="20">
        <v>8266597</v>
      </c>
      <c r="H38" s="20">
        <v>8979840</v>
      </c>
      <c r="I38" s="20">
        <v>8979840</v>
      </c>
      <c r="J38" s="20">
        <v>8979840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8979840</v>
      </c>
      <c r="X38" s="20">
        <v>2071500</v>
      </c>
      <c r="Y38" s="20">
        <v>6908340</v>
      </c>
      <c r="Z38" s="21">
        <v>333.49</v>
      </c>
      <c r="AA38" s="22">
        <v>8286000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8380000</v>
      </c>
      <c r="F39" s="37">
        <f t="shared" si="4"/>
        <v>8380000</v>
      </c>
      <c r="G39" s="37">
        <f t="shared" si="4"/>
        <v>9095637</v>
      </c>
      <c r="H39" s="37">
        <f t="shared" si="4"/>
        <v>10143042</v>
      </c>
      <c r="I39" s="37">
        <f t="shared" si="4"/>
        <v>10143042</v>
      </c>
      <c r="J39" s="37">
        <f t="shared" si="4"/>
        <v>10143042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10143042</v>
      </c>
      <c r="X39" s="37">
        <f t="shared" si="4"/>
        <v>2095000</v>
      </c>
      <c r="Y39" s="37">
        <f t="shared" si="4"/>
        <v>8048042</v>
      </c>
      <c r="Z39" s="38">
        <f>+IF(X39&lt;&gt;0,+(Y39/X39)*100,0)</f>
        <v>384.15474940334127</v>
      </c>
      <c r="AA39" s="39">
        <f>SUM(AA37:AA38)</f>
        <v>8380000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28193000</v>
      </c>
      <c r="F40" s="31">
        <f t="shared" si="5"/>
        <v>28193000</v>
      </c>
      <c r="G40" s="31">
        <f t="shared" si="5"/>
        <v>38899302</v>
      </c>
      <c r="H40" s="31">
        <f t="shared" si="5"/>
        <v>38255384</v>
      </c>
      <c r="I40" s="31">
        <f t="shared" si="5"/>
        <v>38531312</v>
      </c>
      <c r="J40" s="31">
        <f t="shared" si="5"/>
        <v>38531312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38531312</v>
      </c>
      <c r="X40" s="31">
        <f t="shared" si="5"/>
        <v>7048250</v>
      </c>
      <c r="Y40" s="31">
        <f t="shared" si="5"/>
        <v>31483062</v>
      </c>
      <c r="Z40" s="32">
        <f>+IF(X40&lt;&gt;0,+(Y40/X40)*100,0)</f>
        <v>446.6791331181499</v>
      </c>
      <c r="AA40" s="33">
        <f>+AA34+AA39</f>
        <v>28193000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147758000</v>
      </c>
      <c r="F42" s="45">
        <f t="shared" si="6"/>
        <v>147758000</v>
      </c>
      <c r="G42" s="45">
        <f t="shared" si="6"/>
        <v>126186512</v>
      </c>
      <c r="H42" s="45">
        <f t="shared" si="6"/>
        <v>138298165</v>
      </c>
      <c r="I42" s="45">
        <f t="shared" si="6"/>
        <v>137265270</v>
      </c>
      <c r="J42" s="45">
        <f t="shared" si="6"/>
        <v>137265270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137265270</v>
      </c>
      <c r="X42" s="45">
        <f t="shared" si="6"/>
        <v>36939500</v>
      </c>
      <c r="Y42" s="45">
        <f t="shared" si="6"/>
        <v>100325770</v>
      </c>
      <c r="Z42" s="46">
        <f>+IF(X42&lt;&gt;0,+(Y42/X42)*100,0)</f>
        <v>271.5948239689221</v>
      </c>
      <c r="AA42" s="47">
        <f>+AA25-AA40</f>
        <v>147758000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147758000</v>
      </c>
      <c r="F45" s="20">
        <v>147758000</v>
      </c>
      <c r="G45" s="20">
        <v>126186512</v>
      </c>
      <c r="H45" s="20">
        <v>138298165</v>
      </c>
      <c r="I45" s="20">
        <v>137265270</v>
      </c>
      <c r="J45" s="20">
        <v>137265270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137265270</v>
      </c>
      <c r="X45" s="20">
        <v>36939500</v>
      </c>
      <c r="Y45" s="20">
        <v>100325770</v>
      </c>
      <c r="Z45" s="48">
        <v>271.59</v>
      </c>
      <c r="AA45" s="22">
        <v>147758000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147758000</v>
      </c>
      <c r="F48" s="53">
        <f t="shared" si="7"/>
        <v>147758000</v>
      </c>
      <c r="G48" s="53">
        <f t="shared" si="7"/>
        <v>126186512</v>
      </c>
      <c r="H48" s="53">
        <f t="shared" si="7"/>
        <v>138298165</v>
      </c>
      <c r="I48" s="53">
        <f t="shared" si="7"/>
        <v>137265270</v>
      </c>
      <c r="J48" s="53">
        <f t="shared" si="7"/>
        <v>137265270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137265270</v>
      </c>
      <c r="X48" s="53">
        <f t="shared" si="7"/>
        <v>36939500</v>
      </c>
      <c r="Y48" s="53">
        <f t="shared" si="7"/>
        <v>100325770</v>
      </c>
      <c r="Z48" s="54">
        <f>+IF(X48&lt;&gt;0,+(Y48/X48)*100,0)</f>
        <v>271.5948239689221</v>
      </c>
      <c r="AA48" s="55">
        <f>SUM(AA45:AA47)</f>
        <v>147758000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19946722</v>
      </c>
      <c r="D6" s="18">
        <v>19946722</v>
      </c>
      <c r="E6" s="19">
        <v>33523500</v>
      </c>
      <c r="F6" s="20">
        <v>33523500</v>
      </c>
      <c r="G6" s="20">
        <v>21375069</v>
      </c>
      <c r="H6" s="20">
        <v>14824534</v>
      </c>
      <c r="I6" s="20">
        <v>9357326</v>
      </c>
      <c r="J6" s="20">
        <v>9357326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9357326</v>
      </c>
      <c r="X6" s="20">
        <v>8380875</v>
      </c>
      <c r="Y6" s="20">
        <v>976451</v>
      </c>
      <c r="Z6" s="21">
        <v>11.65</v>
      </c>
      <c r="AA6" s="22">
        <v>33523500</v>
      </c>
    </row>
    <row r="7" spans="1:27" ht="13.5">
      <c r="A7" s="23" t="s">
        <v>34</v>
      </c>
      <c r="B7" s="17"/>
      <c r="C7" s="18"/>
      <c r="D7" s="18"/>
      <c r="E7" s="19">
        <v>6000000</v>
      </c>
      <c r="F7" s="20">
        <v>6000000</v>
      </c>
      <c r="G7" s="20">
        <v>9554306</v>
      </c>
      <c r="H7" s="20">
        <v>9602057</v>
      </c>
      <c r="I7" s="20">
        <v>9707819</v>
      </c>
      <c r="J7" s="20">
        <v>9707819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9707819</v>
      </c>
      <c r="X7" s="20">
        <v>1500000</v>
      </c>
      <c r="Y7" s="20">
        <v>8207819</v>
      </c>
      <c r="Z7" s="21">
        <v>547.19</v>
      </c>
      <c r="AA7" s="22">
        <v>6000000</v>
      </c>
    </row>
    <row r="8" spans="1:27" ht="13.5">
      <c r="A8" s="23" t="s">
        <v>35</v>
      </c>
      <c r="B8" s="17"/>
      <c r="C8" s="18">
        <v>37057169</v>
      </c>
      <c r="D8" s="18">
        <v>37057169</v>
      </c>
      <c r="E8" s="19">
        <v>28975000</v>
      </c>
      <c r="F8" s="20">
        <v>28975000</v>
      </c>
      <c r="G8" s="20">
        <v>33222668</v>
      </c>
      <c r="H8" s="20">
        <v>33735648</v>
      </c>
      <c r="I8" s="20">
        <v>35184618</v>
      </c>
      <c r="J8" s="20">
        <v>35184618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35184618</v>
      </c>
      <c r="X8" s="20">
        <v>7243750</v>
      </c>
      <c r="Y8" s="20">
        <v>27940868</v>
      </c>
      <c r="Z8" s="21">
        <v>385.72</v>
      </c>
      <c r="AA8" s="22">
        <v>28975000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6370209</v>
      </c>
      <c r="H9" s="20">
        <v>6667996</v>
      </c>
      <c r="I9" s="20">
        <v>6116999</v>
      </c>
      <c r="J9" s="20">
        <v>6116999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6116999</v>
      </c>
      <c r="X9" s="20"/>
      <c r="Y9" s="20">
        <v>6116999</v>
      </c>
      <c r="Z9" s="21"/>
      <c r="AA9" s="22"/>
    </row>
    <row r="10" spans="1:27" ht="13.5">
      <c r="A10" s="23" t="s">
        <v>37</v>
      </c>
      <c r="B10" s="17"/>
      <c r="C10" s="18">
        <v>7118</v>
      </c>
      <c r="D10" s="18">
        <v>7118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398196</v>
      </c>
      <c r="D11" s="18">
        <v>398196</v>
      </c>
      <c r="E11" s="19"/>
      <c r="F11" s="20"/>
      <c r="G11" s="20">
        <v>398196</v>
      </c>
      <c r="H11" s="20">
        <v>398196</v>
      </c>
      <c r="I11" s="20">
        <v>398196</v>
      </c>
      <c r="J11" s="20">
        <v>398196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398196</v>
      </c>
      <c r="X11" s="20"/>
      <c r="Y11" s="20">
        <v>398196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57409205</v>
      </c>
      <c r="D12" s="29">
        <f>SUM(D6:D11)</f>
        <v>57409205</v>
      </c>
      <c r="E12" s="30">
        <f t="shared" si="0"/>
        <v>68498500</v>
      </c>
      <c r="F12" s="31">
        <f t="shared" si="0"/>
        <v>68498500</v>
      </c>
      <c r="G12" s="31">
        <f t="shared" si="0"/>
        <v>70920448</v>
      </c>
      <c r="H12" s="31">
        <f t="shared" si="0"/>
        <v>65228431</v>
      </c>
      <c r="I12" s="31">
        <f t="shared" si="0"/>
        <v>60764958</v>
      </c>
      <c r="J12" s="31">
        <f t="shared" si="0"/>
        <v>60764958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60764958</v>
      </c>
      <c r="X12" s="31">
        <f t="shared" si="0"/>
        <v>17124625</v>
      </c>
      <c r="Y12" s="31">
        <f t="shared" si="0"/>
        <v>43640333</v>
      </c>
      <c r="Z12" s="32">
        <f>+IF(X12&lt;&gt;0,+(Y12/X12)*100,0)</f>
        <v>254.83964174397983</v>
      </c>
      <c r="AA12" s="33">
        <f>SUM(AA6:AA11)</f>
        <v>68498500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1654811</v>
      </c>
      <c r="D17" s="18">
        <v>1654811</v>
      </c>
      <c r="E17" s="19">
        <v>1655000</v>
      </c>
      <c r="F17" s="20">
        <v>1655000</v>
      </c>
      <c r="G17" s="20">
        <v>1654811</v>
      </c>
      <c r="H17" s="20">
        <v>1654811</v>
      </c>
      <c r="I17" s="20">
        <v>1654811</v>
      </c>
      <c r="J17" s="20">
        <v>1654811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1654811</v>
      </c>
      <c r="X17" s="20">
        <v>413750</v>
      </c>
      <c r="Y17" s="20">
        <v>1241061</v>
      </c>
      <c r="Z17" s="21">
        <v>299.95</v>
      </c>
      <c r="AA17" s="22">
        <v>1655000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502295348</v>
      </c>
      <c r="D19" s="18">
        <v>502295348</v>
      </c>
      <c r="E19" s="19">
        <v>599618000</v>
      </c>
      <c r="F19" s="20">
        <v>599618000</v>
      </c>
      <c r="G19" s="20">
        <v>500701053</v>
      </c>
      <c r="H19" s="20">
        <v>499135591</v>
      </c>
      <c r="I19" s="20">
        <v>497679298</v>
      </c>
      <c r="J19" s="20">
        <v>497679298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497679298</v>
      </c>
      <c r="X19" s="20">
        <v>149904500</v>
      </c>
      <c r="Y19" s="20">
        <v>347774798</v>
      </c>
      <c r="Z19" s="21">
        <v>232</v>
      </c>
      <c r="AA19" s="22">
        <v>599618000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72886</v>
      </c>
      <c r="D22" s="18">
        <v>72886</v>
      </c>
      <c r="E22" s="19">
        <v>1550000</v>
      </c>
      <c r="F22" s="20">
        <v>1550000</v>
      </c>
      <c r="G22" s="20">
        <v>72885</v>
      </c>
      <c r="H22" s="20">
        <v>72885</v>
      </c>
      <c r="I22" s="20">
        <v>72885</v>
      </c>
      <c r="J22" s="20">
        <v>72885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72885</v>
      </c>
      <c r="X22" s="20">
        <v>387500</v>
      </c>
      <c r="Y22" s="20">
        <v>-314615</v>
      </c>
      <c r="Z22" s="21">
        <v>-81.19</v>
      </c>
      <c r="AA22" s="22">
        <v>1550000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504023045</v>
      </c>
      <c r="D24" s="29">
        <f>SUM(D15:D23)</f>
        <v>504023045</v>
      </c>
      <c r="E24" s="36">
        <f t="shared" si="1"/>
        <v>602823000</v>
      </c>
      <c r="F24" s="37">
        <f t="shared" si="1"/>
        <v>602823000</v>
      </c>
      <c r="G24" s="37">
        <f t="shared" si="1"/>
        <v>502428749</v>
      </c>
      <c r="H24" s="37">
        <f t="shared" si="1"/>
        <v>500863287</v>
      </c>
      <c r="I24" s="37">
        <f t="shared" si="1"/>
        <v>499406994</v>
      </c>
      <c r="J24" s="37">
        <f t="shared" si="1"/>
        <v>499406994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499406994</v>
      </c>
      <c r="X24" s="37">
        <f t="shared" si="1"/>
        <v>150705750</v>
      </c>
      <c r="Y24" s="37">
        <f t="shared" si="1"/>
        <v>348701244</v>
      </c>
      <c r="Z24" s="38">
        <f>+IF(X24&lt;&gt;0,+(Y24/X24)*100,0)</f>
        <v>231.37885847089444</v>
      </c>
      <c r="AA24" s="39">
        <f>SUM(AA15:AA23)</f>
        <v>602823000</v>
      </c>
    </row>
    <row r="25" spans="1:27" ht="13.5">
      <c r="A25" s="27" t="s">
        <v>51</v>
      </c>
      <c r="B25" s="28"/>
      <c r="C25" s="29">
        <f aca="true" t="shared" si="2" ref="C25:Y25">+C12+C24</f>
        <v>561432250</v>
      </c>
      <c r="D25" s="29">
        <f>+D12+D24</f>
        <v>561432250</v>
      </c>
      <c r="E25" s="30">
        <f t="shared" si="2"/>
        <v>671321500</v>
      </c>
      <c r="F25" s="31">
        <f t="shared" si="2"/>
        <v>671321500</v>
      </c>
      <c r="G25" s="31">
        <f t="shared" si="2"/>
        <v>573349197</v>
      </c>
      <c r="H25" s="31">
        <f t="shared" si="2"/>
        <v>566091718</v>
      </c>
      <c r="I25" s="31">
        <f t="shared" si="2"/>
        <v>560171952</v>
      </c>
      <c r="J25" s="31">
        <f t="shared" si="2"/>
        <v>560171952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560171952</v>
      </c>
      <c r="X25" s="31">
        <f t="shared" si="2"/>
        <v>167830375</v>
      </c>
      <c r="Y25" s="31">
        <f t="shared" si="2"/>
        <v>392341577</v>
      </c>
      <c r="Z25" s="32">
        <f>+IF(X25&lt;&gt;0,+(Y25/X25)*100,0)</f>
        <v>233.7726868571914</v>
      </c>
      <c r="AA25" s="33">
        <f>+AA12+AA24</f>
        <v>671321500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933312</v>
      </c>
      <c r="D30" s="18">
        <v>933312</v>
      </c>
      <c r="E30" s="19">
        <v>800000</v>
      </c>
      <c r="F30" s="20">
        <v>800000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200000</v>
      </c>
      <c r="Y30" s="20">
        <v>-200000</v>
      </c>
      <c r="Z30" s="21">
        <v>-100</v>
      </c>
      <c r="AA30" s="22">
        <v>800000</v>
      </c>
    </row>
    <row r="31" spans="1:27" ht="13.5">
      <c r="A31" s="23" t="s">
        <v>56</v>
      </c>
      <c r="B31" s="17"/>
      <c r="C31" s="18">
        <v>697140</v>
      </c>
      <c r="D31" s="18">
        <v>697140</v>
      </c>
      <c r="E31" s="19"/>
      <c r="F31" s="20"/>
      <c r="G31" s="20">
        <v>703181</v>
      </c>
      <c r="H31" s="20">
        <v>705556</v>
      </c>
      <c r="I31" s="20">
        <v>714227</v>
      </c>
      <c r="J31" s="20">
        <v>714227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714227</v>
      </c>
      <c r="X31" s="20"/>
      <c r="Y31" s="20">
        <v>714227</v>
      </c>
      <c r="Z31" s="21"/>
      <c r="AA31" s="22"/>
    </row>
    <row r="32" spans="1:27" ht="13.5">
      <c r="A32" s="23" t="s">
        <v>57</v>
      </c>
      <c r="B32" s="17"/>
      <c r="C32" s="18">
        <v>30630506</v>
      </c>
      <c r="D32" s="18">
        <v>30630506</v>
      </c>
      <c r="E32" s="19"/>
      <c r="F32" s="20"/>
      <c r="G32" s="20">
        <v>28799455</v>
      </c>
      <c r="H32" s="20">
        <v>26296047</v>
      </c>
      <c r="I32" s="20">
        <v>26248851</v>
      </c>
      <c r="J32" s="20">
        <v>26248851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26248851</v>
      </c>
      <c r="X32" s="20"/>
      <c r="Y32" s="20">
        <v>26248851</v>
      </c>
      <c r="Z32" s="21"/>
      <c r="AA32" s="22"/>
    </row>
    <row r="33" spans="1:27" ht="13.5">
      <c r="A33" s="23" t="s">
        <v>58</v>
      </c>
      <c r="B33" s="17"/>
      <c r="C33" s="18">
        <v>925105</v>
      </c>
      <c r="D33" s="18">
        <v>925105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33186063</v>
      </c>
      <c r="D34" s="29">
        <f>SUM(D29:D33)</f>
        <v>33186063</v>
      </c>
      <c r="E34" s="30">
        <f t="shared" si="3"/>
        <v>800000</v>
      </c>
      <c r="F34" s="31">
        <f t="shared" si="3"/>
        <v>800000</v>
      </c>
      <c r="G34" s="31">
        <f t="shared" si="3"/>
        <v>29502636</v>
      </c>
      <c r="H34" s="31">
        <f t="shared" si="3"/>
        <v>27001603</v>
      </c>
      <c r="I34" s="31">
        <f t="shared" si="3"/>
        <v>26963078</v>
      </c>
      <c r="J34" s="31">
        <f t="shared" si="3"/>
        <v>26963078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26963078</v>
      </c>
      <c r="X34" s="31">
        <f t="shared" si="3"/>
        <v>200000</v>
      </c>
      <c r="Y34" s="31">
        <f t="shared" si="3"/>
        <v>26763078</v>
      </c>
      <c r="Z34" s="32">
        <f>+IF(X34&lt;&gt;0,+(Y34/X34)*100,0)</f>
        <v>13381.539</v>
      </c>
      <c r="AA34" s="33">
        <f>SUM(AA29:AA33)</f>
        <v>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3300120</v>
      </c>
      <c r="D37" s="18">
        <v>3300120</v>
      </c>
      <c r="E37" s="19">
        <v>3585000</v>
      </c>
      <c r="F37" s="20">
        <v>3585000</v>
      </c>
      <c r="G37" s="20">
        <v>4160395</v>
      </c>
      <c r="H37" s="20">
        <v>4087902</v>
      </c>
      <c r="I37" s="20">
        <v>4015178</v>
      </c>
      <c r="J37" s="20">
        <v>4015178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4015178</v>
      </c>
      <c r="X37" s="20">
        <v>896250</v>
      </c>
      <c r="Y37" s="20">
        <v>3118928</v>
      </c>
      <c r="Z37" s="21">
        <v>348</v>
      </c>
      <c r="AA37" s="22">
        <v>3585000</v>
      </c>
    </row>
    <row r="38" spans="1:27" ht="13.5">
      <c r="A38" s="23" t="s">
        <v>58</v>
      </c>
      <c r="B38" s="17"/>
      <c r="C38" s="18">
        <v>22908911</v>
      </c>
      <c r="D38" s="18">
        <v>22908911</v>
      </c>
      <c r="E38" s="19">
        <v>33308500</v>
      </c>
      <c r="F38" s="20">
        <v>33308500</v>
      </c>
      <c r="G38" s="20">
        <v>30242562</v>
      </c>
      <c r="H38" s="20">
        <v>30242562</v>
      </c>
      <c r="I38" s="20">
        <v>30242562</v>
      </c>
      <c r="J38" s="20">
        <v>30242562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30242562</v>
      </c>
      <c r="X38" s="20">
        <v>8327125</v>
      </c>
      <c r="Y38" s="20">
        <v>21915437</v>
      </c>
      <c r="Z38" s="21">
        <v>263.18</v>
      </c>
      <c r="AA38" s="22">
        <v>33308500</v>
      </c>
    </row>
    <row r="39" spans="1:27" ht="13.5">
      <c r="A39" s="27" t="s">
        <v>61</v>
      </c>
      <c r="B39" s="35"/>
      <c r="C39" s="29">
        <f aca="true" t="shared" si="4" ref="C39:Y39">SUM(C37:C38)</f>
        <v>26209031</v>
      </c>
      <c r="D39" s="29">
        <f>SUM(D37:D38)</f>
        <v>26209031</v>
      </c>
      <c r="E39" s="36">
        <f t="shared" si="4"/>
        <v>36893500</v>
      </c>
      <c r="F39" s="37">
        <f t="shared" si="4"/>
        <v>36893500</v>
      </c>
      <c r="G39" s="37">
        <f t="shared" si="4"/>
        <v>34402957</v>
      </c>
      <c r="H39" s="37">
        <f t="shared" si="4"/>
        <v>34330464</v>
      </c>
      <c r="I39" s="37">
        <f t="shared" si="4"/>
        <v>34257740</v>
      </c>
      <c r="J39" s="37">
        <f t="shared" si="4"/>
        <v>34257740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34257740</v>
      </c>
      <c r="X39" s="37">
        <f t="shared" si="4"/>
        <v>9223375</v>
      </c>
      <c r="Y39" s="37">
        <f t="shared" si="4"/>
        <v>25034365</v>
      </c>
      <c r="Z39" s="38">
        <f>+IF(X39&lt;&gt;0,+(Y39/X39)*100,0)</f>
        <v>271.42304199926815</v>
      </c>
      <c r="AA39" s="39">
        <f>SUM(AA37:AA38)</f>
        <v>36893500</v>
      </c>
    </row>
    <row r="40" spans="1:27" ht="13.5">
      <c r="A40" s="27" t="s">
        <v>62</v>
      </c>
      <c r="B40" s="28"/>
      <c r="C40" s="29">
        <f aca="true" t="shared" si="5" ref="C40:Y40">+C34+C39</f>
        <v>59395094</v>
      </c>
      <c r="D40" s="29">
        <f>+D34+D39</f>
        <v>59395094</v>
      </c>
      <c r="E40" s="30">
        <f t="shared" si="5"/>
        <v>37693500</v>
      </c>
      <c r="F40" s="31">
        <f t="shared" si="5"/>
        <v>37693500</v>
      </c>
      <c r="G40" s="31">
        <f t="shared" si="5"/>
        <v>63905593</v>
      </c>
      <c r="H40" s="31">
        <f t="shared" si="5"/>
        <v>61332067</v>
      </c>
      <c r="I40" s="31">
        <f t="shared" si="5"/>
        <v>61220818</v>
      </c>
      <c r="J40" s="31">
        <f t="shared" si="5"/>
        <v>61220818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61220818</v>
      </c>
      <c r="X40" s="31">
        <f t="shared" si="5"/>
        <v>9423375</v>
      </c>
      <c r="Y40" s="31">
        <f t="shared" si="5"/>
        <v>51797443</v>
      </c>
      <c r="Z40" s="32">
        <f>+IF(X40&lt;&gt;0,+(Y40/X40)*100,0)</f>
        <v>549.6697626911802</v>
      </c>
      <c r="AA40" s="33">
        <f>+AA34+AA39</f>
        <v>37693500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502037156</v>
      </c>
      <c r="D42" s="43">
        <f>+D25-D40</f>
        <v>502037156</v>
      </c>
      <c r="E42" s="44">
        <f t="shared" si="6"/>
        <v>633628000</v>
      </c>
      <c r="F42" s="45">
        <f t="shared" si="6"/>
        <v>633628000</v>
      </c>
      <c r="G42" s="45">
        <f t="shared" si="6"/>
        <v>509443604</v>
      </c>
      <c r="H42" s="45">
        <f t="shared" si="6"/>
        <v>504759651</v>
      </c>
      <c r="I42" s="45">
        <f t="shared" si="6"/>
        <v>498951134</v>
      </c>
      <c r="J42" s="45">
        <f t="shared" si="6"/>
        <v>498951134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498951134</v>
      </c>
      <c r="X42" s="45">
        <f t="shared" si="6"/>
        <v>158407000</v>
      </c>
      <c r="Y42" s="45">
        <f t="shared" si="6"/>
        <v>340544134</v>
      </c>
      <c r="Z42" s="46">
        <f>+IF(X42&lt;&gt;0,+(Y42/X42)*100,0)</f>
        <v>214.9804831857178</v>
      </c>
      <c r="AA42" s="47">
        <f>+AA25-AA40</f>
        <v>633628000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502037156</v>
      </c>
      <c r="D45" s="18">
        <v>502037156</v>
      </c>
      <c r="E45" s="19">
        <v>633628000</v>
      </c>
      <c r="F45" s="20">
        <v>633628000</v>
      </c>
      <c r="G45" s="20">
        <v>509443604</v>
      </c>
      <c r="H45" s="20">
        <v>504759651</v>
      </c>
      <c r="I45" s="20">
        <v>498951134</v>
      </c>
      <c r="J45" s="20">
        <v>498951134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498951134</v>
      </c>
      <c r="X45" s="20">
        <v>158407000</v>
      </c>
      <c r="Y45" s="20">
        <v>340544134</v>
      </c>
      <c r="Z45" s="48">
        <v>214.98</v>
      </c>
      <c r="AA45" s="22">
        <v>633628000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502037156</v>
      </c>
      <c r="D48" s="51">
        <f>SUM(D45:D47)</f>
        <v>502037156</v>
      </c>
      <c r="E48" s="52">
        <f t="shared" si="7"/>
        <v>633628000</v>
      </c>
      <c r="F48" s="53">
        <f t="shared" si="7"/>
        <v>633628000</v>
      </c>
      <c r="G48" s="53">
        <f t="shared" si="7"/>
        <v>509443604</v>
      </c>
      <c r="H48" s="53">
        <f t="shared" si="7"/>
        <v>504759651</v>
      </c>
      <c r="I48" s="53">
        <f t="shared" si="7"/>
        <v>498951134</v>
      </c>
      <c r="J48" s="53">
        <f t="shared" si="7"/>
        <v>498951134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498951134</v>
      </c>
      <c r="X48" s="53">
        <f t="shared" si="7"/>
        <v>158407000</v>
      </c>
      <c r="Y48" s="53">
        <f t="shared" si="7"/>
        <v>340544134</v>
      </c>
      <c r="Z48" s="54">
        <f>+IF(X48&lt;&gt;0,+(Y48/X48)*100,0)</f>
        <v>214.9804831857178</v>
      </c>
      <c r="AA48" s="55">
        <f>SUM(AA45:AA47)</f>
        <v>633628000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12210203</v>
      </c>
      <c r="D6" s="18">
        <v>12210203</v>
      </c>
      <c r="E6" s="19">
        <v>2843500</v>
      </c>
      <c r="F6" s="20">
        <v>2843500</v>
      </c>
      <c r="G6" s="20">
        <v>116010</v>
      </c>
      <c r="H6" s="20">
        <v>116010</v>
      </c>
      <c r="I6" s="20"/>
      <c r="J6" s="20">
        <v>116010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116010</v>
      </c>
      <c r="X6" s="20">
        <v>710875</v>
      </c>
      <c r="Y6" s="20">
        <v>-594865</v>
      </c>
      <c r="Z6" s="21">
        <v>-83.68</v>
      </c>
      <c r="AA6" s="22">
        <v>2843500</v>
      </c>
    </row>
    <row r="7" spans="1:27" ht="13.5">
      <c r="A7" s="23" t="s">
        <v>34</v>
      </c>
      <c r="B7" s="17"/>
      <c r="C7" s="18"/>
      <c r="D7" s="18"/>
      <c r="E7" s="19">
        <v>11787700</v>
      </c>
      <c r="F7" s="20">
        <v>11787700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2946925</v>
      </c>
      <c r="Y7" s="20">
        <v>-2946925</v>
      </c>
      <c r="Z7" s="21">
        <v>-100</v>
      </c>
      <c r="AA7" s="22">
        <v>11787700</v>
      </c>
    </row>
    <row r="8" spans="1:27" ht="13.5">
      <c r="A8" s="23" t="s">
        <v>35</v>
      </c>
      <c r="B8" s="17"/>
      <c r="C8" s="18">
        <v>40290912</v>
      </c>
      <c r="D8" s="18">
        <v>40290912</v>
      </c>
      <c r="E8" s="19">
        <v>9170552</v>
      </c>
      <c r="F8" s="20">
        <v>9170552</v>
      </c>
      <c r="G8" s="20">
        <v>84100515</v>
      </c>
      <c r="H8" s="20">
        <v>48491551</v>
      </c>
      <c r="I8" s="20"/>
      <c r="J8" s="20">
        <v>48491551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48491551</v>
      </c>
      <c r="X8" s="20">
        <v>2292638</v>
      </c>
      <c r="Y8" s="20">
        <v>46198913</v>
      </c>
      <c r="Z8" s="21">
        <v>2015.1</v>
      </c>
      <c r="AA8" s="22">
        <v>9170552</v>
      </c>
    </row>
    <row r="9" spans="1:27" ht="13.5">
      <c r="A9" s="23" t="s">
        <v>36</v>
      </c>
      <c r="B9" s="17"/>
      <c r="C9" s="18">
        <v>262779</v>
      </c>
      <c r="D9" s="18">
        <v>262779</v>
      </c>
      <c r="E9" s="19">
        <v>9242554</v>
      </c>
      <c r="F9" s="20">
        <v>9242554</v>
      </c>
      <c r="G9" s="20">
        <v>-3035050</v>
      </c>
      <c r="H9" s="20">
        <v>19299144</v>
      </c>
      <c r="I9" s="20"/>
      <c r="J9" s="20">
        <v>19299144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19299144</v>
      </c>
      <c r="X9" s="20">
        <v>2310639</v>
      </c>
      <c r="Y9" s="20">
        <v>16988505</v>
      </c>
      <c r="Z9" s="21">
        <v>735.23</v>
      </c>
      <c r="AA9" s="22">
        <v>9242554</v>
      </c>
    </row>
    <row r="10" spans="1:27" ht="13.5">
      <c r="A10" s="23" t="s">
        <v>37</v>
      </c>
      <c r="B10" s="17"/>
      <c r="C10" s="18">
        <v>31791</v>
      </c>
      <c r="D10" s="18">
        <v>31791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64940812</v>
      </c>
      <c r="D11" s="18">
        <v>64940812</v>
      </c>
      <c r="E11" s="19">
        <v>45898651</v>
      </c>
      <c r="F11" s="20">
        <v>45898651</v>
      </c>
      <c r="G11" s="20">
        <v>52691760</v>
      </c>
      <c r="H11" s="20">
        <v>64936192</v>
      </c>
      <c r="I11" s="20"/>
      <c r="J11" s="20">
        <v>64936192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64936192</v>
      </c>
      <c r="X11" s="20">
        <v>11474663</v>
      </c>
      <c r="Y11" s="20">
        <v>53461529</v>
      </c>
      <c r="Z11" s="21">
        <v>465.91</v>
      </c>
      <c r="AA11" s="22">
        <v>45898651</v>
      </c>
    </row>
    <row r="12" spans="1:27" ht="13.5">
      <c r="A12" s="27" t="s">
        <v>39</v>
      </c>
      <c r="B12" s="28"/>
      <c r="C12" s="29">
        <f aca="true" t="shared" si="0" ref="C12:Y12">SUM(C6:C11)</f>
        <v>117736497</v>
      </c>
      <c r="D12" s="29">
        <f>SUM(D6:D11)</f>
        <v>117736497</v>
      </c>
      <c r="E12" s="30">
        <f t="shared" si="0"/>
        <v>78942957</v>
      </c>
      <c r="F12" s="31">
        <f t="shared" si="0"/>
        <v>78942957</v>
      </c>
      <c r="G12" s="31">
        <f t="shared" si="0"/>
        <v>133873235</v>
      </c>
      <c r="H12" s="31">
        <f t="shared" si="0"/>
        <v>132842897</v>
      </c>
      <c r="I12" s="31">
        <f t="shared" si="0"/>
        <v>0</v>
      </c>
      <c r="J12" s="31">
        <f t="shared" si="0"/>
        <v>132842897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132842897</v>
      </c>
      <c r="X12" s="31">
        <f t="shared" si="0"/>
        <v>19735740</v>
      </c>
      <c r="Y12" s="31">
        <f t="shared" si="0"/>
        <v>113107157</v>
      </c>
      <c r="Z12" s="32">
        <f>+IF(X12&lt;&gt;0,+(Y12/X12)*100,0)</f>
        <v>573.108264498823</v>
      </c>
      <c r="AA12" s="33">
        <f>SUM(AA6:AA11)</f>
        <v>78942957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1164</v>
      </c>
      <c r="D15" s="18">
        <v>1164</v>
      </c>
      <c r="E15" s="19"/>
      <c r="F15" s="20"/>
      <c r="G15" s="20">
        <v>163523136</v>
      </c>
      <c r="H15" s="20">
        <v>5004000</v>
      </c>
      <c r="I15" s="20"/>
      <c r="J15" s="20">
        <v>5004000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5004000</v>
      </c>
      <c r="X15" s="20"/>
      <c r="Y15" s="20">
        <v>5004000</v>
      </c>
      <c r="Z15" s="21"/>
      <c r="AA15" s="22"/>
    </row>
    <row r="16" spans="1:27" ht="13.5">
      <c r="A16" s="23" t="s">
        <v>42</v>
      </c>
      <c r="B16" s="17"/>
      <c r="C16" s="18">
        <v>21088</v>
      </c>
      <c r="D16" s="18">
        <v>21088</v>
      </c>
      <c r="E16" s="19"/>
      <c r="F16" s="20"/>
      <c r="G16" s="24">
        <v>5570794</v>
      </c>
      <c r="H16" s="24">
        <v>10574795</v>
      </c>
      <c r="I16" s="24"/>
      <c r="J16" s="20">
        <v>10574795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10574795</v>
      </c>
      <c r="X16" s="20"/>
      <c r="Y16" s="24">
        <v>10574795</v>
      </c>
      <c r="Z16" s="25"/>
      <c r="AA16" s="26"/>
    </row>
    <row r="17" spans="1:27" ht="13.5">
      <c r="A17" s="23" t="s">
        <v>43</v>
      </c>
      <c r="B17" s="17"/>
      <c r="C17" s="18">
        <v>5004000</v>
      </c>
      <c r="D17" s="18">
        <v>5004000</v>
      </c>
      <c r="E17" s="19">
        <v>4272000</v>
      </c>
      <c r="F17" s="20">
        <v>4272000</v>
      </c>
      <c r="G17" s="20">
        <v>5004000</v>
      </c>
      <c r="H17" s="20">
        <v>138246792</v>
      </c>
      <c r="I17" s="20"/>
      <c r="J17" s="20">
        <v>138246792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138246792</v>
      </c>
      <c r="X17" s="20">
        <v>1068000</v>
      </c>
      <c r="Y17" s="20">
        <v>137178792</v>
      </c>
      <c r="Z17" s="21">
        <v>12844.46</v>
      </c>
      <c r="AA17" s="22">
        <v>4272000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913923422</v>
      </c>
      <c r="D19" s="18">
        <v>913923422</v>
      </c>
      <c r="E19" s="19">
        <v>942332422</v>
      </c>
      <c r="F19" s="20">
        <v>942332422</v>
      </c>
      <c r="G19" s="20">
        <v>832484707</v>
      </c>
      <c r="H19" s="20">
        <v>773912050</v>
      </c>
      <c r="I19" s="20"/>
      <c r="J19" s="20">
        <v>773912050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773912050</v>
      </c>
      <c r="X19" s="20">
        <v>235583106</v>
      </c>
      <c r="Y19" s="20">
        <v>538328944</v>
      </c>
      <c r="Z19" s="21">
        <v>228.51</v>
      </c>
      <c r="AA19" s="22">
        <v>942332422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383792</v>
      </c>
      <c r="D22" s="18">
        <v>383792</v>
      </c>
      <c r="E22" s="19">
        <v>1282600</v>
      </c>
      <c r="F22" s="20">
        <v>1282600</v>
      </c>
      <c r="G22" s="20">
        <v>575472</v>
      </c>
      <c r="H22" s="20">
        <v>383791</v>
      </c>
      <c r="I22" s="20"/>
      <c r="J22" s="20">
        <v>383791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383791</v>
      </c>
      <c r="X22" s="20">
        <v>320650</v>
      </c>
      <c r="Y22" s="20">
        <v>63141</v>
      </c>
      <c r="Z22" s="21">
        <v>19.69</v>
      </c>
      <c r="AA22" s="22">
        <v>1282600</v>
      </c>
    </row>
    <row r="23" spans="1:27" ht="13.5">
      <c r="A23" s="23" t="s">
        <v>49</v>
      </c>
      <c r="B23" s="17"/>
      <c r="C23" s="18">
        <v>63231</v>
      </c>
      <c r="D23" s="18">
        <v>63231</v>
      </c>
      <c r="E23" s="19">
        <v>168136</v>
      </c>
      <c r="F23" s="20">
        <v>168136</v>
      </c>
      <c r="G23" s="24">
        <v>21088</v>
      </c>
      <c r="H23" s="24">
        <v>21088</v>
      </c>
      <c r="I23" s="24"/>
      <c r="J23" s="20">
        <v>21088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21088</v>
      </c>
      <c r="X23" s="20">
        <v>42034</v>
      </c>
      <c r="Y23" s="24">
        <v>-20946</v>
      </c>
      <c r="Z23" s="25">
        <v>-49.83</v>
      </c>
      <c r="AA23" s="26">
        <v>168136</v>
      </c>
    </row>
    <row r="24" spans="1:27" ht="13.5">
      <c r="A24" s="27" t="s">
        <v>50</v>
      </c>
      <c r="B24" s="35"/>
      <c r="C24" s="29">
        <f aca="true" t="shared" si="1" ref="C24:Y24">SUM(C15:C23)</f>
        <v>919396697</v>
      </c>
      <c r="D24" s="29">
        <f>SUM(D15:D23)</f>
        <v>919396697</v>
      </c>
      <c r="E24" s="36">
        <f t="shared" si="1"/>
        <v>948055158</v>
      </c>
      <c r="F24" s="37">
        <f t="shared" si="1"/>
        <v>948055158</v>
      </c>
      <c r="G24" s="37">
        <f t="shared" si="1"/>
        <v>1007179197</v>
      </c>
      <c r="H24" s="37">
        <f t="shared" si="1"/>
        <v>928142516</v>
      </c>
      <c r="I24" s="37">
        <f t="shared" si="1"/>
        <v>0</v>
      </c>
      <c r="J24" s="37">
        <f t="shared" si="1"/>
        <v>928142516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928142516</v>
      </c>
      <c r="X24" s="37">
        <f t="shared" si="1"/>
        <v>237013790</v>
      </c>
      <c r="Y24" s="37">
        <f t="shared" si="1"/>
        <v>691128726</v>
      </c>
      <c r="Z24" s="38">
        <f>+IF(X24&lt;&gt;0,+(Y24/X24)*100,0)</f>
        <v>291.59852935139344</v>
      </c>
      <c r="AA24" s="39">
        <f>SUM(AA15:AA23)</f>
        <v>948055158</v>
      </c>
    </row>
    <row r="25" spans="1:27" ht="13.5">
      <c r="A25" s="27" t="s">
        <v>51</v>
      </c>
      <c r="B25" s="28"/>
      <c r="C25" s="29">
        <f aca="true" t="shared" si="2" ref="C25:Y25">+C12+C24</f>
        <v>1037133194</v>
      </c>
      <c r="D25" s="29">
        <f>+D12+D24</f>
        <v>1037133194</v>
      </c>
      <c r="E25" s="30">
        <f t="shared" si="2"/>
        <v>1026998115</v>
      </c>
      <c r="F25" s="31">
        <f t="shared" si="2"/>
        <v>1026998115</v>
      </c>
      <c r="G25" s="31">
        <f t="shared" si="2"/>
        <v>1141052432</v>
      </c>
      <c r="H25" s="31">
        <f t="shared" si="2"/>
        <v>1060985413</v>
      </c>
      <c r="I25" s="31">
        <f t="shared" si="2"/>
        <v>0</v>
      </c>
      <c r="J25" s="31">
        <f t="shared" si="2"/>
        <v>1060985413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1060985413</v>
      </c>
      <c r="X25" s="31">
        <f t="shared" si="2"/>
        <v>256749530</v>
      </c>
      <c r="Y25" s="31">
        <f t="shared" si="2"/>
        <v>804235883</v>
      </c>
      <c r="Z25" s="32">
        <f>+IF(X25&lt;&gt;0,+(Y25/X25)*100,0)</f>
        <v>313.23752880871876</v>
      </c>
      <c r="AA25" s="33">
        <f>+AA12+AA24</f>
        <v>1026998115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11924753</v>
      </c>
      <c r="D29" s="18">
        <v>11924753</v>
      </c>
      <c r="E29" s="19">
        <v>1025632</v>
      </c>
      <c r="F29" s="20">
        <v>1025632</v>
      </c>
      <c r="G29" s="20">
        <v>15306179</v>
      </c>
      <c r="H29" s="20">
        <v>2809241</v>
      </c>
      <c r="I29" s="20"/>
      <c r="J29" s="20">
        <v>2809241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2809241</v>
      </c>
      <c r="X29" s="20">
        <v>256408</v>
      </c>
      <c r="Y29" s="20">
        <v>2552833</v>
      </c>
      <c r="Z29" s="21">
        <v>995.61</v>
      </c>
      <c r="AA29" s="22">
        <v>1025632</v>
      </c>
    </row>
    <row r="30" spans="1:27" ht="13.5">
      <c r="A30" s="23" t="s">
        <v>55</v>
      </c>
      <c r="B30" s="17"/>
      <c r="C30" s="18">
        <v>2757975</v>
      </c>
      <c r="D30" s="18">
        <v>2757975</v>
      </c>
      <c r="E30" s="19">
        <v>1373760</v>
      </c>
      <c r="F30" s="20">
        <v>1373760</v>
      </c>
      <c r="G30" s="20">
        <v>3604392</v>
      </c>
      <c r="H30" s="20">
        <v>3855398</v>
      </c>
      <c r="I30" s="20"/>
      <c r="J30" s="20">
        <v>3855398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3855398</v>
      </c>
      <c r="X30" s="20">
        <v>343440</v>
      </c>
      <c r="Y30" s="20">
        <v>3511958</v>
      </c>
      <c r="Z30" s="21">
        <v>1022.58</v>
      </c>
      <c r="AA30" s="22">
        <v>1373760</v>
      </c>
    </row>
    <row r="31" spans="1:27" ht="13.5">
      <c r="A31" s="23" t="s">
        <v>56</v>
      </c>
      <c r="B31" s="17"/>
      <c r="C31" s="18">
        <v>1949136</v>
      </c>
      <c r="D31" s="18">
        <v>1949136</v>
      </c>
      <c r="E31" s="19">
        <v>1932000</v>
      </c>
      <c r="F31" s="20">
        <v>1932000</v>
      </c>
      <c r="G31" s="20">
        <v>1955932</v>
      </c>
      <c r="H31" s="20">
        <v>1961975</v>
      </c>
      <c r="I31" s="20"/>
      <c r="J31" s="20">
        <v>1961975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1961975</v>
      </c>
      <c r="X31" s="20">
        <v>483000</v>
      </c>
      <c r="Y31" s="20">
        <v>1478975</v>
      </c>
      <c r="Z31" s="21">
        <v>306.21</v>
      </c>
      <c r="AA31" s="22">
        <v>1932000</v>
      </c>
    </row>
    <row r="32" spans="1:27" ht="13.5">
      <c r="A32" s="23" t="s">
        <v>57</v>
      </c>
      <c r="B32" s="17"/>
      <c r="C32" s="18">
        <v>20719578</v>
      </c>
      <c r="D32" s="18">
        <v>20719578</v>
      </c>
      <c r="E32" s="19">
        <v>11305985</v>
      </c>
      <c r="F32" s="20">
        <v>11305985</v>
      </c>
      <c r="G32" s="20">
        <v>13076664</v>
      </c>
      <c r="H32" s="20">
        <v>15745569</v>
      </c>
      <c r="I32" s="20"/>
      <c r="J32" s="20">
        <v>15745569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15745569</v>
      </c>
      <c r="X32" s="20">
        <v>2826496</v>
      </c>
      <c r="Y32" s="20">
        <v>12919073</v>
      </c>
      <c r="Z32" s="21">
        <v>457.07</v>
      </c>
      <c r="AA32" s="22">
        <v>11305985</v>
      </c>
    </row>
    <row r="33" spans="1:27" ht="13.5">
      <c r="A33" s="23" t="s">
        <v>58</v>
      </c>
      <c r="B33" s="17"/>
      <c r="C33" s="18">
        <v>1413504</v>
      </c>
      <c r="D33" s="18">
        <v>1413504</v>
      </c>
      <c r="E33" s="19">
        <v>2016520</v>
      </c>
      <c r="F33" s="20">
        <v>2016520</v>
      </c>
      <c r="G33" s="20">
        <v>46588740</v>
      </c>
      <c r="H33" s="20">
        <v>46841820</v>
      </c>
      <c r="I33" s="20"/>
      <c r="J33" s="20">
        <v>46841820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46841820</v>
      </c>
      <c r="X33" s="20">
        <v>504130</v>
      </c>
      <c r="Y33" s="20">
        <v>46337690</v>
      </c>
      <c r="Z33" s="21">
        <v>9191.62</v>
      </c>
      <c r="AA33" s="22">
        <v>2016520</v>
      </c>
    </row>
    <row r="34" spans="1:27" ht="13.5">
      <c r="A34" s="27" t="s">
        <v>59</v>
      </c>
      <c r="B34" s="28"/>
      <c r="C34" s="29">
        <f aca="true" t="shared" si="3" ref="C34:Y34">SUM(C29:C33)</f>
        <v>38764946</v>
      </c>
      <c r="D34" s="29">
        <f>SUM(D29:D33)</f>
        <v>38764946</v>
      </c>
      <c r="E34" s="30">
        <f t="shared" si="3"/>
        <v>17653897</v>
      </c>
      <c r="F34" s="31">
        <f t="shared" si="3"/>
        <v>17653897</v>
      </c>
      <c r="G34" s="31">
        <f t="shared" si="3"/>
        <v>80531907</v>
      </c>
      <c r="H34" s="31">
        <f t="shared" si="3"/>
        <v>71214003</v>
      </c>
      <c r="I34" s="31">
        <f t="shared" si="3"/>
        <v>0</v>
      </c>
      <c r="J34" s="31">
        <f t="shared" si="3"/>
        <v>71214003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71214003</v>
      </c>
      <c r="X34" s="31">
        <f t="shared" si="3"/>
        <v>4413474</v>
      </c>
      <c r="Y34" s="31">
        <f t="shared" si="3"/>
        <v>66800529</v>
      </c>
      <c r="Z34" s="32">
        <f>+IF(X34&lt;&gt;0,+(Y34/X34)*100,0)</f>
        <v>1513.5589107356245</v>
      </c>
      <c r="AA34" s="33">
        <f>SUM(AA29:AA33)</f>
        <v>17653897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3230928</v>
      </c>
      <c r="D37" s="18">
        <v>3230928</v>
      </c>
      <c r="E37" s="19">
        <v>11176036</v>
      </c>
      <c r="F37" s="20">
        <v>11176036</v>
      </c>
      <c r="G37" s="20">
        <v>3165945</v>
      </c>
      <c r="H37" s="20">
        <v>3165945</v>
      </c>
      <c r="I37" s="20"/>
      <c r="J37" s="20">
        <v>3165945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3165945</v>
      </c>
      <c r="X37" s="20">
        <v>2794009</v>
      </c>
      <c r="Y37" s="20">
        <v>371936</v>
      </c>
      <c r="Z37" s="21">
        <v>13.31</v>
      </c>
      <c r="AA37" s="22">
        <v>11176036</v>
      </c>
    </row>
    <row r="38" spans="1:27" ht="13.5">
      <c r="A38" s="23" t="s">
        <v>58</v>
      </c>
      <c r="B38" s="17"/>
      <c r="C38" s="18">
        <v>40657281</v>
      </c>
      <c r="D38" s="18">
        <v>40657281</v>
      </c>
      <c r="E38" s="19">
        <v>34194353</v>
      </c>
      <c r="F38" s="20">
        <v>34194353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8548588</v>
      </c>
      <c r="Y38" s="20">
        <v>-8548588</v>
      </c>
      <c r="Z38" s="21">
        <v>-100</v>
      </c>
      <c r="AA38" s="22">
        <v>34194353</v>
      </c>
    </row>
    <row r="39" spans="1:27" ht="13.5">
      <c r="A39" s="27" t="s">
        <v>61</v>
      </c>
      <c r="B39" s="35"/>
      <c r="C39" s="29">
        <f aca="true" t="shared" si="4" ref="C39:Y39">SUM(C37:C38)</f>
        <v>43888209</v>
      </c>
      <c r="D39" s="29">
        <f>SUM(D37:D38)</f>
        <v>43888209</v>
      </c>
      <c r="E39" s="36">
        <f t="shared" si="4"/>
        <v>45370389</v>
      </c>
      <c r="F39" s="37">
        <f t="shared" si="4"/>
        <v>45370389</v>
      </c>
      <c r="G39" s="37">
        <f t="shared" si="4"/>
        <v>3165945</v>
      </c>
      <c r="H39" s="37">
        <f t="shared" si="4"/>
        <v>3165945</v>
      </c>
      <c r="I39" s="37">
        <f t="shared" si="4"/>
        <v>0</v>
      </c>
      <c r="J39" s="37">
        <f t="shared" si="4"/>
        <v>3165945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3165945</v>
      </c>
      <c r="X39" s="37">
        <f t="shared" si="4"/>
        <v>11342597</v>
      </c>
      <c r="Y39" s="37">
        <f t="shared" si="4"/>
        <v>-8176652</v>
      </c>
      <c r="Z39" s="38">
        <f>+IF(X39&lt;&gt;0,+(Y39/X39)*100,0)</f>
        <v>-72.08800594784422</v>
      </c>
      <c r="AA39" s="39">
        <f>SUM(AA37:AA38)</f>
        <v>45370389</v>
      </c>
    </row>
    <row r="40" spans="1:27" ht="13.5">
      <c r="A40" s="27" t="s">
        <v>62</v>
      </c>
      <c r="B40" s="28"/>
      <c r="C40" s="29">
        <f aca="true" t="shared" si="5" ref="C40:Y40">+C34+C39</f>
        <v>82653155</v>
      </c>
      <c r="D40" s="29">
        <f>+D34+D39</f>
        <v>82653155</v>
      </c>
      <c r="E40" s="30">
        <f t="shared" si="5"/>
        <v>63024286</v>
      </c>
      <c r="F40" s="31">
        <f t="shared" si="5"/>
        <v>63024286</v>
      </c>
      <c r="G40" s="31">
        <f t="shared" si="5"/>
        <v>83697852</v>
      </c>
      <c r="H40" s="31">
        <f t="shared" si="5"/>
        <v>74379948</v>
      </c>
      <c r="I40" s="31">
        <f t="shared" si="5"/>
        <v>0</v>
      </c>
      <c r="J40" s="31">
        <f t="shared" si="5"/>
        <v>74379948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74379948</v>
      </c>
      <c r="X40" s="31">
        <f t="shared" si="5"/>
        <v>15756071</v>
      </c>
      <c r="Y40" s="31">
        <f t="shared" si="5"/>
        <v>58623877</v>
      </c>
      <c r="Z40" s="32">
        <f>+IF(X40&lt;&gt;0,+(Y40/X40)*100,0)</f>
        <v>372.0716731982231</v>
      </c>
      <c r="AA40" s="33">
        <f>+AA34+AA39</f>
        <v>63024286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954480039</v>
      </c>
      <c r="D42" s="43">
        <f>+D25-D40</f>
        <v>954480039</v>
      </c>
      <c r="E42" s="44">
        <f t="shared" si="6"/>
        <v>963973829</v>
      </c>
      <c r="F42" s="45">
        <f t="shared" si="6"/>
        <v>963973829</v>
      </c>
      <c r="G42" s="45">
        <f t="shared" si="6"/>
        <v>1057354580</v>
      </c>
      <c r="H42" s="45">
        <f t="shared" si="6"/>
        <v>986605465</v>
      </c>
      <c r="I42" s="45">
        <f t="shared" si="6"/>
        <v>0</v>
      </c>
      <c r="J42" s="45">
        <f t="shared" si="6"/>
        <v>986605465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986605465</v>
      </c>
      <c r="X42" s="45">
        <f t="shared" si="6"/>
        <v>240993459</v>
      </c>
      <c r="Y42" s="45">
        <f t="shared" si="6"/>
        <v>745612006</v>
      </c>
      <c r="Z42" s="46">
        <f>+IF(X42&lt;&gt;0,+(Y42/X42)*100,0)</f>
        <v>309.3909723085057</v>
      </c>
      <c r="AA42" s="47">
        <f>+AA25-AA40</f>
        <v>963973829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954480039</v>
      </c>
      <c r="D45" s="18">
        <v>954480039</v>
      </c>
      <c r="E45" s="19">
        <v>692666830</v>
      </c>
      <c r="F45" s="20">
        <v>692666830</v>
      </c>
      <c r="G45" s="20">
        <v>1055101787</v>
      </c>
      <c r="H45" s="20">
        <v>984352672</v>
      </c>
      <c r="I45" s="20"/>
      <c r="J45" s="20">
        <v>984352672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984352672</v>
      </c>
      <c r="X45" s="20">
        <v>173166708</v>
      </c>
      <c r="Y45" s="20">
        <v>811185964</v>
      </c>
      <c r="Z45" s="48">
        <v>468.44</v>
      </c>
      <c r="AA45" s="22">
        <v>692666830</v>
      </c>
    </row>
    <row r="46" spans="1:27" ht="13.5">
      <c r="A46" s="23" t="s">
        <v>67</v>
      </c>
      <c r="B46" s="17"/>
      <c r="C46" s="18"/>
      <c r="D46" s="18"/>
      <c r="E46" s="19">
        <v>271307000</v>
      </c>
      <c r="F46" s="20">
        <v>271307000</v>
      </c>
      <c r="G46" s="20">
        <v>2252793</v>
      </c>
      <c r="H46" s="20">
        <v>2252793</v>
      </c>
      <c r="I46" s="20"/>
      <c r="J46" s="20">
        <v>2252793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2252793</v>
      </c>
      <c r="X46" s="20">
        <v>67826750</v>
      </c>
      <c r="Y46" s="20">
        <v>-65573957</v>
      </c>
      <c r="Z46" s="48">
        <v>-96.68</v>
      </c>
      <c r="AA46" s="22">
        <v>271307000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954480039</v>
      </c>
      <c r="D48" s="51">
        <f>SUM(D45:D47)</f>
        <v>954480039</v>
      </c>
      <c r="E48" s="52">
        <f t="shared" si="7"/>
        <v>963973830</v>
      </c>
      <c r="F48" s="53">
        <f t="shared" si="7"/>
        <v>963973830</v>
      </c>
      <c r="G48" s="53">
        <f t="shared" si="7"/>
        <v>1057354580</v>
      </c>
      <c r="H48" s="53">
        <f t="shared" si="7"/>
        <v>986605465</v>
      </c>
      <c r="I48" s="53">
        <f t="shared" si="7"/>
        <v>0</v>
      </c>
      <c r="J48" s="53">
        <f t="shared" si="7"/>
        <v>986605465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986605465</v>
      </c>
      <c r="X48" s="53">
        <f t="shared" si="7"/>
        <v>240993458</v>
      </c>
      <c r="Y48" s="53">
        <f t="shared" si="7"/>
        <v>745612007</v>
      </c>
      <c r="Z48" s="54">
        <f>+IF(X48&lt;&gt;0,+(Y48/X48)*100,0)</f>
        <v>309.3909740072695</v>
      </c>
      <c r="AA48" s="55">
        <f>SUM(AA45:AA47)</f>
        <v>963973830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167919</v>
      </c>
      <c r="D6" s="18">
        <v>167919</v>
      </c>
      <c r="E6" s="19">
        <v>1538120</v>
      </c>
      <c r="F6" s="20">
        <v>1538120</v>
      </c>
      <c r="G6" s="20">
        <v>382459</v>
      </c>
      <c r="H6" s="20">
        <v>383503</v>
      </c>
      <c r="I6" s="20">
        <v>801944</v>
      </c>
      <c r="J6" s="20">
        <v>801944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801944</v>
      </c>
      <c r="X6" s="20">
        <v>384530</v>
      </c>
      <c r="Y6" s="20">
        <v>417414</v>
      </c>
      <c r="Z6" s="21">
        <v>108.55</v>
      </c>
      <c r="AA6" s="22">
        <v>1538120</v>
      </c>
    </row>
    <row r="7" spans="1:27" ht="13.5">
      <c r="A7" s="23" t="s">
        <v>34</v>
      </c>
      <c r="B7" s="17"/>
      <c r="C7" s="18">
        <v>22444088</v>
      </c>
      <c r="D7" s="18">
        <v>22444088</v>
      </c>
      <c r="E7" s="19">
        <v>21330771</v>
      </c>
      <c r="F7" s="20">
        <v>21330771</v>
      </c>
      <c r="G7" s="20">
        <v>31570571</v>
      </c>
      <c r="H7" s="20">
        <v>30327940</v>
      </c>
      <c r="I7" s="20">
        <v>27903845</v>
      </c>
      <c r="J7" s="20">
        <v>27903845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27903845</v>
      </c>
      <c r="X7" s="20">
        <v>5332693</v>
      </c>
      <c r="Y7" s="20">
        <v>22571152</v>
      </c>
      <c r="Z7" s="21">
        <v>423.26</v>
      </c>
      <c r="AA7" s="22">
        <v>21330771</v>
      </c>
    </row>
    <row r="8" spans="1:27" ht="13.5">
      <c r="A8" s="23" t="s">
        <v>35</v>
      </c>
      <c r="B8" s="17"/>
      <c r="C8" s="18">
        <v>1972072</v>
      </c>
      <c r="D8" s="18">
        <v>1972072</v>
      </c>
      <c r="E8" s="19">
        <v>6000119</v>
      </c>
      <c r="F8" s="20">
        <v>6000119</v>
      </c>
      <c r="G8" s="20">
        <v>6719999</v>
      </c>
      <c r="H8" s="20">
        <v>5312477</v>
      </c>
      <c r="I8" s="20">
        <v>4096098</v>
      </c>
      <c r="J8" s="20">
        <v>4096098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4096098</v>
      </c>
      <c r="X8" s="20">
        <v>1500030</v>
      </c>
      <c r="Y8" s="20">
        <v>2596068</v>
      </c>
      <c r="Z8" s="21">
        <v>173.07</v>
      </c>
      <c r="AA8" s="22">
        <v>6000119</v>
      </c>
    </row>
    <row r="9" spans="1:27" ht="13.5">
      <c r="A9" s="23" t="s">
        <v>36</v>
      </c>
      <c r="B9" s="17"/>
      <c r="C9" s="18">
        <v>29515</v>
      </c>
      <c r="D9" s="18">
        <v>29515</v>
      </c>
      <c r="E9" s="19">
        <v>10634</v>
      </c>
      <c r="F9" s="20">
        <v>10634</v>
      </c>
      <c r="G9" s="20">
        <v>29515</v>
      </c>
      <c r="H9" s="20">
        <v>29515</v>
      </c>
      <c r="I9" s="20">
        <v>29515</v>
      </c>
      <c r="J9" s="20">
        <v>29515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29515</v>
      </c>
      <c r="X9" s="20">
        <v>2659</v>
      </c>
      <c r="Y9" s="20">
        <v>26856</v>
      </c>
      <c r="Z9" s="21">
        <v>1010</v>
      </c>
      <c r="AA9" s="22">
        <v>10634</v>
      </c>
    </row>
    <row r="10" spans="1:27" ht="13.5">
      <c r="A10" s="23" t="s">
        <v>37</v>
      </c>
      <c r="B10" s="17"/>
      <c r="C10" s="18">
        <v>9796</v>
      </c>
      <c r="D10" s="18">
        <v>9796</v>
      </c>
      <c r="E10" s="19">
        <v>9045</v>
      </c>
      <c r="F10" s="20">
        <v>9045</v>
      </c>
      <c r="G10" s="24">
        <v>8995</v>
      </c>
      <c r="H10" s="24">
        <v>8191</v>
      </c>
      <c r="I10" s="24">
        <v>7384</v>
      </c>
      <c r="J10" s="20">
        <v>7384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7384</v>
      </c>
      <c r="X10" s="20">
        <v>2261</v>
      </c>
      <c r="Y10" s="24">
        <v>5123</v>
      </c>
      <c r="Z10" s="25">
        <v>226.58</v>
      </c>
      <c r="AA10" s="26">
        <v>9045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24623390</v>
      </c>
      <c r="D12" s="29">
        <f>SUM(D6:D11)</f>
        <v>24623390</v>
      </c>
      <c r="E12" s="30">
        <f t="shared" si="0"/>
        <v>28888689</v>
      </c>
      <c r="F12" s="31">
        <f t="shared" si="0"/>
        <v>28888689</v>
      </c>
      <c r="G12" s="31">
        <f t="shared" si="0"/>
        <v>38711539</v>
      </c>
      <c r="H12" s="31">
        <f t="shared" si="0"/>
        <v>36061626</v>
      </c>
      <c r="I12" s="31">
        <f t="shared" si="0"/>
        <v>32838786</v>
      </c>
      <c r="J12" s="31">
        <f t="shared" si="0"/>
        <v>32838786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32838786</v>
      </c>
      <c r="X12" s="31">
        <f t="shared" si="0"/>
        <v>7222173</v>
      </c>
      <c r="Y12" s="31">
        <f t="shared" si="0"/>
        <v>25616613</v>
      </c>
      <c r="Z12" s="32">
        <f>+IF(X12&lt;&gt;0,+(Y12/X12)*100,0)</f>
        <v>354.6939819912927</v>
      </c>
      <c r="AA12" s="33">
        <f>SUM(AA6:AA11)</f>
        <v>28888689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45039</v>
      </c>
      <c r="D15" s="18">
        <v>45039</v>
      </c>
      <c r="E15" s="19">
        <v>29874</v>
      </c>
      <c r="F15" s="20">
        <v>29874</v>
      </c>
      <c r="G15" s="20">
        <v>45039</v>
      </c>
      <c r="H15" s="20">
        <v>45039</v>
      </c>
      <c r="I15" s="20">
        <v>45039</v>
      </c>
      <c r="J15" s="20">
        <v>45039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45039</v>
      </c>
      <c r="X15" s="20">
        <v>7469</v>
      </c>
      <c r="Y15" s="20">
        <v>37570</v>
      </c>
      <c r="Z15" s="21">
        <v>503.01</v>
      </c>
      <c r="AA15" s="22">
        <v>29874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10214722</v>
      </c>
      <c r="D17" s="18">
        <v>10214722</v>
      </c>
      <c r="E17" s="19">
        <v>10227346</v>
      </c>
      <c r="F17" s="20">
        <v>10227346</v>
      </c>
      <c r="G17" s="20">
        <v>10214722</v>
      </c>
      <c r="H17" s="20">
        <v>10214722</v>
      </c>
      <c r="I17" s="20">
        <v>10214722</v>
      </c>
      <c r="J17" s="20">
        <v>10214722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10214722</v>
      </c>
      <c r="X17" s="20">
        <v>2556837</v>
      </c>
      <c r="Y17" s="20">
        <v>7657885</v>
      </c>
      <c r="Z17" s="21">
        <v>299.51</v>
      </c>
      <c r="AA17" s="22">
        <v>10227346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105823354</v>
      </c>
      <c r="D19" s="18">
        <v>105823354</v>
      </c>
      <c r="E19" s="19">
        <v>115507948</v>
      </c>
      <c r="F19" s="20">
        <v>115507948</v>
      </c>
      <c r="G19" s="20">
        <v>105824508</v>
      </c>
      <c r="H19" s="20">
        <v>105825698</v>
      </c>
      <c r="I19" s="20">
        <v>109126394</v>
      </c>
      <c r="J19" s="20">
        <v>109126394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109126394</v>
      </c>
      <c r="X19" s="20">
        <v>28876987</v>
      </c>
      <c r="Y19" s="20">
        <v>80249407</v>
      </c>
      <c r="Z19" s="21">
        <v>277.9</v>
      </c>
      <c r="AA19" s="22">
        <v>115507948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24758</v>
      </c>
      <c r="D22" s="18">
        <v>24758</v>
      </c>
      <c r="E22" s="19">
        <v>27339</v>
      </c>
      <c r="F22" s="20">
        <v>27339</v>
      </c>
      <c r="G22" s="20">
        <v>24758</v>
      </c>
      <c r="H22" s="20">
        <v>24758</v>
      </c>
      <c r="I22" s="20">
        <v>24758</v>
      </c>
      <c r="J22" s="20">
        <v>24758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24758</v>
      </c>
      <c r="X22" s="20">
        <v>6835</v>
      </c>
      <c r="Y22" s="20">
        <v>17923</v>
      </c>
      <c r="Z22" s="21">
        <v>262.22</v>
      </c>
      <c r="AA22" s="22">
        <v>27339</v>
      </c>
    </row>
    <row r="23" spans="1:27" ht="13.5">
      <c r="A23" s="23" t="s">
        <v>49</v>
      </c>
      <c r="B23" s="17"/>
      <c r="C23" s="18">
        <v>1233910</v>
      </c>
      <c r="D23" s="18">
        <v>1233910</v>
      </c>
      <c r="E23" s="19"/>
      <c r="F23" s="20"/>
      <c r="G23" s="24">
        <v>1233910</v>
      </c>
      <c r="H23" s="24">
        <v>1233910</v>
      </c>
      <c r="I23" s="24">
        <v>1233910</v>
      </c>
      <c r="J23" s="20">
        <v>1233910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1233910</v>
      </c>
      <c r="X23" s="20"/>
      <c r="Y23" s="24">
        <v>1233910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117341783</v>
      </c>
      <c r="D24" s="29">
        <f>SUM(D15:D23)</f>
        <v>117341783</v>
      </c>
      <c r="E24" s="36">
        <f t="shared" si="1"/>
        <v>125792507</v>
      </c>
      <c r="F24" s="37">
        <f t="shared" si="1"/>
        <v>125792507</v>
      </c>
      <c r="G24" s="37">
        <f t="shared" si="1"/>
        <v>117342937</v>
      </c>
      <c r="H24" s="37">
        <f t="shared" si="1"/>
        <v>117344127</v>
      </c>
      <c r="I24" s="37">
        <f t="shared" si="1"/>
        <v>120644823</v>
      </c>
      <c r="J24" s="37">
        <f t="shared" si="1"/>
        <v>120644823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120644823</v>
      </c>
      <c r="X24" s="37">
        <f t="shared" si="1"/>
        <v>31448128</v>
      </c>
      <c r="Y24" s="37">
        <f t="shared" si="1"/>
        <v>89196695</v>
      </c>
      <c r="Z24" s="38">
        <f>+IF(X24&lt;&gt;0,+(Y24/X24)*100,0)</f>
        <v>283.63117512113917</v>
      </c>
      <c r="AA24" s="39">
        <f>SUM(AA15:AA23)</f>
        <v>125792507</v>
      </c>
    </row>
    <row r="25" spans="1:27" ht="13.5">
      <c r="A25" s="27" t="s">
        <v>51</v>
      </c>
      <c r="B25" s="28"/>
      <c r="C25" s="29">
        <f aca="true" t="shared" si="2" ref="C25:Y25">+C12+C24</f>
        <v>141965173</v>
      </c>
      <c r="D25" s="29">
        <f>+D12+D24</f>
        <v>141965173</v>
      </c>
      <c r="E25" s="30">
        <f t="shared" si="2"/>
        <v>154681196</v>
      </c>
      <c r="F25" s="31">
        <f t="shared" si="2"/>
        <v>154681196</v>
      </c>
      <c r="G25" s="31">
        <f t="shared" si="2"/>
        <v>156054476</v>
      </c>
      <c r="H25" s="31">
        <f t="shared" si="2"/>
        <v>153405753</v>
      </c>
      <c r="I25" s="31">
        <f t="shared" si="2"/>
        <v>153483609</v>
      </c>
      <c r="J25" s="31">
        <f t="shared" si="2"/>
        <v>153483609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153483609</v>
      </c>
      <c r="X25" s="31">
        <f t="shared" si="2"/>
        <v>38670301</v>
      </c>
      <c r="Y25" s="31">
        <f t="shared" si="2"/>
        <v>114813308</v>
      </c>
      <c r="Z25" s="32">
        <f>+IF(X25&lt;&gt;0,+(Y25/X25)*100,0)</f>
        <v>296.90306263713853</v>
      </c>
      <c r="AA25" s="33">
        <f>+AA12+AA24</f>
        <v>154681196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292769</v>
      </c>
      <c r="D31" s="18">
        <v>292769</v>
      </c>
      <c r="E31" s="19">
        <v>360388</v>
      </c>
      <c r="F31" s="20">
        <v>360388</v>
      </c>
      <c r="G31" s="20">
        <v>292069</v>
      </c>
      <c r="H31" s="20">
        <v>293869</v>
      </c>
      <c r="I31" s="20">
        <v>297869</v>
      </c>
      <c r="J31" s="20">
        <v>297869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297869</v>
      </c>
      <c r="X31" s="20">
        <v>90097</v>
      </c>
      <c r="Y31" s="20">
        <v>207772</v>
      </c>
      <c r="Z31" s="21">
        <v>230.61</v>
      </c>
      <c r="AA31" s="22">
        <v>360388</v>
      </c>
    </row>
    <row r="32" spans="1:27" ht="13.5">
      <c r="A32" s="23" t="s">
        <v>57</v>
      </c>
      <c r="B32" s="17"/>
      <c r="C32" s="18">
        <v>3152582</v>
      </c>
      <c r="D32" s="18">
        <v>3152582</v>
      </c>
      <c r="E32" s="19">
        <v>4604751</v>
      </c>
      <c r="F32" s="20">
        <v>4604751</v>
      </c>
      <c r="G32" s="20">
        <v>11661858</v>
      </c>
      <c r="H32" s="20">
        <v>9883040</v>
      </c>
      <c r="I32" s="20">
        <v>7622267</v>
      </c>
      <c r="J32" s="20">
        <v>7622267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7622267</v>
      </c>
      <c r="X32" s="20">
        <v>1151188</v>
      </c>
      <c r="Y32" s="20">
        <v>6471079</v>
      </c>
      <c r="Z32" s="21">
        <v>562.12</v>
      </c>
      <c r="AA32" s="22">
        <v>4604751</v>
      </c>
    </row>
    <row r="33" spans="1:27" ht="13.5">
      <c r="A33" s="23" t="s">
        <v>58</v>
      </c>
      <c r="B33" s="17"/>
      <c r="C33" s="18">
        <v>1659145</v>
      </c>
      <c r="D33" s="18">
        <v>1659145</v>
      </c>
      <c r="E33" s="19">
        <v>1619601</v>
      </c>
      <c r="F33" s="20">
        <v>1619601</v>
      </c>
      <c r="G33" s="20">
        <v>1644103</v>
      </c>
      <c r="H33" s="20">
        <v>1632067</v>
      </c>
      <c r="I33" s="20">
        <v>1617025</v>
      </c>
      <c r="J33" s="20">
        <v>1617025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1617025</v>
      </c>
      <c r="X33" s="20">
        <v>404900</v>
      </c>
      <c r="Y33" s="20">
        <v>1212125</v>
      </c>
      <c r="Z33" s="21">
        <v>299.36</v>
      </c>
      <c r="AA33" s="22">
        <v>1619601</v>
      </c>
    </row>
    <row r="34" spans="1:27" ht="13.5">
      <c r="A34" s="27" t="s">
        <v>59</v>
      </c>
      <c r="B34" s="28"/>
      <c r="C34" s="29">
        <f aca="true" t="shared" si="3" ref="C34:Y34">SUM(C29:C33)</f>
        <v>5104496</v>
      </c>
      <c r="D34" s="29">
        <f>SUM(D29:D33)</f>
        <v>5104496</v>
      </c>
      <c r="E34" s="30">
        <f t="shared" si="3"/>
        <v>6584740</v>
      </c>
      <c r="F34" s="31">
        <f t="shared" si="3"/>
        <v>6584740</v>
      </c>
      <c r="G34" s="31">
        <f t="shared" si="3"/>
        <v>13598030</v>
      </c>
      <c r="H34" s="31">
        <f t="shared" si="3"/>
        <v>11808976</v>
      </c>
      <c r="I34" s="31">
        <f t="shared" si="3"/>
        <v>9537161</v>
      </c>
      <c r="J34" s="31">
        <f t="shared" si="3"/>
        <v>9537161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9537161</v>
      </c>
      <c r="X34" s="31">
        <f t="shared" si="3"/>
        <v>1646185</v>
      </c>
      <c r="Y34" s="31">
        <f t="shared" si="3"/>
        <v>7890976</v>
      </c>
      <c r="Z34" s="32">
        <f>+IF(X34&lt;&gt;0,+(Y34/X34)*100,0)</f>
        <v>479.3492833430021</v>
      </c>
      <c r="AA34" s="33">
        <f>SUM(AA29:AA33)</f>
        <v>6584740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11811034</v>
      </c>
      <c r="D38" s="18">
        <v>11811034</v>
      </c>
      <c r="E38" s="19">
        <v>13498884</v>
      </c>
      <c r="F38" s="20">
        <v>13498884</v>
      </c>
      <c r="G38" s="20">
        <v>11811034</v>
      </c>
      <c r="H38" s="20">
        <v>11811034</v>
      </c>
      <c r="I38" s="20">
        <v>11811034</v>
      </c>
      <c r="J38" s="20">
        <v>11811034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11811034</v>
      </c>
      <c r="X38" s="20">
        <v>3374721</v>
      </c>
      <c r="Y38" s="20">
        <v>8436313</v>
      </c>
      <c r="Z38" s="21">
        <v>249.99</v>
      </c>
      <c r="AA38" s="22">
        <v>13498884</v>
      </c>
    </row>
    <row r="39" spans="1:27" ht="13.5">
      <c r="A39" s="27" t="s">
        <v>61</v>
      </c>
      <c r="B39" s="35"/>
      <c r="C39" s="29">
        <f aca="true" t="shared" si="4" ref="C39:Y39">SUM(C37:C38)</f>
        <v>11811034</v>
      </c>
      <c r="D39" s="29">
        <f>SUM(D37:D38)</f>
        <v>11811034</v>
      </c>
      <c r="E39" s="36">
        <f t="shared" si="4"/>
        <v>13498884</v>
      </c>
      <c r="F39" s="37">
        <f t="shared" si="4"/>
        <v>13498884</v>
      </c>
      <c r="G39" s="37">
        <f t="shared" si="4"/>
        <v>11811034</v>
      </c>
      <c r="H39" s="37">
        <f t="shared" si="4"/>
        <v>11811034</v>
      </c>
      <c r="I39" s="37">
        <f t="shared" si="4"/>
        <v>11811034</v>
      </c>
      <c r="J39" s="37">
        <f t="shared" si="4"/>
        <v>11811034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11811034</v>
      </c>
      <c r="X39" s="37">
        <f t="shared" si="4"/>
        <v>3374721</v>
      </c>
      <c r="Y39" s="37">
        <f t="shared" si="4"/>
        <v>8436313</v>
      </c>
      <c r="Z39" s="38">
        <f>+IF(X39&lt;&gt;0,+(Y39/X39)*100,0)</f>
        <v>249.98549509722432</v>
      </c>
      <c r="AA39" s="39">
        <f>SUM(AA37:AA38)</f>
        <v>13498884</v>
      </c>
    </row>
    <row r="40" spans="1:27" ht="13.5">
      <c r="A40" s="27" t="s">
        <v>62</v>
      </c>
      <c r="B40" s="28"/>
      <c r="C40" s="29">
        <f aca="true" t="shared" si="5" ref="C40:Y40">+C34+C39</f>
        <v>16915530</v>
      </c>
      <c r="D40" s="29">
        <f>+D34+D39</f>
        <v>16915530</v>
      </c>
      <c r="E40" s="30">
        <f t="shared" si="5"/>
        <v>20083624</v>
      </c>
      <c r="F40" s="31">
        <f t="shared" si="5"/>
        <v>20083624</v>
      </c>
      <c r="G40" s="31">
        <f t="shared" si="5"/>
        <v>25409064</v>
      </c>
      <c r="H40" s="31">
        <f t="shared" si="5"/>
        <v>23620010</v>
      </c>
      <c r="I40" s="31">
        <f t="shared" si="5"/>
        <v>21348195</v>
      </c>
      <c r="J40" s="31">
        <f t="shared" si="5"/>
        <v>21348195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21348195</v>
      </c>
      <c r="X40" s="31">
        <f t="shared" si="5"/>
        <v>5020906</v>
      </c>
      <c r="Y40" s="31">
        <f t="shared" si="5"/>
        <v>16327289</v>
      </c>
      <c r="Z40" s="32">
        <f>+IF(X40&lt;&gt;0,+(Y40/X40)*100,0)</f>
        <v>325.18611182921967</v>
      </c>
      <c r="AA40" s="33">
        <f>+AA34+AA39</f>
        <v>20083624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125049643</v>
      </c>
      <c r="D42" s="43">
        <f>+D25-D40</f>
        <v>125049643</v>
      </c>
      <c r="E42" s="44">
        <f t="shared" si="6"/>
        <v>134597572</v>
      </c>
      <c r="F42" s="45">
        <f t="shared" si="6"/>
        <v>134597572</v>
      </c>
      <c r="G42" s="45">
        <f t="shared" si="6"/>
        <v>130645412</v>
      </c>
      <c r="H42" s="45">
        <f t="shared" si="6"/>
        <v>129785743</v>
      </c>
      <c r="I42" s="45">
        <f t="shared" si="6"/>
        <v>132135414</v>
      </c>
      <c r="J42" s="45">
        <f t="shared" si="6"/>
        <v>132135414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132135414</v>
      </c>
      <c r="X42" s="45">
        <f t="shared" si="6"/>
        <v>33649395</v>
      </c>
      <c r="Y42" s="45">
        <f t="shared" si="6"/>
        <v>98486019</v>
      </c>
      <c r="Z42" s="46">
        <f>+IF(X42&lt;&gt;0,+(Y42/X42)*100,0)</f>
        <v>292.68288181704304</v>
      </c>
      <c r="AA42" s="47">
        <f>+AA25-AA40</f>
        <v>134597572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113611087</v>
      </c>
      <c r="D45" s="18">
        <v>113611087</v>
      </c>
      <c r="E45" s="19">
        <v>123074310</v>
      </c>
      <c r="F45" s="20">
        <v>123074310</v>
      </c>
      <c r="G45" s="20">
        <v>119206856</v>
      </c>
      <c r="H45" s="20">
        <v>118347187</v>
      </c>
      <c r="I45" s="20">
        <v>120696673</v>
      </c>
      <c r="J45" s="20">
        <v>120696673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120696673</v>
      </c>
      <c r="X45" s="20">
        <v>30768578</v>
      </c>
      <c r="Y45" s="20">
        <v>89928095</v>
      </c>
      <c r="Z45" s="48">
        <v>292.27</v>
      </c>
      <c r="AA45" s="22">
        <v>123074310</v>
      </c>
    </row>
    <row r="46" spans="1:27" ht="13.5">
      <c r="A46" s="23" t="s">
        <v>67</v>
      </c>
      <c r="B46" s="17"/>
      <c r="C46" s="18">
        <v>11438556</v>
      </c>
      <c r="D46" s="18">
        <v>11438556</v>
      </c>
      <c r="E46" s="19">
        <v>11523262</v>
      </c>
      <c r="F46" s="20">
        <v>11523262</v>
      </c>
      <c r="G46" s="20">
        <v>11438556</v>
      </c>
      <c r="H46" s="20">
        <v>11438556</v>
      </c>
      <c r="I46" s="20">
        <v>11438741</v>
      </c>
      <c r="J46" s="20">
        <v>11438741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11438741</v>
      </c>
      <c r="X46" s="20">
        <v>2880816</v>
      </c>
      <c r="Y46" s="20">
        <v>8557925</v>
      </c>
      <c r="Z46" s="48">
        <v>297.07</v>
      </c>
      <c r="AA46" s="22">
        <v>11523262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125049643</v>
      </c>
      <c r="D48" s="51">
        <f>SUM(D45:D47)</f>
        <v>125049643</v>
      </c>
      <c r="E48" s="52">
        <f t="shared" si="7"/>
        <v>134597572</v>
      </c>
      <c r="F48" s="53">
        <f t="shared" si="7"/>
        <v>134597572</v>
      </c>
      <c r="G48" s="53">
        <f t="shared" si="7"/>
        <v>130645412</v>
      </c>
      <c r="H48" s="53">
        <f t="shared" si="7"/>
        <v>129785743</v>
      </c>
      <c r="I48" s="53">
        <f t="shared" si="7"/>
        <v>132135414</v>
      </c>
      <c r="J48" s="53">
        <f t="shared" si="7"/>
        <v>132135414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132135414</v>
      </c>
      <c r="X48" s="53">
        <f t="shared" si="7"/>
        <v>33649394</v>
      </c>
      <c r="Y48" s="53">
        <f t="shared" si="7"/>
        <v>98486020</v>
      </c>
      <c r="Z48" s="54">
        <f>+IF(X48&lt;&gt;0,+(Y48/X48)*100,0)</f>
        <v>292.68289348687824</v>
      </c>
      <c r="AA48" s="55">
        <f>SUM(AA45:AA47)</f>
        <v>134597572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600000</v>
      </c>
      <c r="F6" s="20">
        <v>600000</v>
      </c>
      <c r="G6" s="20">
        <v>600000</v>
      </c>
      <c r="H6" s="20">
        <v>5359346</v>
      </c>
      <c r="I6" s="20">
        <v>667509</v>
      </c>
      <c r="J6" s="20">
        <v>667509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667509</v>
      </c>
      <c r="X6" s="20">
        <v>150000</v>
      </c>
      <c r="Y6" s="20">
        <v>517509</v>
      </c>
      <c r="Z6" s="21">
        <v>345.01</v>
      </c>
      <c r="AA6" s="22">
        <v>600000</v>
      </c>
    </row>
    <row r="7" spans="1:27" ht="13.5">
      <c r="A7" s="23" t="s">
        <v>34</v>
      </c>
      <c r="B7" s="17"/>
      <c r="C7" s="18"/>
      <c r="D7" s="18"/>
      <c r="E7" s="19">
        <v>400000</v>
      </c>
      <c r="F7" s="20">
        <v>400000</v>
      </c>
      <c r="G7" s="20">
        <v>400000</v>
      </c>
      <c r="H7" s="20">
        <v>4830495</v>
      </c>
      <c r="I7" s="20">
        <v>5450031</v>
      </c>
      <c r="J7" s="20">
        <v>5450031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5450031</v>
      </c>
      <c r="X7" s="20">
        <v>100000</v>
      </c>
      <c r="Y7" s="20">
        <v>5350031</v>
      </c>
      <c r="Z7" s="21">
        <v>5350.03</v>
      </c>
      <c r="AA7" s="22">
        <v>400000</v>
      </c>
    </row>
    <row r="8" spans="1:27" ht="13.5">
      <c r="A8" s="23" t="s">
        <v>35</v>
      </c>
      <c r="B8" s="17"/>
      <c r="C8" s="18"/>
      <c r="D8" s="18"/>
      <c r="E8" s="19">
        <v>7705000</v>
      </c>
      <c r="F8" s="20">
        <v>7705000</v>
      </c>
      <c r="G8" s="20">
        <v>35967494</v>
      </c>
      <c r="H8" s="20">
        <v>30946743</v>
      </c>
      <c r="I8" s="20">
        <v>32104613</v>
      </c>
      <c r="J8" s="20">
        <v>32104613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32104613</v>
      </c>
      <c r="X8" s="20">
        <v>1926250</v>
      </c>
      <c r="Y8" s="20">
        <v>30178363</v>
      </c>
      <c r="Z8" s="21">
        <v>1566.69</v>
      </c>
      <c r="AA8" s="22">
        <v>7705000</v>
      </c>
    </row>
    <row r="9" spans="1:27" ht="13.5">
      <c r="A9" s="23" t="s">
        <v>36</v>
      </c>
      <c r="B9" s="17"/>
      <c r="C9" s="18"/>
      <c r="D9" s="18"/>
      <c r="E9" s="19">
        <v>4300000</v>
      </c>
      <c r="F9" s="20">
        <v>4300000</v>
      </c>
      <c r="G9" s="20">
        <v>4300000</v>
      </c>
      <c r="H9" s="20">
        <v>4300000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1075000</v>
      </c>
      <c r="Y9" s="20">
        <v>-1075000</v>
      </c>
      <c r="Z9" s="21">
        <v>-100</v>
      </c>
      <c r="AA9" s="22">
        <v>4300000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13005000</v>
      </c>
      <c r="F12" s="31">
        <f t="shared" si="0"/>
        <v>13005000</v>
      </c>
      <c r="G12" s="31">
        <f t="shared" si="0"/>
        <v>41267494</v>
      </c>
      <c r="H12" s="31">
        <f t="shared" si="0"/>
        <v>45436584</v>
      </c>
      <c r="I12" s="31">
        <f t="shared" si="0"/>
        <v>38222153</v>
      </c>
      <c r="J12" s="31">
        <f t="shared" si="0"/>
        <v>38222153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38222153</v>
      </c>
      <c r="X12" s="31">
        <f t="shared" si="0"/>
        <v>3251250</v>
      </c>
      <c r="Y12" s="31">
        <f t="shared" si="0"/>
        <v>34970903</v>
      </c>
      <c r="Z12" s="32">
        <f>+IF(X12&lt;&gt;0,+(Y12/X12)*100,0)</f>
        <v>1075.6140868896578</v>
      </c>
      <c r="AA12" s="33">
        <f>SUM(AA6:AA11)</f>
        <v>13005000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393150000</v>
      </c>
      <c r="F19" s="20">
        <v>393150000</v>
      </c>
      <c r="G19" s="20">
        <v>393150000</v>
      </c>
      <c r="H19" s="20">
        <v>393150000</v>
      </c>
      <c r="I19" s="20">
        <v>395200584</v>
      </c>
      <c r="J19" s="20">
        <v>395200584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395200584</v>
      </c>
      <c r="X19" s="20">
        <v>98287500</v>
      </c>
      <c r="Y19" s="20">
        <v>296913084</v>
      </c>
      <c r="Z19" s="21">
        <v>302.09</v>
      </c>
      <c r="AA19" s="22">
        <v>393150000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393150000</v>
      </c>
      <c r="F24" s="37">
        <f t="shared" si="1"/>
        <v>393150000</v>
      </c>
      <c r="G24" s="37">
        <f t="shared" si="1"/>
        <v>393150000</v>
      </c>
      <c r="H24" s="37">
        <f t="shared" si="1"/>
        <v>393150000</v>
      </c>
      <c r="I24" s="37">
        <f t="shared" si="1"/>
        <v>395200584</v>
      </c>
      <c r="J24" s="37">
        <f t="shared" si="1"/>
        <v>395200584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395200584</v>
      </c>
      <c r="X24" s="37">
        <f t="shared" si="1"/>
        <v>98287500</v>
      </c>
      <c r="Y24" s="37">
        <f t="shared" si="1"/>
        <v>296913084</v>
      </c>
      <c r="Z24" s="38">
        <f>+IF(X24&lt;&gt;0,+(Y24/X24)*100,0)</f>
        <v>302.0863120946204</v>
      </c>
      <c r="AA24" s="39">
        <f>SUM(AA15:AA23)</f>
        <v>393150000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406155000</v>
      </c>
      <c r="F25" s="31">
        <f t="shared" si="2"/>
        <v>406155000</v>
      </c>
      <c r="G25" s="31">
        <f t="shared" si="2"/>
        <v>434417494</v>
      </c>
      <c r="H25" s="31">
        <f t="shared" si="2"/>
        <v>438586584</v>
      </c>
      <c r="I25" s="31">
        <f t="shared" si="2"/>
        <v>433422737</v>
      </c>
      <c r="J25" s="31">
        <f t="shared" si="2"/>
        <v>433422737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433422737</v>
      </c>
      <c r="X25" s="31">
        <f t="shared" si="2"/>
        <v>101538750</v>
      </c>
      <c r="Y25" s="31">
        <f t="shared" si="2"/>
        <v>331883987</v>
      </c>
      <c r="Z25" s="32">
        <f>+IF(X25&lt;&gt;0,+(Y25/X25)*100,0)</f>
        <v>326.8545131784664</v>
      </c>
      <c r="AA25" s="33">
        <f>+AA12+AA24</f>
        <v>406155000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130000</v>
      </c>
      <c r="F31" s="20">
        <v>130000</v>
      </c>
      <c r="G31" s="20">
        <v>130000</v>
      </c>
      <c r="H31" s="20">
        <v>130000</v>
      </c>
      <c r="I31" s="20">
        <v>130000</v>
      </c>
      <c r="J31" s="20">
        <v>130000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130000</v>
      </c>
      <c r="X31" s="20">
        <v>32500</v>
      </c>
      <c r="Y31" s="20">
        <v>97500</v>
      </c>
      <c r="Z31" s="21">
        <v>300</v>
      </c>
      <c r="AA31" s="22">
        <v>130000</v>
      </c>
    </row>
    <row r="32" spans="1:27" ht="13.5">
      <c r="A32" s="23" t="s">
        <v>57</v>
      </c>
      <c r="B32" s="17"/>
      <c r="C32" s="18"/>
      <c r="D32" s="18"/>
      <c r="E32" s="19">
        <v>16456000</v>
      </c>
      <c r="F32" s="20">
        <v>16456000</v>
      </c>
      <c r="G32" s="20">
        <v>17630747</v>
      </c>
      <c r="H32" s="20">
        <v>24489070</v>
      </c>
      <c r="I32" s="20">
        <v>29638005</v>
      </c>
      <c r="J32" s="20">
        <v>29638005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29638005</v>
      </c>
      <c r="X32" s="20">
        <v>4114000</v>
      </c>
      <c r="Y32" s="20">
        <v>25524005</v>
      </c>
      <c r="Z32" s="21">
        <v>620.42</v>
      </c>
      <c r="AA32" s="22">
        <v>16456000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>
        <v>2100000</v>
      </c>
      <c r="I33" s="20">
        <v>2100000</v>
      </c>
      <c r="J33" s="20">
        <v>2100000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2100000</v>
      </c>
      <c r="X33" s="20"/>
      <c r="Y33" s="20">
        <v>2100000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16586000</v>
      </c>
      <c r="F34" s="31">
        <f t="shared" si="3"/>
        <v>16586000</v>
      </c>
      <c r="G34" s="31">
        <f t="shared" si="3"/>
        <v>17760747</v>
      </c>
      <c r="H34" s="31">
        <f t="shared" si="3"/>
        <v>26719070</v>
      </c>
      <c r="I34" s="31">
        <f t="shared" si="3"/>
        <v>31868005</v>
      </c>
      <c r="J34" s="31">
        <f t="shared" si="3"/>
        <v>31868005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31868005</v>
      </c>
      <c r="X34" s="31">
        <f t="shared" si="3"/>
        <v>4146500</v>
      </c>
      <c r="Y34" s="31">
        <f t="shared" si="3"/>
        <v>27721505</v>
      </c>
      <c r="Z34" s="32">
        <f>+IF(X34&lt;&gt;0,+(Y34/X34)*100,0)</f>
        <v>668.5519112504521</v>
      </c>
      <c r="AA34" s="33">
        <f>SUM(AA29:AA33)</f>
        <v>16586000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2100000</v>
      </c>
      <c r="F38" s="20">
        <v>2100000</v>
      </c>
      <c r="G38" s="20">
        <v>2100000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525000</v>
      </c>
      <c r="Y38" s="20">
        <v>-525000</v>
      </c>
      <c r="Z38" s="21">
        <v>-100</v>
      </c>
      <c r="AA38" s="22">
        <v>2100000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2100000</v>
      </c>
      <c r="F39" s="37">
        <f t="shared" si="4"/>
        <v>2100000</v>
      </c>
      <c r="G39" s="37">
        <f t="shared" si="4"/>
        <v>2100000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525000</v>
      </c>
      <c r="Y39" s="37">
        <f t="shared" si="4"/>
        <v>-525000</v>
      </c>
      <c r="Z39" s="38">
        <f>+IF(X39&lt;&gt;0,+(Y39/X39)*100,0)</f>
        <v>-100</v>
      </c>
      <c r="AA39" s="39">
        <f>SUM(AA37:AA38)</f>
        <v>2100000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18686000</v>
      </c>
      <c r="F40" s="31">
        <f t="shared" si="5"/>
        <v>18686000</v>
      </c>
      <c r="G40" s="31">
        <f t="shared" si="5"/>
        <v>19860747</v>
      </c>
      <c r="H40" s="31">
        <f t="shared" si="5"/>
        <v>26719070</v>
      </c>
      <c r="I40" s="31">
        <f t="shared" si="5"/>
        <v>31868005</v>
      </c>
      <c r="J40" s="31">
        <f t="shared" si="5"/>
        <v>31868005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31868005</v>
      </c>
      <c r="X40" s="31">
        <f t="shared" si="5"/>
        <v>4671500</v>
      </c>
      <c r="Y40" s="31">
        <f t="shared" si="5"/>
        <v>27196505</v>
      </c>
      <c r="Z40" s="32">
        <f>+IF(X40&lt;&gt;0,+(Y40/X40)*100,0)</f>
        <v>582.1792786043027</v>
      </c>
      <c r="AA40" s="33">
        <f>+AA34+AA39</f>
        <v>18686000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387469000</v>
      </c>
      <c r="F42" s="45">
        <f t="shared" si="6"/>
        <v>387469000</v>
      </c>
      <c r="G42" s="45">
        <f t="shared" si="6"/>
        <v>414556747</v>
      </c>
      <c r="H42" s="45">
        <f t="shared" si="6"/>
        <v>411867514</v>
      </c>
      <c r="I42" s="45">
        <f t="shared" si="6"/>
        <v>401554732</v>
      </c>
      <c r="J42" s="45">
        <f t="shared" si="6"/>
        <v>401554732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401554732</v>
      </c>
      <c r="X42" s="45">
        <f t="shared" si="6"/>
        <v>96867250</v>
      </c>
      <c r="Y42" s="45">
        <f t="shared" si="6"/>
        <v>304687482</v>
      </c>
      <c r="Z42" s="46">
        <f>+IF(X42&lt;&gt;0,+(Y42/X42)*100,0)</f>
        <v>314.5412737535132</v>
      </c>
      <c r="AA42" s="47">
        <f>+AA25-AA40</f>
        <v>387469000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387469000</v>
      </c>
      <c r="F45" s="20">
        <v>387469000</v>
      </c>
      <c r="G45" s="20">
        <v>414556747</v>
      </c>
      <c r="H45" s="20">
        <v>411867514</v>
      </c>
      <c r="I45" s="20">
        <v>401554732</v>
      </c>
      <c r="J45" s="20">
        <v>401554732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401554732</v>
      </c>
      <c r="X45" s="20">
        <v>96867250</v>
      </c>
      <c r="Y45" s="20">
        <v>304687482</v>
      </c>
      <c r="Z45" s="48">
        <v>314.54</v>
      </c>
      <c r="AA45" s="22">
        <v>387469000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387469000</v>
      </c>
      <c r="F48" s="53">
        <f t="shared" si="7"/>
        <v>387469000</v>
      </c>
      <c r="G48" s="53">
        <f t="shared" si="7"/>
        <v>414556747</v>
      </c>
      <c r="H48" s="53">
        <f t="shared" si="7"/>
        <v>411867514</v>
      </c>
      <c r="I48" s="53">
        <f t="shared" si="7"/>
        <v>401554732</v>
      </c>
      <c r="J48" s="53">
        <f t="shared" si="7"/>
        <v>401554732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401554732</v>
      </c>
      <c r="X48" s="53">
        <f t="shared" si="7"/>
        <v>96867250</v>
      </c>
      <c r="Y48" s="53">
        <f t="shared" si="7"/>
        <v>304687482</v>
      </c>
      <c r="Z48" s="54">
        <f>+IF(X48&lt;&gt;0,+(Y48/X48)*100,0)</f>
        <v>314.5412737535132</v>
      </c>
      <c r="AA48" s="55">
        <f>SUM(AA45:AA47)</f>
        <v>387469000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7911808</v>
      </c>
      <c r="F6" s="20">
        <v>7911808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1977952</v>
      </c>
      <c r="Y6" s="20">
        <v>-1977952</v>
      </c>
      <c r="Z6" s="21">
        <v>-100</v>
      </c>
      <c r="AA6" s="22">
        <v>7911808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1192704</v>
      </c>
      <c r="F8" s="20">
        <v>1192704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298176</v>
      </c>
      <c r="Y8" s="20">
        <v>-298176</v>
      </c>
      <c r="Z8" s="21">
        <v>-100</v>
      </c>
      <c r="AA8" s="22">
        <v>1192704</v>
      </c>
    </row>
    <row r="9" spans="1:27" ht="13.5">
      <c r="A9" s="23" t="s">
        <v>36</v>
      </c>
      <c r="B9" s="17"/>
      <c r="C9" s="18"/>
      <c r="D9" s="18"/>
      <c r="E9" s="19">
        <v>1305882</v>
      </c>
      <c r="F9" s="20">
        <v>1305882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326471</v>
      </c>
      <c r="Y9" s="20">
        <v>-326471</v>
      </c>
      <c r="Z9" s="21">
        <v>-100</v>
      </c>
      <c r="AA9" s="22">
        <v>1305882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50148</v>
      </c>
      <c r="F11" s="20">
        <v>50148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12537</v>
      </c>
      <c r="Y11" s="20">
        <v>-12537</v>
      </c>
      <c r="Z11" s="21">
        <v>-100</v>
      </c>
      <c r="AA11" s="22">
        <v>50148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10460542</v>
      </c>
      <c r="F12" s="31">
        <f t="shared" si="0"/>
        <v>10460542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2615136</v>
      </c>
      <c r="Y12" s="31">
        <f t="shared" si="0"/>
        <v>-2615136</v>
      </c>
      <c r="Z12" s="32">
        <f>+IF(X12&lt;&gt;0,+(Y12/X12)*100,0)</f>
        <v>-100</v>
      </c>
      <c r="AA12" s="33">
        <f>SUM(AA6:AA11)</f>
        <v>10460542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4772903</v>
      </c>
      <c r="F17" s="20">
        <v>4772903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1193226</v>
      </c>
      <c r="Y17" s="20">
        <v>-1193226</v>
      </c>
      <c r="Z17" s="21">
        <v>-100</v>
      </c>
      <c r="AA17" s="22">
        <v>4772903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210919036</v>
      </c>
      <c r="F19" s="20">
        <v>210919036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52729759</v>
      </c>
      <c r="Y19" s="20">
        <v>-52729759</v>
      </c>
      <c r="Z19" s="21">
        <v>-100</v>
      </c>
      <c r="AA19" s="22">
        <v>210919036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215691939</v>
      </c>
      <c r="F24" s="37">
        <f t="shared" si="1"/>
        <v>215691939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53922985</v>
      </c>
      <c r="Y24" s="37">
        <f t="shared" si="1"/>
        <v>-53922985</v>
      </c>
      <c r="Z24" s="38">
        <f>+IF(X24&lt;&gt;0,+(Y24/X24)*100,0)</f>
        <v>-100</v>
      </c>
      <c r="AA24" s="39">
        <f>SUM(AA15:AA23)</f>
        <v>215691939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226152481</v>
      </c>
      <c r="F25" s="31">
        <f t="shared" si="2"/>
        <v>226152481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56538121</v>
      </c>
      <c r="Y25" s="31">
        <f t="shared" si="2"/>
        <v>-56538121</v>
      </c>
      <c r="Z25" s="32">
        <f>+IF(X25&lt;&gt;0,+(Y25/X25)*100,0)</f>
        <v>-100</v>
      </c>
      <c r="AA25" s="33">
        <f>+AA12+AA24</f>
        <v>226152481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80000</v>
      </c>
      <c r="F30" s="20">
        <v>80000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20000</v>
      </c>
      <c r="Y30" s="20">
        <v>-20000</v>
      </c>
      <c r="Z30" s="21">
        <v>-100</v>
      </c>
      <c r="AA30" s="22">
        <v>80000</v>
      </c>
    </row>
    <row r="31" spans="1:27" ht="13.5">
      <c r="A31" s="23" t="s">
        <v>56</v>
      </c>
      <c r="B31" s="17"/>
      <c r="C31" s="18"/>
      <c r="D31" s="18"/>
      <c r="E31" s="19">
        <v>298710</v>
      </c>
      <c r="F31" s="20">
        <v>298710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74678</v>
      </c>
      <c r="Y31" s="20">
        <v>-74678</v>
      </c>
      <c r="Z31" s="21">
        <v>-100</v>
      </c>
      <c r="AA31" s="22">
        <v>298710</v>
      </c>
    </row>
    <row r="32" spans="1:27" ht="13.5">
      <c r="A32" s="23" t="s">
        <v>57</v>
      </c>
      <c r="B32" s="17"/>
      <c r="C32" s="18"/>
      <c r="D32" s="18"/>
      <c r="E32" s="19">
        <v>23444238</v>
      </c>
      <c r="F32" s="20">
        <v>23444238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5861060</v>
      </c>
      <c r="Y32" s="20">
        <v>-5861060</v>
      </c>
      <c r="Z32" s="21">
        <v>-100</v>
      </c>
      <c r="AA32" s="22">
        <v>23444238</v>
      </c>
    </row>
    <row r="33" spans="1:27" ht="13.5">
      <c r="A33" s="23" t="s">
        <v>58</v>
      </c>
      <c r="B33" s="17"/>
      <c r="C33" s="18"/>
      <c r="D33" s="18"/>
      <c r="E33" s="19">
        <v>7798411</v>
      </c>
      <c r="F33" s="20">
        <v>7798411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1949603</v>
      </c>
      <c r="Y33" s="20">
        <v>-1949603</v>
      </c>
      <c r="Z33" s="21">
        <v>-100</v>
      </c>
      <c r="AA33" s="22">
        <v>7798411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31621359</v>
      </c>
      <c r="F34" s="31">
        <f t="shared" si="3"/>
        <v>31621359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7905341</v>
      </c>
      <c r="Y34" s="31">
        <f t="shared" si="3"/>
        <v>-7905341</v>
      </c>
      <c r="Z34" s="32">
        <f>+IF(X34&lt;&gt;0,+(Y34/X34)*100,0)</f>
        <v>-100</v>
      </c>
      <c r="AA34" s="33">
        <f>SUM(AA29:AA33)</f>
        <v>31621359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5462498</v>
      </c>
      <c r="F37" s="20">
        <v>5462498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1365625</v>
      </c>
      <c r="Y37" s="20">
        <v>-1365625</v>
      </c>
      <c r="Z37" s="21">
        <v>-100</v>
      </c>
      <c r="AA37" s="22">
        <v>5462498</v>
      </c>
    </row>
    <row r="38" spans="1:27" ht="13.5">
      <c r="A38" s="23" t="s">
        <v>58</v>
      </c>
      <c r="B38" s="17"/>
      <c r="C38" s="18"/>
      <c r="D38" s="18"/>
      <c r="E38" s="19">
        <v>11140975</v>
      </c>
      <c r="F38" s="20">
        <v>11140975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2785244</v>
      </c>
      <c r="Y38" s="20">
        <v>-2785244</v>
      </c>
      <c r="Z38" s="21">
        <v>-100</v>
      </c>
      <c r="AA38" s="22">
        <v>11140975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16603473</v>
      </c>
      <c r="F39" s="37">
        <f t="shared" si="4"/>
        <v>16603473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4150869</v>
      </c>
      <c r="Y39" s="37">
        <f t="shared" si="4"/>
        <v>-4150869</v>
      </c>
      <c r="Z39" s="38">
        <f>+IF(X39&lt;&gt;0,+(Y39/X39)*100,0)</f>
        <v>-100</v>
      </c>
      <c r="AA39" s="39">
        <f>SUM(AA37:AA38)</f>
        <v>16603473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48224832</v>
      </c>
      <c r="F40" s="31">
        <f t="shared" si="5"/>
        <v>48224832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12056210</v>
      </c>
      <c r="Y40" s="31">
        <f t="shared" si="5"/>
        <v>-12056210</v>
      </c>
      <c r="Z40" s="32">
        <f>+IF(X40&lt;&gt;0,+(Y40/X40)*100,0)</f>
        <v>-100</v>
      </c>
      <c r="AA40" s="33">
        <f>+AA34+AA39</f>
        <v>48224832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177927649</v>
      </c>
      <c r="F42" s="45">
        <f t="shared" si="6"/>
        <v>177927649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44481911</v>
      </c>
      <c r="Y42" s="45">
        <f t="shared" si="6"/>
        <v>-44481911</v>
      </c>
      <c r="Z42" s="46">
        <f>+IF(X42&lt;&gt;0,+(Y42/X42)*100,0)</f>
        <v>-100</v>
      </c>
      <c r="AA42" s="47">
        <f>+AA25-AA40</f>
        <v>177927649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146267051</v>
      </c>
      <c r="F45" s="20">
        <v>146267051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36566763</v>
      </c>
      <c r="Y45" s="20">
        <v>-36566763</v>
      </c>
      <c r="Z45" s="48">
        <v>-100</v>
      </c>
      <c r="AA45" s="22">
        <v>146267051</v>
      </c>
    </row>
    <row r="46" spans="1:27" ht="13.5">
      <c r="A46" s="23" t="s">
        <v>67</v>
      </c>
      <c r="B46" s="17"/>
      <c r="C46" s="18"/>
      <c r="D46" s="18"/>
      <c r="E46" s="19">
        <v>31660598</v>
      </c>
      <c r="F46" s="20">
        <v>31660598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7915150</v>
      </c>
      <c r="Y46" s="20">
        <v>-7915150</v>
      </c>
      <c r="Z46" s="48">
        <v>-100</v>
      </c>
      <c r="AA46" s="22">
        <v>31660598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177927649</v>
      </c>
      <c r="F48" s="53">
        <f t="shared" si="7"/>
        <v>177927649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44481913</v>
      </c>
      <c r="Y48" s="53">
        <f t="shared" si="7"/>
        <v>-44481913</v>
      </c>
      <c r="Z48" s="54">
        <f>+IF(X48&lt;&gt;0,+(Y48/X48)*100,0)</f>
        <v>-100</v>
      </c>
      <c r="AA48" s="55">
        <f>SUM(AA45:AA47)</f>
        <v>177927649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800</v>
      </c>
      <c r="D6" s="18">
        <v>800</v>
      </c>
      <c r="E6" s="19">
        <v>1000</v>
      </c>
      <c r="F6" s="20">
        <v>1000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</v>
      </c>
      <c r="Y6" s="20">
        <v>-250</v>
      </c>
      <c r="Z6" s="21">
        <v>-100</v>
      </c>
      <c r="AA6" s="22">
        <v>1000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6876636</v>
      </c>
      <c r="D8" s="18">
        <v>6876636</v>
      </c>
      <c r="E8" s="19">
        <v>3382000</v>
      </c>
      <c r="F8" s="20">
        <v>3382000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845500</v>
      </c>
      <c r="Y8" s="20">
        <v>-845500</v>
      </c>
      <c r="Z8" s="21">
        <v>-100</v>
      </c>
      <c r="AA8" s="22">
        <v>3382000</v>
      </c>
    </row>
    <row r="9" spans="1:27" ht="13.5">
      <c r="A9" s="23" t="s">
        <v>36</v>
      </c>
      <c r="B9" s="17"/>
      <c r="C9" s="18">
        <v>21764</v>
      </c>
      <c r="D9" s="18">
        <v>21764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1000000</v>
      </c>
      <c r="Y9" s="20">
        <v>-1000000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>
        <v>6418</v>
      </c>
      <c r="D10" s="18">
        <v>6418</v>
      </c>
      <c r="E10" s="19">
        <v>25000</v>
      </c>
      <c r="F10" s="20">
        <v>25000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6250</v>
      </c>
      <c r="Y10" s="24">
        <v>-6250</v>
      </c>
      <c r="Z10" s="25">
        <v>-100</v>
      </c>
      <c r="AA10" s="26">
        <v>25000</v>
      </c>
    </row>
    <row r="11" spans="1:27" ht="13.5">
      <c r="A11" s="23" t="s">
        <v>38</v>
      </c>
      <c r="B11" s="17"/>
      <c r="C11" s="18">
        <v>479434</v>
      </c>
      <c r="D11" s="18">
        <v>479434</v>
      </c>
      <c r="E11" s="19">
        <v>331000</v>
      </c>
      <c r="F11" s="20">
        <v>331000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82750</v>
      </c>
      <c r="Y11" s="20">
        <v>-82750</v>
      </c>
      <c r="Z11" s="21">
        <v>-100</v>
      </c>
      <c r="AA11" s="22">
        <v>331000</v>
      </c>
    </row>
    <row r="12" spans="1:27" ht="13.5">
      <c r="A12" s="27" t="s">
        <v>39</v>
      </c>
      <c r="B12" s="28"/>
      <c r="C12" s="29">
        <f aca="true" t="shared" si="0" ref="C12:Y12">SUM(C6:C11)</f>
        <v>7385052</v>
      </c>
      <c r="D12" s="29">
        <f>SUM(D6:D11)</f>
        <v>7385052</v>
      </c>
      <c r="E12" s="30">
        <f t="shared" si="0"/>
        <v>7739000</v>
      </c>
      <c r="F12" s="31">
        <f t="shared" si="0"/>
        <v>7739000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1934750</v>
      </c>
      <c r="Y12" s="31">
        <f t="shared" si="0"/>
        <v>-1934750</v>
      </c>
      <c r="Z12" s="32">
        <f>+IF(X12&lt;&gt;0,+(Y12/X12)*100,0)</f>
        <v>-100</v>
      </c>
      <c r="AA12" s="33">
        <f>SUM(AA6:AA11)</f>
        <v>7739000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23590</v>
      </c>
      <c r="D15" s="18">
        <v>23590</v>
      </c>
      <c r="E15" s="19">
        <v>66000</v>
      </c>
      <c r="F15" s="20">
        <v>66000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16500</v>
      </c>
      <c r="Y15" s="20">
        <v>-16500</v>
      </c>
      <c r="Z15" s="21">
        <v>-100</v>
      </c>
      <c r="AA15" s="22">
        <v>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25584000</v>
      </c>
      <c r="D17" s="18">
        <v>25584000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431428707</v>
      </c>
      <c r="D19" s="18">
        <v>431428707</v>
      </c>
      <c r="E19" s="19">
        <v>276215000</v>
      </c>
      <c r="F19" s="20">
        <v>276215000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69053750</v>
      </c>
      <c r="Y19" s="20">
        <v>-69053750</v>
      </c>
      <c r="Z19" s="21">
        <v>-100</v>
      </c>
      <c r="AA19" s="22">
        <v>276215000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1415056</v>
      </c>
      <c r="D22" s="18">
        <v>1415056</v>
      </c>
      <c r="E22" s="19">
        <v>33000</v>
      </c>
      <c r="F22" s="20">
        <v>33000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8250</v>
      </c>
      <c r="Y22" s="20">
        <v>-8250</v>
      </c>
      <c r="Z22" s="21">
        <v>-100</v>
      </c>
      <c r="AA22" s="22">
        <v>33000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458451353</v>
      </c>
      <c r="D24" s="29">
        <f>SUM(D15:D23)</f>
        <v>458451353</v>
      </c>
      <c r="E24" s="36">
        <f t="shared" si="1"/>
        <v>276314000</v>
      </c>
      <c r="F24" s="37">
        <f t="shared" si="1"/>
        <v>276314000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69078500</v>
      </c>
      <c r="Y24" s="37">
        <f t="shared" si="1"/>
        <v>-69078500</v>
      </c>
      <c r="Z24" s="38">
        <f>+IF(X24&lt;&gt;0,+(Y24/X24)*100,0)</f>
        <v>-100</v>
      </c>
      <c r="AA24" s="39">
        <f>SUM(AA15:AA23)</f>
        <v>276314000</v>
      </c>
    </row>
    <row r="25" spans="1:27" ht="13.5">
      <c r="A25" s="27" t="s">
        <v>51</v>
      </c>
      <c r="B25" s="28"/>
      <c r="C25" s="29">
        <f aca="true" t="shared" si="2" ref="C25:Y25">+C12+C24</f>
        <v>465836405</v>
      </c>
      <c r="D25" s="29">
        <f>+D12+D24</f>
        <v>465836405</v>
      </c>
      <c r="E25" s="30">
        <f t="shared" si="2"/>
        <v>284053000</v>
      </c>
      <c r="F25" s="31">
        <f t="shared" si="2"/>
        <v>284053000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71013250</v>
      </c>
      <c r="Y25" s="31">
        <f t="shared" si="2"/>
        <v>-71013250</v>
      </c>
      <c r="Z25" s="32">
        <f>+IF(X25&lt;&gt;0,+(Y25/X25)*100,0)</f>
        <v>-100</v>
      </c>
      <c r="AA25" s="33">
        <f>+AA12+AA24</f>
        <v>284053000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1925709</v>
      </c>
      <c r="D29" s="18">
        <v>1925709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570347</v>
      </c>
      <c r="D30" s="18">
        <v>570347</v>
      </c>
      <c r="E30" s="19">
        <v>415000</v>
      </c>
      <c r="F30" s="20">
        <v>415000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103750</v>
      </c>
      <c r="Y30" s="20">
        <v>-103750</v>
      </c>
      <c r="Z30" s="21">
        <v>-100</v>
      </c>
      <c r="AA30" s="22">
        <v>415000</v>
      </c>
    </row>
    <row r="31" spans="1:27" ht="13.5">
      <c r="A31" s="23" t="s">
        <v>56</v>
      </c>
      <c r="B31" s="17"/>
      <c r="C31" s="18">
        <v>601415</v>
      </c>
      <c r="D31" s="18">
        <v>601415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23446865</v>
      </c>
      <c r="D32" s="18">
        <v>23446865</v>
      </c>
      <c r="E32" s="19">
        <v>11000000</v>
      </c>
      <c r="F32" s="20">
        <v>11000000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2750000</v>
      </c>
      <c r="Y32" s="20">
        <v>-2750000</v>
      </c>
      <c r="Z32" s="21">
        <v>-100</v>
      </c>
      <c r="AA32" s="22">
        <v>11000000</v>
      </c>
    </row>
    <row r="33" spans="1:27" ht="13.5">
      <c r="A33" s="23" t="s">
        <v>58</v>
      </c>
      <c r="B33" s="17"/>
      <c r="C33" s="18">
        <v>365550</v>
      </c>
      <c r="D33" s="18">
        <v>365550</v>
      </c>
      <c r="E33" s="19">
        <v>3420000</v>
      </c>
      <c r="F33" s="20">
        <v>3420000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855000</v>
      </c>
      <c r="Y33" s="20">
        <v>-855000</v>
      </c>
      <c r="Z33" s="21">
        <v>-100</v>
      </c>
      <c r="AA33" s="22">
        <v>3420000</v>
      </c>
    </row>
    <row r="34" spans="1:27" ht="13.5">
      <c r="A34" s="27" t="s">
        <v>59</v>
      </c>
      <c r="B34" s="28"/>
      <c r="C34" s="29">
        <f aca="true" t="shared" si="3" ref="C34:Y34">SUM(C29:C33)</f>
        <v>26909886</v>
      </c>
      <c r="D34" s="29">
        <f>SUM(D29:D33)</f>
        <v>26909886</v>
      </c>
      <c r="E34" s="30">
        <f t="shared" si="3"/>
        <v>14835000</v>
      </c>
      <c r="F34" s="31">
        <f t="shared" si="3"/>
        <v>14835000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3708750</v>
      </c>
      <c r="Y34" s="31">
        <f t="shared" si="3"/>
        <v>-3708750</v>
      </c>
      <c r="Z34" s="32">
        <f>+IF(X34&lt;&gt;0,+(Y34/X34)*100,0)</f>
        <v>-100</v>
      </c>
      <c r="AA34" s="33">
        <f>SUM(AA29:AA33)</f>
        <v>14835000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1512512</v>
      </c>
      <c r="D37" s="18">
        <v>1512512</v>
      </c>
      <c r="E37" s="19">
        <v>1420000</v>
      </c>
      <c r="F37" s="20">
        <v>1420000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355000</v>
      </c>
      <c r="Y37" s="20">
        <v>-355000</v>
      </c>
      <c r="Z37" s="21">
        <v>-100</v>
      </c>
      <c r="AA37" s="22">
        <v>1420000</v>
      </c>
    </row>
    <row r="38" spans="1:27" ht="13.5">
      <c r="A38" s="23" t="s">
        <v>58</v>
      </c>
      <c r="B38" s="17"/>
      <c r="C38" s="18">
        <v>16438186</v>
      </c>
      <c r="D38" s="18">
        <v>16438186</v>
      </c>
      <c r="E38" s="19">
        <v>14275000</v>
      </c>
      <c r="F38" s="20">
        <v>14275000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3568750</v>
      </c>
      <c r="Y38" s="20">
        <v>-3568750</v>
      </c>
      <c r="Z38" s="21">
        <v>-100</v>
      </c>
      <c r="AA38" s="22">
        <v>14275000</v>
      </c>
    </row>
    <row r="39" spans="1:27" ht="13.5">
      <c r="A39" s="27" t="s">
        <v>61</v>
      </c>
      <c r="B39" s="35"/>
      <c r="C39" s="29">
        <f aca="true" t="shared" si="4" ref="C39:Y39">SUM(C37:C38)</f>
        <v>17950698</v>
      </c>
      <c r="D39" s="29">
        <f>SUM(D37:D38)</f>
        <v>17950698</v>
      </c>
      <c r="E39" s="36">
        <f t="shared" si="4"/>
        <v>15695000</v>
      </c>
      <c r="F39" s="37">
        <f t="shared" si="4"/>
        <v>15695000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3923750</v>
      </c>
      <c r="Y39" s="37">
        <f t="shared" si="4"/>
        <v>-3923750</v>
      </c>
      <c r="Z39" s="38">
        <f>+IF(X39&lt;&gt;0,+(Y39/X39)*100,0)</f>
        <v>-100</v>
      </c>
      <c r="AA39" s="39">
        <f>SUM(AA37:AA38)</f>
        <v>15695000</v>
      </c>
    </row>
    <row r="40" spans="1:27" ht="13.5">
      <c r="A40" s="27" t="s">
        <v>62</v>
      </c>
      <c r="B40" s="28"/>
      <c r="C40" s="29">
        <f aca="true" t="shared" si="5" ref="C40:Y40">+C34+C39</f>
        <v>44860584</v>
      </c>
      <c r="D40" s="29">
        <f>+D34+D39</f>
        <v>44860584</v>
      </c>
      <c r="E40" s="30">
        <f t="shared" si="5"/>
        <v>30530000</v>
      </c>
      <c r="F40" s="31">
        <f t="shared" si="5"/>
        <v>30530000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7632500</v>
      </c>
      <c r="Y40" s="31">
        <f t="shared" si="5"/>
        <v>-7632500</v>
      </c>
      <c r="Z40" s="32">
        <f>+IF(X40&lt;&gt;0,+(Y40/X40)*100,0)</f>
        <v>-100</v>
      </c>
      <c r="AA40" s="33">
        <f>+AA34+AA39</f>
        <v>30530000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420975821</v>
      </c>
      <c r="D42" s="43">
        <f>+D25-D40</f>
        <v>420975821</v>
      </c>
      <c r="E42" s="44">
        <f t="shared" si="6"/>
        <v>253523000</v>
      </c>
      <c r="F42" s="45">
        <f t="shared" si="6"/>
        <v>253523000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63380750</v>
      </c>
      <c r="Y42" s="45">
        <f t="shared" si="6"/>
        <v>-63380750</v>
      </c>
      <c r="Z42" s="46">
        <f>+IF(X42&lt;&gt;0,+(Y42/X42)*100,0)</f>
        <v>-100</v>
      </c>
      <c r="AA42" s="47">
        <f>+AA25-AA40</f>
        <v>253523000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420975821</v>
      </c>
      <c r="D45" s="18">
        <v>420975821</v>
      </c>
      <c r="E45" s="19">
        <v>253523000</v>
      </c>
      <c r="F45" s="20">
        <v>253523000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63380750</v>
      </c>
      <c r="Y45" s="20">
        <v>-63380750</v>
      </c>
      <c r="Z45" s="48">
        <v>-100</v>
      </c>
      <c r="AA45" s="22">
        <v>253523000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420975821</v>
      </c>
      <c r="D48" s="51">
        <f>SUM(D45:D47)</f>
        <v>420975821</v>
      </c>
      <c r="E48" s="52">
        <f t="shared" si="7"/>
        <v>253523000</v>
      </c>
      <c r="F48" s="53">
        <f t="shared" si="7"/>
        <v>253523000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63380750</v>
      </c>
      <c r="Y48" s="53">
        <f t="shared" si="7"/>
        <v>-63380750</v>
      </c>
      <c r="Z48" s="54">
        <f>+IF(X48&lt;&gt;0,+(Y48/X48)*100,0)</f>
        <v>-100</v>
      </c>
      <c r="AA48" s="55">
        <f>SUM(AA45:AA47)</f>
        <v>253523000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25000000</v>
      </c>
      <c r="F6" s="20">
        <v>25000000</v>
      </c>
      <c r="G6" s="20">
        <v>9049489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6250000</v>
      </c>
      <c r="Y6" s="20">
        <v>-6250000</v>
      </c>
      <c r="Z6" s="21">
        <v>-100</v>
      </c>
      <c r="AA6" s="22">
        <v>25000000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5144851</v>
      </c>
      <c r="H7" s="20">
        <v>1138682</v>
      </c>
      <c r="I7" s="20"/>
      <c r="J7" s="20">
        <v>1138682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1138682</v>
      </c>
      <c r="X7" s="20"/>
      <c r="Y7" s="20">
        <v>1138682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3301000</v>
      </c>
      <c r="F8" s="20">
        <v>3301000</v>
      </c>
      <c r="G8" s="20">
        <v>72798660</v>
      </c>
      <c r="H8" s="20">
        <v>593666</v>
      </c>
      <c r="I8" s="20"/>
      <c r="J8" s="20">
        <v>593666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593666</v>
      </c>
      <c r="X8" s="20">
        <v>825250</v>
      </c>
      <c r="Y8" s="20">
        <v>-231584</v>
      </c>
      <c r="Z8" s="21">
        <v>-28.06</v>
      </c>
      <c r="AA8" s="22">
        <v>3301000</v>
      </c>
    </row>
    <row r="9" spans="1:27" ht="13.5">
      <c r="A9" s="23" t="s">
        <v>36</v>
      </c>
      <c r="B9" s="17"/>
      <c r="C9" s="18"/>
      <c r="D9" s="18"/>
      <c r="E9" s="19">
        <v>8780000</v>
      </c>
      <c r="F9" s="20">
        <v>8780000</v>
      </c>
      <c r="G9" s="20">
        <v>5260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2195000</v>
      </c>
      <c r="Y9" s="20">
        <v>-2195000</v>
      </c>
      <c r="Z9" s="21">
        <v>-100</v>
      </c>
      <c r="AA9" s="22">
        <v>8780000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>
        <v>422030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37081000</v>
      </c>
      <c r="F12" s="31">
        <f t="shared" si="0"/>
        <v>37081000</v>
      </c>
      <c r="G12" s="31">
        <f t="shared" si="0"/>
        <v>87420290</v>
      </c>
      <c r="H12" s="31">
        <f t="shared" si="0"/>
        <v>1732348</v>
      </c>
      <c r="I12" s="31">
        <f t="shared" si="0"/>
        <v>0</v>
      </c>
      <c r="J12" s="31">
        <f t="shared" si="0"/>
        <v>1732348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1732348</v>
      </c>
      <c r="X12" s="31">
        <f t="shared" si="0"/>
        <v>9270250</v>
      </c>
      <c r="Y12" s="31">
        <f t="shared" si="0"/>
        <v>-7537902</v>
      </c>
      <c r="Z12" s="32">
        <f>+IF(X12&lt;&gt;0,+(Y12/X12)*100,0)</f>
        <v>-81.3128232787681</v>
      </c>
      <c r="AA12" s="33">
        <f>SUM(AA6:AA11)</f>
        <v>37081000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-5200440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9982000</v>
      </c>
      <c r="F17" s="20">
        <v>9982000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2495500</v>
      </c>
      <c r="Y17" s="20">
        <v>-2495500</v>
      </c>
      <c r="Z17" s="21">
        <v>-100</v>
      </c>
      <c r="AA17" s="22">
        <v>9982000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334214000</v>
      </c>
      <c r="F19" s="20">
        <v>334214000</v>
      </c>
      <c r="G19" s="20">
        <v>310736657</v>
      </c>
      <c r="H19" s="20">
        <v>178</v>
      </c>
      <c r="I19" s="20"/>
      <c r="J19" s="20">
        <v>178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178</v>
      </c>
      <c r="X19" s="20">
        <v>83553500</v>
      </c>
      <c r="Y19" s="20">
        <v>-83553322</v>
      </c>
      <c r="Z19" s="21">
        <v>-100</v>
      </c>
      <c r="AA19" s="22">
        <v>334214000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344196000</v>
      </c>
      <c r="F24" s="37">
        <f t="shared" si="1"/>
        <v>344196000</v>
      </c>
      <c r="G24" s="37">
        <f t="shared" si="1"/>
        <v>305536217</v>
      </c>
      <c r="H24" s="37">
        <f t="shared" si="1"/>
        <v>178</v>
      </c>
      <c r="I24" s="37">
        <f t="shared" si="1"/>
        <v>0</v>
      </c>
      <c r="J24" s="37">
        <f t="shared" si="1"/>
        <v>178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178</v>
      </c>
      <c r="X24" s="37">
        <f t="shared" si="1"/>
        <v>86049000</v>
      </c>
      <c r="Y24" s="37">
        <f t="shared" si="1"/>
        <v>-86048822</v>
      </c>
      <c r="Z24" s="38">
        <f>+IF(X24&lt;&gt;0,+(Y24/X24)*100,0)</f>
        <v>-99.99979314111727</v>
      </c>
      <c r="AA24" s="39">
        <f>SUM(AA15:AA23)</f>
        <v>344196000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381277000</v>
      </c>
      <c r="F25" s="31">
        <f t="shared" si="2"/>
        <v>381277000</v>
      </c>
      <c r="G25" s="31">
        <f t="shared" si="2"/>
        <v>392956507</v>
      </c>
      <c r="H25" s="31">
        <f t="shared" si="2"/>
        <v>1732526</v>
      </c>
      <c r="I25" s="31">
        <f t="shared" si="2"/>
        <v>0</v>
      </c>
      <c r="J25" s="31">
        <f t="shared" si="2"/>
        <v>1732526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1732526</v>
      </c>
      <c r="X25" s="31">
        <f t="shared" si="2"/>
        <v>95319250</v>
      </c>
      <c r="Y25" s="31">
        <f t="shared" si="2"/>
        <v>-93586724</v>
      </c>
      <c r="Z25" s="32">
        <f>+IF(X25&lt;&gt;0,+(Y25/X25)*100,0)</f>
        <v>-98.18239652536083</v>
      </c>
      <c r="AA25" s="33">
        <f>+AA12+AA24</f>
        <v>381277000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7307487</v>
      </c>
      <c r="I29" s="20"/>
      <c r="J29" s="20">
        <v>7307487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7307487</v>
      </c>
      <c r="X29" s="20"/>
      <c r="Y29" s="20">
        <v>7307487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621000</v>
      </c>
      <c r="F30" s="20">
        <v>621000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155250</v>
      </c>
      <c r="Y30" s="20">
        <v>-155250</v>
      </c>
      <c r="Z30" s="21">
        <v>-100</v>
      </c>
      <c r="AA30" s="22">
        <v>621000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183816</v>
      </c>
      <c r="H31" s="20">
        <v>-811</v>
      </c>
      <c r="I31" s="20"/>
      <c r="J31" s="20">
        <v>-811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-811</v>
      </c>
      <c r="X31" s="20"/>
      <c r="Y31" s="20">
        <v>-811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29831000</v>
      </c>
      <c r="F32" s="20">
        <v>29831000</v>
      </c>
      <c r="G32" s="20">
        <v>8763282</v>
      </c>
      <c r="H32" s="20">
        <v>2989545</v>
      </c>
      <c r="I32" s="20"/>
      <c r="J32" s="20">
        <v>2989545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2989545</v>
      </c>
      <c r="X32" s="20">
        <v>7457750</v>
      </c>
      <c r="Y32" s="20">
        <v>-4468205</v>
      </c>
      <c r="Z32" s="21">
        <v>-59.91</v>
      </c>
      <c r="AA32" s="22">
        <v>29831000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75395297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30452000</v>
      </c>
      <c r="F34" s="31">
        <f t="shared" si="3"/>
        <v>30452000</v>
      </c>
      <c r="G34" s="31">
        <f t="shared" si="3"/>
        <v>84342395</v>
      </c>
      <c r="H34" s="31">
        <f t="shared" si="3"/>
        <v>10296221</v>
      </c>
      <c r="I34" s="31">
        <f t="shared" si="3"/>
        <v>0</v>
      </c>
      <c r="J34" s="31">
        <f t="shared" si="3"/>
        <v>10296221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10296221</v>
      </c>
      <c r="X34" s="31">
        <f t="shared" si="3"/>
        <v>7613000</v>
      </c>
      <c r="Y34" s="31">
        <f t="shared" si="3"/>
        <v>2683221</v>
      </c>
      <c r="Z34" s="32">
        <f>+IF(X34&lt;&gt;0,+(Y34/X34)*100,0)</f>
        <v>35.24525154341258</v>
      </c>
      <c r="AA34" s="33">
        <f>SUM(AA29:AA33)</f>
        <v>30452000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3400000</v>
      </c>
      <c r="F37" s="20">
        <v>3400000</v>
      </c>
      <c r="G37" s="20">
        <v>3215068</v>
      </c>
      <c r="H37" s="20">
        <v>-56678</v>
      </c>
      <c r="I37" s="20"/>
      <c r="J37" s="20">
        <v>-56678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-56678</v>
      </c>
      <c r="X37" s="20">
        <v>850000</v>
      </c>
      <c r="Y37" s="20">
        <v>-906678</v>
      </c>
      <c r="Z37" s="21">
        <v>-106.67</v>
      </c>
      <c r="AA37" s="22">
        <v>3400000</v>
      </c>
    </row>
    <row r="38" spans="1:27" ht="13.5">
      <c r="A38" s="23" t="s">
        <v>58</v>
      </c>
      <c r="B38" s="17"/>
      <c r="C38" s="18"/>
      <c r="D38" s="18"/>
      <c r="E38" s="19">
        <v>16661000</v>
      </c>
      <c r="F38" s="20">
        <v>16661000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4165250</v>
      </c>
      <c r="Y38" s="20">
        <v>-4165250</v>
      </c>
      <c r="Z38" s="21">
        <v>-100</v>
      </c>
      <c r="AA38" s="22">
        <v>16661000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20061000</v>
      </c>
      <c r="F39" s="37">
        <f t="shared" si="4"/>
        <v>20061000</v>
      </c>
      <c r="G39" s="37">
        <f t="shared" si="4"/>
        <v>3215068</v>
      </c>
      <c r="H39" s="37">
        <f t="shared" si="4"/>
        <v>-56678</v>
      </c>
      <c r="I39" s="37">
        <f t="shared" si="4"/>
        <v>0</v>
      </c>
      <c r="J39" s="37">
        <f t="shared" si="4"/>
        <v>-56678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-56678</v>
      </c>
      <c r="X39" s="37">
        <f t="shared" si="4"/>
        <v>5015250</v>
      </c>
      <c r="Y39" s="37">
        <f t="shared" si="4"/>
        <v>-5071928</v>
      </c>
      <c r="Z39" s="38">
        <f>+IF(X39&lt;&gt;0,+(Y39/X39)*100,0)</f>
        <v>-101.13011315487763</v>
      </c>
      <c r="AA39" s="39">
        <f>SUM(AA37:AA38)</f>
        <v>20061000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50513000</v>
      </c>
      <c r="F40" s="31">
        <f t="shared" si="5"/>
        <v>50513000</v>
      </c>
      <c r="G40" s="31">
        <f t="shared" si="5"/>
        <v>87557463</v>
      </c>
      <c r="H40" s="31">
        <f t="shared" si="5"/>
        <v>10239543</v>
      </c>
      <c r="I40" s="31">
        <f t="shared" si="5"/>
        <v>0</v>
      </c>
      <c r="J40" s="31">
        <f t="shared" si="5"/>
        <v>10239543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10239543</v>
      </c>
      <c r="X40" s="31">
        <f t="shared" si="5"/>
        <v>12628250</v>
      </c>
      <c r="Y40" s="31">
        <f t="shared" si="5"/>
        <v>-2388707</v>
      </c>
      <c r="Z40" s="32">
        <f>+IF(X40&lt;&gt;0,+(Y40/X40)*100,0)</f>
        <v>-18.915582127373153</v>
      </c>
      <c r="AA40" s="33">
        <f>+AA34+AA39</f>
        <v>50513000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330764000</v>
      </c>
      <c r="F42" s="45">
        <f t="shared" si="6"/>
        <v>330764000</v>
      </c>
      <c r="G42" s="45">
        <f t="shared" si="6"/>
        <v>305399044</v>
      </c>
      <c r="H42" s="45">
        <f t="shared" si="6"/>
        <v>-8507017</v>
      </c>
      <c r="I42" s="45">
        <f t="shared" si="6"/>
        <v>0</v>
      </c>
      <c r="J42" s="45">
        <f t="shared" si="6"/>
        <v>-8507017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-8507017</v>
      </c>
      <c r="X42" s="45">
        <f t="shared" si="6"/>
        <v>82691000</v>
      </c>
      <c r="Y42" s="45">
        <f t="shared" si="6"/>
        <v>-91198017</v>
      </c>
      <c r="Z42" s="46">
        <f>+IF(X42&lt;&gt;0,+(Y42/X42)*100,0)</f>
        <v>-110.2877181313565</v>
      </c>
      <c r="AA42" s="47">
        <f>+AA25-AA40</f>
        <v>330764000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330764000</v>
      </c>
      <c r="F45" s="20">
        <v>330764000</v>
      </c>
      <c r="G45" s="20">
        <v>19547272</v>
      </c>
      <c r="H45" s="20">
        <v>-8507017</v>
      </c>
      <c r="I45" s="20"/>
      <c r="J45" s="20">
        <v>-8507017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-8507017</v>
      </c>
      <c r="X45" s="20">
        <v>82691000</v>
      </c>
      <c r="Y45" s="20">
        <v>-91198017</v>
      </c>
      <c r="Z45" s="48">
        <v>-110.29</v>
      </c>
      <c r="AA45" s="22">
        <v>330764000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285851772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330764000</v>
      </c>
      <c r="F48" s="53">
        <f t="shared" si="7"/>
        <v>330764000</v>
      </c>
      <c r="G48" s="53">
        <f t="shared" si="7"/>
        <v>305399044</v>
      </c>
      <c r="H48" s="53">
        <f t="shared" si="7"/>
        <v>-8507017</v>
      </c>
      <c r="I48" s="53">
        <f t="shared" si="7"/>
        <v>0</v>
      </c>
      <c r="J48" s="53">
        <f t="shared" si="7"/>
        <v>-8507017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-8507017</v>
      </c>
      <c r="X48" s="53">
        <f t="shared" si="7"/>
        <v>82691000</v>
      </c>
      <c r="Y48" s="53">
        <f t="shared" si="7"/>
        <v>-91198017</v>
      </c>
      <c r="Z48" s="54">
        <f>+IF(X48&lt;&gt;0,+(Y48/X48)*100,0)</f>
        <v>-110.2877181313565</v>
      </c>
      <c r="AA48" s="55">
        <f>SUM(AA45:AA47)</f>
        <v>330764000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14954566</v>
      </c>
      <c r="D6" s="18">
        <v>14954566</v>
      </c>
      <c r="E6" s="19">
        <v>34060673</v>
      </c>
      <c r="F6" s="20">
        <v>34060673</v>
      </c>
      <c r="G6" s="20">
        <v>66509418</v>
      </c>
      <c r="H6" s="20">
        <v>55840653</v>
      </c>
      <c r="I6" s="20">
        <v>38116480</v>
      </c>
      <c r="J6" s="20">
        <v>38116480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38116480</v>
      </c>
      <c r="X6" s="20">
        <v>8515168</v>
      </c>
      <c r="Y6" s="20">
        <v>29601312</v>
      </c>
      <c r="Z6" s="21">
        <v>347.63</v>
      </c>
      <c r="AA6" s="22">
        <v>34060673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23519698</v>
      </c>
      <c r="D8" s="18">
        <v>23519698</v>
      </c>
      <c r="E8" s="19">
        <v>28285800</v>
      </c>
      <c r="F8" s="20">
        <v>28285800</v>
      </c>
      <c r="G8" s="20">
        <v>73033282</v>
      </c>
      <c r="H8" s="20">
        <v>72184184</v>
      </c>
      <c r="I8" s="20">
        <v>5952353</v>
      </c>
      <c r="J8" s="20">
        <v>5952353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5952353</v>
      </c>
      <c r="X8" s="20">
        <v>7071450</v>
      </c>
      <c r="Y8" s="20">
        <v>-1119097</v>
      </c>
      <c r="Z8" s="21">
        <v>-15.83</v>
      </c>
      <c r="AA8" s="22">
        <v>28285800</v>
      </c>
    </row>
    <row r="9" spans="1:27" ht="13.5">
      <c r="A9" s="23" t="s">
        <v>36</v>
      </c>
      <c r="B9" s="17"/>
      <c r="C9" s="18">
        <v>5396525</v>
      </c>
      <c r="D9" s="18">
        <v>5396525</v>
      </c>
      <c r="E9" s="19">
        <v>4769705</v>
      </c>
      <c r="F9" s="20">
        <v>4769705</v>
      </c>
      <c r="G9" s="20">
        <v>4769705</v>
      </c>
      <c r="H9" s="20">
        <v>4769705</v>
      </c>
      <c r="I9" s="20">
        <v>397475</v>
      </c>
      <c r="J9" s="20">
        <v>397475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397475</v>
      </c>
      <c r="X9" s="20">
        <v>1192426</v>
      </c>
      <c r="Y9" s="20">
        <v>-794951</v>
      </c>
      <c r="Z9" s="21">
        <v>-66.67</v>
      </c>
      <c r="AA9" s="22">
        <v>4769705</v>
      </c>
    </row>
    <row r="10" spans="1:27" ht="13.5">
      <c r="A10" s="23" t="s">
        <v>37</v>
      </c>
      <c r="B10" s="17"/>
      <c r="C10" s="18">
        <v>270734</v>
      </c>
      <c r="D10" s="18">
        <v>270734</v>
      </c>
      <c r="E10" s="19">
        <v>270734</v>
      </c>
      <c r="F10" s="20">
        <v>270734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67684</v>
      </c>
      <c r="Y10" s="24">
        <v>-67684</v>
      </c>
      <c r="Z10" s="25">
        <v>-100</v>
      </c>
      <c r="AA10" s="26">
        <v>270734</v>
      </c>
    </row>
    <row r="11" spans="1:27" ht="13.5">
      <c r="A11" s="23" t="s">
        <v>38</v>
      </c>
      <c r="B11" s="17"/>
      <c r="C11" s="18">
        <v>21560052</v>
      </c>
      <c r="D11" s="18">
        <v>21560052</v>
      </c>
      <c r="E11" s="19">
        <v>21527047</v>
      </c>
      <c r="F11" s="20">
        <v>21527047</v>
      </c>
      <c r="G11" s="20">
        <v>2156318</v>
      </c>
      <c r="H11" s="20">
        <v>2156318</v>
      </c>
      <c r="I11" s="20">
        <v>1793921</v>
      </c>
      <c r="J11" s="20">
        <v>1793921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1793921</v>
      </c>
      <c r="X11" s="20">
        <v>5381762</v>
      </c>
      <c r="Y11" s="20">
        <v>-3587841</v>
      </c>
      <c r="Z11" s="21">
        <v>-66.67</v>
      </c>
      <c r="AA11" s="22">
        <v>21527047</v>
      </c>
    </row>
    <row r="12" spans="1:27" ht="13.5">
      <c r="A12" s="27" t="s">
        <v>39</v>
      </c>
      <c r="B12" s="28"/>
      <c r="C12" s="29">
        <f aca="true" t="shared" si="0" ref="C12:Y12">SUM(C6:C11)</f>
        <v>65701575</v>
      </c>
      <c r="D12" s="29">
        <f>SUM(D6:D11)</f>
        <v>65701575</v>
      </c>
      <c r="E12" s="30">
        <f t="shared" si="0"/>
        <v>88913959</v>
      </c>
      <c r="F12" s="31">
        <f t="shared" si="0"/>
        <v>88913959</v>
      </c>
      <c r="G12" s="31">
        <f t="shared" si="0"/>
        <v>146468723</v>
      </c>
      <c r="H12" s="31">
        <f t="shared" si="0"/>
        <v>134950860</v>
      </c>
      <c r="I12" s="31">
        <f t="shared" si="0"/>
        <v>46260229</v>
      </c>
      <c r="J12" s="31">
        <f t="shared" si="0"/>
        <v>46260229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46260229</v>
      </c>
      <c r="X12" s="31">
        <f t="shared" si="0"/>
        <v>22228490</v>
      </c>
      <c r="Y12" s="31">
        <f t="shared" si="0"/>
        <v>24031739</v>
      </c>
      <c r="Z12" s="32">
        <f>+IF(X12&lt;&gt;0,+(Y12/X12)*100,0)</f>
        <v>108.11233241664189</v>
      </c>
      <c r="AA12" s="33">
        <f>SUM(AA6:AA11)</f>
        <v>88913959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388197</v>
      </c>
      <c r="D15" s="18">
        <v>388197</v>
      </c>
      <c r="E15" s="19">
        <v>465395</v>
      </c>
      <c r="F15" s="20">
        <v>465395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116349</v>
      </c>
      <c r="Y15" s="20">
        <v>-116349</v>
      </c>
      <c r="Z15" s="21">
        <v>-100</v>
      </c>
      <c r="AA15" s="22">
        <v>465395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661000</v>
      </c>
      <c r="D17" s="18">
        <v>661000</v>
      </c>
      <c r="E17" s="19">
        <v>704000</v>
      </c>
      <c r="F17" s="20">
        <v>704000</v>
      </c>
      <c r="G17" s="20">
        <v>704000</v>
      </c>
      <c r="H17" s="20">
        <v>704000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176000</v>
      </c>
      <c r="Y17" s="20">
        <v>-176000</v>
      </c>
      <c r="Z17" s="21">
        <v>-100</v>
      </c>
      <c r="AA17" s="22">
        <v>704000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937496943</v>
      </c>
      <c r="D19" s="18">
        <v>937496943</v>
      </c>
      <c r="E19" s="19">
        <v>1161800008</v>
      </c>
      <c r="F19" s="20">
        <v>1161800008</v>
      </c>
      <c r="G19" s="20">
        <v>4430025</v>
      </c>
      <c r="H19" s="20">
        <v>18391572</v>
      </c>
      <c r="I19" s="20">
        <v>11436719</v>
      </c>
      <c r="J19" s="20">
        <v>11436719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11436719</v>
      </c>
      <c r="X19" s="20">
        <v>290450002</v>
      </c>
      <c r="Y19" s="20">
        <v>-279013283</v>
      </c>
      <c r="Z19" s="21">
        <v>-96.06</v>
      </c>
      <c r="AA19" s="22">
        <v>1161800008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1686000</v>
      </c>
      <c r="D21" s="18">
        <v>1686000</v>
      </c>
      <c r="E21" s="19">
        <v>1584840</v>
      </c>
      <c r="F21" s="20">
        <v>1584840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396210</v>
      </c>
      <c r="Y21" s="20">
        <v>-396210</v>
      </c>
      <c r="Z21" s="21">
        <v>-100</v>
      </c>
      <c r="AA21" s="22">
        <v>1584840</v>
      </c>
    </row>
    <row r="22" spans="1:27" ht="13.5">
      <c r="A22" s="23" t="s">
        <v>48</v>
      </c>
      <c r="B22" s="17"/>
      <c r="C22" s="18">
        <v>657844</v>
      </c>
      <c r="D22" s="18">
        <v>657844</v>
      </c>
      <c r="E22" s="19">
        <v>93488</v>
      </c>
      <c r="F22" s="20">
        <v>93488</v>
      </c>
      <c r="G22" s="20">
        <v>88501</v>
      </c>
      <c r="H22" s="20">
        <v>88501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23372</v>
      </c>
      <c r="Y22" s="20">
        <v>-23372</v>
      </c>
      <c r="Z22" s="21">
        <v>-100</v>
      </c>
      <c r="AA22" s="22">
        <v>93488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940889984</v>
      </c>
      <c r="D24" s="29">
        <f>SUM(D15:D23)</f>
        <v>940889984</v>
      </c>
      <c r="E24" s="36">
        <f t="shared" si="1"/>
        <v>1164647731</v>
      </c>
      <c r="F24" s="37">
        <f t="shared" si="1"/>
        <v>1164647731</v>
      </c>
      <c r="G24" s="37">
        <f t="shared" si="1"/>
        <v>5222526</v>
      </c>
      <c r="H24" s="37">
        <f t="shared" si="1"/>
        <v>19184073</v>
      </c>
      <c r="I24" s="37">
        <f t="shared" si="1"/>
        <v>11436719</v>
      </c>
      <c r="J24" s="37">
        <f t="shared" si="1"/>
        <v>11436719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11436719</v>
      </c>
      <c r="X24" s="37">
        <f t="shared" si="1"/>
        <v>291161933</v>
      </c>
      <c r="Y24" s="37">
        <f t="shared" si="1"/>
        <v>-279725214</v>
      </c>
      <c r="Z24" s="38">
        <f>+IF(X24&lt;&gt;0,+(Y24/X24)*100,0)</f>
        <v>-96.07204180774552</v>
      </c>
      <c r="AA24" s="39">
        <f>SUM(AA15:AA23)</f>
        <v>1164647731</v>
      </c>
    </row>
    <row r="25" spans="1:27" ht="13.5">
      <c r="A25" s="27" t="s">
        <v>51</v>
      </c>
      <c r="B25" s="28"/>
      <c r="C25" s="29">
        <f aca="true" t="shared" si="2" ref="C25:Y25">+C12+C24</f>
        <v>1006591559</v>
      </c>
      <c r="D25" s="29">
        <f>+D12+D24</f>
        <v>1006591559</v>
      </c>
      <c r="E25" s="30">
        <f t="shared" si="2"/>
        <v>1253561690</v>
      </c>
      <c r="F25" s="31">
        <f t="shared" si="2"/>
        <v>1253561690</v>
      </c>
      <c r="G25" s="31">
        <f t="shared" si="2"/>
        <v>151691249</v>
      </c>
      <c r="H25" s="31">
        <f t="shared" si="2"/>
        <v>154134933</v>
      </c>
      <c r="I25" s="31">
        <f t="shared" si="2"/>
        <v>57696948</v>
      </c>
      <c r="J25" s="31">
        <f t="shared" si="2"/>
        <v>57696948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57696948</v>
      </c>
      <c r="X25" s="31">
        <f t="shared" si="2"/>
        <v>313390423</v>
      </c>
      <c r="Y25" s="31">
        <f t="shared" si="2"/>
        <v>-255693475</v>
      </c>
      <c r="Z25" s="32">
        <f>+IF(X25&lt;&gt;0,+(Y25/X25)*100,0)</f>
        <v>-81.58943485008794</v>
      </c>
      <c r="AA25" s="33">
        <f>+AA12+AA24</f>
        <v>1253561690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2190551</v>
      </c>
      <c r="D30" s="18">
        <v>2190551</v>
      </c>
      <c r="E30" s="19">
        <v>2400000</v>
      </c>
      <c r="F30" s="20">
        <v>2400000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600000</v>
      </c>
      <c r="Y30" s="20">
        <v>-600000</v>
      </c>
      <c r="Z30" s="21">
        <v>-100</v>
      </c>
      <c r="AA30" s="22">
        <v>2400000</v>
      </c>
    </row>
    <row r="31" spans="1:27" ht="13.5">
      <c r="A31" s="23" t="s">
        <v>56</v>
      </c>
      <c r="B31" s="17"/>
      <c r="C31" s="18">
        <v>2655066</v>
      </c>
      <c r="D31" s="18">
        <v>2655066</v>
      </c>
      <c r="E31" s="19">
        <v>2562201</v>
      </c>
      <c r="F31" s="20">
        <v>2562201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640550</v>
      </c>
      <c r="Y31" s="20">
        <v>-640550</v>
      </c>
      <c r="Z31" s="21">
        <v>-100</v>
      </c>
      <c r="AA31" s="22">
        <v>2562201</v>
      </c>
    </row>
    <row r="32" spans="1:27" ht="13.5">
      <c r="A32" s="23" t="s">
        <v>57</v>
      </c>
      <c r="B32" s="17"/>
      <c r="C32" s="18">
        <v>34600125</v>
      </c>
      <c r="D32" s="18">
        <v>34600125</v>
      </c>
      <c r="E32" s="19">
        <v>24535255</v>
      </c>
      <c r="F32" s="20">
        <v>24535255</v>
      </c>
      <c r="G32" s="20">
        <v>31933505</v>
      </c>
      <c r="H32" s="20">
        <v>30793375</v>
      </c>
      <c r="I32" s="20">
        <v>22082375</v>
      </c>
      <c r="J32" s="20">
        <v>22082375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22082375</v>
      </c>
      <c r="X32" s="20">
        <v>6133814</v>
      </c>
      <c r="Y32" s="20">
        <v>15948561</v>
      </c>
      <c r="Z32" s="21">
        <v>260.01</v>
      </c>
      <c r="AA32" s="22">
        <v>24535255</v>
      </c>
    </row>
    <row r="33" spans="1:27" ht="13.5">
      <c r="A33" s="23" t="s">
        <v>58</v>
      </c>
      <c r="B33" s="17"/>
      <c r="C33" s="18">
        <v>1017533</v>
      </c>
      <c r="D33" s="18">
        <v>1017533</v>
      </c>
      <c r="E33" s="19">
        <v>478603</v>
      </c>
      <c r="F33" s="20">
        <v>478603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119651</v>
      </c>
      <c r="Y33" s="20">
        <v>-119651</v>
      </c>
      <c r="Z33" s="21">
        <v>-100</v>
      </c>
      <c r="AA33" s="22">
        <v>478603</v>
      </c>
    </row>
    <row r="34" spans="1:27" ht="13.5">
      <c r="A34" s="27" t="s">
        <v>59</v>
      </c>
      <c r="B34" s="28"/>
      <c r="C34" s="29">
        <f aca="true" t="shared" si="3" ref="C34:Y34">SUM(C29:C33)</f>
        <v>40463275</v>
      </c>
      <c r="D34" s="29">
        <f>SUM(D29:D33)</f>
        <v>40463275</v>
      </c>
      <c r="E34" s="30">
        <f t="shared" si="3"/>
        <v>29976059</v>
      </c>
      <c r="F34" s="31">
        <f t="shared" si="3"/>
        <v>29976059</v>
      </c>
      <c r="G34" s="31">
        <f t="shared" si="3"/>
        <v>31933505</v>
      </c>
      <c r="H34" s="31">
        <f t="shared" si="3"/>
        <v>30793375</v>
      </c>
      <c r="I34" s="31">
        <f t="shared" si="3"/>
        <v>22082375</v>
      </c>
      <c r="J34" s="31">
        <f t="shared" si="3"/>
        <v>22082375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22082375</v>
      </c>
      <c r="X34" s="31">
        <f t="shared" si="3"/>
        <v>7494015</v>
      </c>
      <c r="Y34" s="31">
        <f t="shared" si="3"/>
        <v>14588360</v>
      </c>
      <c r="Z34" s="32">
        <f>+IF(X34&lt;&gt;0,+(Y34/X34)*100,0)</f>
        <v>194.66681078167042</v>
      </c>
      <c r="AA34" s="33">
        <f>SUM(AA29:AA33)</f>
        <v>29976059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25906636</v>
      </c>
      <c r="D37" s="18">
        <v>25906636</v>
      </c>
      <c r="E37" s="19">
        <v>3705000</v>
      </c>
      <c r="F37" s="20">
        <v>3705000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926250</v>
      </c>
      <c r="Y37" s="20">
        <v>-926250</v>
      </c>
      <c r="Z37" s="21">
        <v>-100</v>
      </c>
      <c r="AA37" s="22">
        <v>3705000</v>
      </c>
    </row>
    <row r="38" spans="1:27" ht="13.5">
      <c r="A38" s="23" t="s">
        <v>58</v>
      </c>
      <c r="B38" s="17"/>
      <c r="C38" s="18">
        <v>31730024</v>
      </c>
      <c r="D38" s="18">
        <v>31730024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57636660</v>
      </c>
      <c r="D39" s="29">
        <f>SUM(D37:D38)</f>
        <v>57636660</v>
      </c>
      <c r="E39" s="36">
        <f t="shared" si="4"/>
        <v>3705000</v>
      </c>
      <c r="F39" s="37">
        <f t="shared" si="4"/>
        <v>3705000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926250</v>
      </c>
      <c r="Y39" s="37">
        <f t="shared" si="4"/>
        <v>-926250</v>
      </c>
      <c r="Z39" s="38">
        <f>+IF(X39&lt;&gt;0,+(Y39/X39)*100,0)</f>
        <v>-100</v>
      </c>
      <c r="AA39" s="39">
        <f>SUM(AA37:AA38)</f>
        <v>3705000</v>
      </c>
    </row>
    <row r="40" spans="1:27" ht="13.5">
      <c r="A40" s="27" t="s">
        <v>62</v>
      </c>
      <c r="B40" s="28"/>
      <c r="C40" s="29">
        <f aca="true" t="shared" si="5" ref="C40:Y40">+C34+C39</f>
        <v>98099935</v>
      </c>
      <c r="D40" s="29">
        <f>+D34+D39</f>
        <v>98099935</v>
      </c>
      <c r="E40" s="30">
        <f t="shared" si="5"/>
        <v>33681059</v>
      </c>
      <c r="F40" s="31">
        <f t="shared" si="5"/>
        <v>33681059</v>
      </c>
      <c r="G40" s="31">
        <f t="shared" si="5"/>
        <v>31933505</v>
      </c>
      <c r="H40" s="31">
        <f t="shared" si="5"/>
        <v>30793375</v>
      </c>
      <c r="I40" s="31">
        <f t="shared" si="5"/>
        <v>22082375</v>
      </c>
      <c r="J40" s="31">
        <f t="shared" si="5"/>
        <v>22082375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22082375</v>
      </c>
      <c r="X40" s="31">
        <f t="shared" si="5"/>
        <v>8420265</v>
      </c>
      <c r="Y40" s="31">
        <f t="shared" si="5"/>
        <v>13662110</v>
      </c>
      <c r="Z40" s="32">
        <f>+IF(X40&lt;&gt;0,+(Y40/X40)*100,0)</f>
        <v>162.25273195083528</v>
      </c>
      <c r="AA40" s="33">
        <f>+AA34+AA39</f>
        <v>33681059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908491624</v>
      </c>
      <c r="D42" s="43">
        <f>+D25-D40</f>
        <v>908491624</v>
      </c>
      <c r="E42" s="44">
        <f t="shared" si="6"/>
        <v>1219880631</v>
      </c>
      <c r="F42" s="45">
        <f t="shared" si="6"/>
        <v>1219880631</v>
      </c>
      <c r="G42" s="45">
        <f t="shared" si="6"/>
        <v>119757744</v>
      </c>
      <c r="H42" s="45">
        <f t="shared" si="6"/>
        <v>123341558</v>
      </c>
      <c r="I42" s="45">
        <f t="shared" si="6"/>
        <v>35614573</v>
      </c>
      <c r="J42" s="45">
        <f t="shared" si="6"/>
        <v>35614573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35614573</v>
      </c>
      <c r="X42" s="45">
        <f t="shared" si="6"/>
        <v>304970158</v>
      </c>
      <c r="Y42" s="45">
        <f t="shared" si="6"/>
        <v>-269355585</v>
      </c>
      <c r="Z42" s="46">
        <f>+IF(X42&lt;&gt;0,+(Y42/X42)*100,0)</f>
        <v>-88.32194820845389</v>
      </c>
      <c r="AA42" s="47">
        <f>+AA25-AA40</f>
        <v>1219880631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908491624</v>
      </c>
      <c r="D45" s="18">
        <v>908491624</v>
      </c>
      <c r="E45" s="19">
        <v>1219880631</v>
      </c>
      <c r="F45" s="20">
        <v>1219880631</v>
      </c>
      <c r="G45" s="20">
        <v>119757744</v>
      </c>
      <c r="H45" s="20">
        <v>123341558</v>
      </c>
      <c r="I45" s="20">
        <v>35614573</v>
      </c>
      <c r="J45" s="20">
        <v>35614573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35614573</v>
      </c>
      <c r="X45" s="20">
        <v>304970158</v>
      </c>
      <c r="Y45" s="20">
        <v>-269355585</v>
      </c>
      <c r="Z45" s="48">
        <v>-88.32</v>
      </c>
      <c r="AA45" s="22">
        <v>1219880631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908491624</v>
      </c>
      <c r="D48" s="51">
        <f>SUM(D45:D47)</f>
        <v>908491624</v>
      </c>
      <c r="E48" s="52">
        <f t="shared" si="7"/>
        <v>1219880631</v>
      </c>
      <c r="F48" s="53">
        <f t="shared" si="7"/>
        <v>1219880631</v>
      </c>
      <c r="G48" s="53">
        <f t="shared" si="7"/>
        <v>119757744</v>
      </c>
      <c r="H48" s="53">
        <f t="shared" si="7"/>
        <v>123341558</v>
      </c>
      <c r="I48" s="53">
        <f t="shared" si="7"/>
        <v>35614573</v>
      </c>
      <c r="J48" s="53">
        <f t="shared" si="7"/>
        <v>35614573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35614573</v>
      </c>
      <c r="X48" s="53">
        <f t="shared" si="7"/>
        <v>304970158</v>
      </c>
      <c r="Y48" s="53">
        <f t="shared" si="7"/>
        <v>-269355585</v>
      </c>
      <c r="Z48" s="54">
        <f>+IF(X48&lt;&gt;0,+(Y48/X48)*100,0)</f>
        <v>-88.32194820845389</v>
      </c>
      <c r="AA48" s="55">
        <f>SUM(AA45:AA47)</f>
        <v>1219880631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313244</v>
      </c>
      <c r="D6" s="18">
        <v>313244</v>
      </c>
      <c r="E6" s="19">
        <v>625835</v>
      </c>
      <c r="F6" s="20">
        <v>625835</v>
      </c>
      <c r="G6" s="20">
        <v>423411</v>
      </c>
      <c r="H6" s="20">
        <v>506630</v>
      </c>
      <c r="I6" s="20">
        <v>108210</v>
      </c>
      <c r="J6" s="20">
        <v>108210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108210</v>
      </c>
      <c r="X6" s="20">
        <v>156459</v>
      </c>
      <c r="Y6" s="20">
        <v>-48249</v>
      </c>
      <c r="Z6" s="21">
        <v>-30.84</v>
      </c>
      <c r="AA6" s="22">
        <v>625835</v>
      </c>
    </row>
    <row r="7" spans="1:27" ht="13.5">
      <c r="A7" s="23" t="s">
        <v>34</v>
      </c>
      <c r="B7" s="17"/>
      <c r="C7" s="18">
        <v>3270631</v>
      </c>
      <c r="D7" s="18">
        <v>3270631</v>
      </c>
      <c r="E7" s="19">
        <v>7902347</v>
      </c>
      <c r="F7" s="20">
        <v>7902347</v>
      </c>
      <c r="G7" s="20">
        <v>11994149</v>
      </c>
      <c r="H7" s="20">
        <v>10112698</v>
      </c>
      <c r="I7" s="20">
        <v>7208903</v>
      </c>
      <c r="J7" s="20">
        <v>7208903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7208903</v>
      </c>
      <c r="X7" s="20">
        <v>1975587</v>
      </c>
      <c r="Y7" s="20">
        <v>5233316</v>
      </c>
      <c r="Z7" s="21">
        <v>264.9</v>
      </c>
      <c r="AA7" s="22">
        <v>7902347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1079497</v>
      </c>
      <c r="D9" s="18">
        <v>1079497</v>
      </c>
      <c r="E9" s="19">
        <v>536871</v>
      </c>
      <c r="F9" s="20">
        <v>536871</v>
      </c>
      <c r="G9" s="20">
        <v>1089242</v>
      </c>
      <c r="H9" s="20">
        <v>3644540</v>
      </c>
      <c r="I9" s="20">
        <v>1124175</v>
      </c>
      <c r="J9" s="20">
        <v>1124175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1124175</v>
      </c>
      <c r="X9" s="20">
        <v>134218</v>
      </c>
      <c r="Y9" s="20">
        <v>989957</v>
      </c>
      <c r="Z9" s="21">
        <v>737.57</v>
      </c>
      <c r="AA9" s="22">
        <v>536871</v>
      </c>
    </row>
    <row r="10" spans="1:27" ht="13.5">
      <c r="A10" s="23" t="s">
        <v>37</v>
      </c>
      <c r="B10" s="17"/>
      <c r="C10" s="18">
        <v>9618</v>
      </c>
      <c r="D10" s="18">
        <v>9618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4672990</v>
      </c>
      <c r="D12" s="29">
        <f>SUM(D6:D11)</f>
        <v>4672990</v>
      </c>
      <c r="E12" s="30">
        <f t="shared" si="0"/>
        <v>9065053</v>
      </c>
      <c r="F12" s="31">
        <f t="shared" si="0"/>
        <v>9065053</v>
      </c>
      <c r="G12" s="31">
        <f t="shared" si="0"/>
        <v>13506802</v>
      </c>
      <c r="H12" s="31">
        <f t="shared" si="0"/>
        <v>14263868</v>
      </c>
      <c r="I12" s="31">
        <f t="shared" si="0"/>
        <v>8441288</v>
      </c>
      <c r="J12" s="31">
        <f t="shared" si="0"/>
        <v>8441288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8441288</v>
      </c>
      <c r="X12" s="31">
        <f t="shared" si="0"/>
        <v>2266264</v>
      </c>
      <c r="Y12" s="31">
        <f t="shared" si="0"/>
        <v>6175024</v>
      </c>
      <c r="Z12" s="32">
        <f>+IF(X12&lt;&gt;0,+(Y12/X12)*100,0)</f>
        <v>272.4759339600329</v>
      </c>
      <c r="AA12" s="33">
        <f>SUM(AA6:AA11)</f>
        <v>9065053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1840600</v>
      </c>
      <c r="D17" s="18">
        <v>1840600</v>
      </c>
      <c r="E17" s="19"/>
      <c r="F17" s="20"/>
      <c r="G17" s="20">
        <v>1840600</v>
      </c>
      <c r="H17" s="20">
        <v>1840600</v>
      </c>
      <c r="I17" s="20">
        <v>1840600</v>
      </c>
      <c r="J17" s="20">
        <v>1840600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1840600</v>
      </c>
      <c r="X17" s="20"/>
      <c r="Y17" s="20">
        <v>1840600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13041237</v>
      </c>
      <c r="D19" s="18">
        <v>13041237</v>
      </c>
      <c r="E19" s="19">
        <v>12192998</v>
      </c>
      <c r="F19" s="20">
        <v>12192998</v>
      </c>
      <c r="G19" s="20">
        <v>13035272</v>
      </c>
      <c r="H19" s="20">
        <v>12696803</v>
      </c>
      <c r="I19" s="20">
        <v>12050551</v>
      </c>
      <c r="J19" s="20">
        <v>12050551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12050551</v>
      </c>
      <c r="X19" s="20">
        <v>3048250</v>
      </c>
      <c r="Y19" s="20">
        <v>9002301</v>
      </c>
      <c r="Z19" s="21">
        <v>295.33</v>
      </c>
      <c r="AA19" s="22">
        <v>12192998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60272</v>
      </c>
      <c r="D22" s="18">
        <v>60272</v>
      </c>
      <c r="E22" s="19">
        <v>47987</v>
      </c>
      <c r="F22" s="20">
        <v>47987</v>
      </c>
      <c r="G22" s="20">
        <v>58883</v>
      </c>
      <c r="H22" s="20">
        <v>49976</v>
      </c>
      <c r="I22" s="20">
        <v>47144</v>
      </c>
      <c r="J22" s="20">
        <v>47144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47144</v>
      </c>
      <c r="X22" s="20">
        <v>11997</v>
      </c>
      <c r="Y22" s="20">
        <v>35147</v>
      </c>
      <c r="Z22" s="21">
        <v>292.96</v>
      </c>
      <c r="AA22" s="22">
        <v>47987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14942109</v>
      </c>
      <c r="D24" s="29">
        <f>SUM(D15:D23)</f>
        <v>14942109</v>
      </c>
      <c r="E24" s="36">
        <f t="shared" si="1"/>
        <v>12240985</v>
      </c>
      <c r="F24" s="37">
        <f t="shared" si="1"/>
        <v>12240985</v>
      </c>
      <c r="G24" s="37">
        <f t="shared" si="1"/>
        <v>14934755</v>
      </c>
      <c r="H24" s="37">
        <f t="shared" si="1"/>
        <v>14587379</v>
      </c>
      <c r="I24" s="37">
        <f t="shared" si="1"/>
        <v>13938295</v>
      </c>
      <c r="J24" s="37">
        <f t="shared" si="1"/>
        <v>13938295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13938295</v>
      </c>
      <c r="X24" s="37">
        <f t="shared" si="1"/>
        <v>3060247</v>
      </c>
      <c r="Y24" s="37">
        <f t="shared" si="1"/>
        <v>10878048</v>
      </c>
      <c r="Z24" s="38">
        <f>+IF(X24&lt;&gt;0,+(Y24/X24)*100,0)</f>
        <v>355.46307209842865</v>
      </c>
      <c r="AA24" s="39">
        <f>SUM(AA15:AA23)</f>
        <v>12240985</v>
      </c>
    </row>
    <row r="25" spans="1:27" ht="13.5">
      <c r="A25" s="27" t="s">
        <v>51</v>
      </c>
      <c r="B25" s="28"/>
      <c r="C25" s="29">
        <f aca="true" t="shared" si="2" ref="C25:Y25">+C12+C24</f>
        <v>19615099</v>
      </c>
      <c r="D25" s="29">
        <f>+D12+D24</f>
        <v>19615099</v>
      </c>
      <c r="E25" s="30">
        <f t="shared" si="2"/>
        <v>21306038</v>
      </c>
      <c r="F25" s="31">
        <f t="shared" si="2"/>
        <v>21306038</v>
      </c>
      <c r="G25" s="31">
        <f t="shared" si="2"/>
        <v>28441557</v>
      </c>
      <c r="H25" s="31">
        <f t="shared" si="2"/>
        <v>28851247</v>
      </c>
      <c r="I25" s="31">
        <f t="shared" si="2"/>
        <v>22379583</v>
      </c>
      <c r="J25" s="31">
        <f t="shared" si="2"/>
        <v>22379583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22379583</v>
      </c>
      <c r="X25" s="31">
        <f t="shared" si="2"/>
        <v>5326511</v>
      </c>
      <c r="Y25" s="31">
        <f t="shared" si="2"/>
        <v>17053072</v>
      </c>
      <c r="Z25" s="32">
        <f>+IF(X25&lt;&gt;0,+(Y25/X25)*100,0)</f>
        <v>320.15463781075454</v>
      </c>
      <c r="AA25" s="33">
        <f>+AA12+AA24</f>
        <v>21306038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621858</v>
      </c>
      <c r="D30" s="18">
        <v>621858</v>
      </c>
      <c r="E30" s="19">
        <v>629297</v>
      </c>
      <c r="F30" s="20">
        <v>629297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157324</v>
      </c>
      <c r="Y30" s="20">
        <v>-157324</v>
      </c>
      <c r="Z30" s="21">
        <v>-100</v>
      </c>
      <c r="AA30" s="22">
        <v>629297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8596845</v>
      </c>
      <c r="D32" s="18">
        <v>8596845</v>
      </c>
      <c r="E32" s="19">
        <v>3868952</v>
      </c>
      <c r="F32" s="20">
        <v>3868952</v>
      </c>
      <c r="G32" s="20">
        <v>6041232</v>
      </c>
      <c r="H32" s="20">
        <v>5333125</v>
      </c>
      <c r="I32" s="20">
        <v>4556345</v>
      </c>
      <c r="J32" s="20">
        <v>4556345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4556345</v>
      </c>
      <c r="X32" s="20">
        <v>967238</v>
      </c>
      <c r="Y32" s="20">
        <v>3589107</v>
      </c>
      <c r="Z32" s="21">
        <v>371.07</v>
      </c>
      <c r="AA32" s="22">
        <v>3868952</v>
      </c>
    </row>
    <row r="33" spans="1:27" ht="13.5">
      <c r="A33" s="23" t="s">
        <v>58</v>
      </c>
      <c r="B33" s="17"/>
      <c r="C33" s="18">
        <v>1114524</v>
      </c>
      <c r="D33" s="18">
        <v>1114524</v>
      </c>
      <c r="E33" s="19">
        <v>1222911</v>
      </c>
      <c r="F33" s="20">
        <v>1222911</v>
      </c>
      <c r="G33" s="20">
        <v>119009</v>
      </c>
      <c r="H33" s="20">
        <v>1114524</v>
      </c>
      <c r="I33" s="20">
        <v>1114524</v>
      </c>
      <c r="J33" s="20">
        <v>1114524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1114524</v>
      </c>
      <c r="X33" s="20">
        <v>305728</v>
      </c>
      <c r="Y33" s="20">
        <v>808796</v>
      </c>
      <c r="Z33" s="21">
        <v>264.55</v>
      </c>
      <c r="AA33" s="22">
        <v>1222911</v>
      </c>
    </row>
    <row r="34" spans="1:27" ht="13.5">
      <c r="A34" s="27" t="s">
        <v>59</v>
      </c>
      <c r="B34" s="28"/>
      <c r="C34" s="29">
        <f aca="true" t="shared" si="3" ref="C34:Y34">SUM(C29:C33)</f>
        <v>10333227</v>
      </c>
      <c r="D34" s="29">
        <f>SUM(D29:D33)</f>
        <v>10333227</v>
      </c>
      <c r="E34" s="30">
        <f t="shared" si="3"/>
        <v>5721160</v>
      </c>
      <c r="F34" s="31">
        <f t="shared" si="3"/>
        <v>5721160</v>
      </c>
      <c r="G34" s="31">
        <f t="shared" si="3"/>
        <v>6160241</v>
      </c>
      <c r="H34" s="31">
        <f t="shared" si="3"/>
        <v>6447649</v>
      </c>
      <c r="I34" s="31">
        <f t="shared" si="3"/>
        <v>5670869</v>
      </c>
      <c r="J34" s="31">
        <f t="shared" si="3"/>
        <v>5670869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5670869</v>
      </c>
      <c r="X34" s="31">
        <f t="shared" si="3"/>
        <v>1430290</v>
      </c>
      <c r="Y34" s="31">
        <f t="shared" si="3"/>
        <v>4240579</v>
      </c>
      <c r="Z34" s="32">
        <f>+IF(X34&lt;&gt;0,+(Y34/X34)*100,0)</f>
        <v>296.48385991652043</v>
      </c>
      <c r="AA34" s="33">
        <f>SUM(AA29:AA33)</f>
        <v>5721160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2172769</v>
      </c>
      <c r="D37" s="18">
        <v>2172769</v>
      </c>
      <c r="E37" s="19">
        <v>1265745</v>
      </c>
      <c r="F37" s="20">
        <v>1265745</v>
      </c>
      <c r="G37" s="20">
        <v>2786358</v>
      </c>
      <c r="H37" s="20">
        <v>2656015</v>
      </c>
      <c r="I37" s="20">
        <v>2697621</v>
      </c>
      <c r="J37" s="20">
        <v>2697621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2697621</v>
      </c>
      <c r="X37" s="20">
        <v>316436</v>
      </c>
      <c r="Y37" s="20">
        <v>2381185</v>
      </c>
      <c r="Z37" s="21">
        <v>752.5</v>
      </c>
      <c r="AA37" s="22">
        <v>1265745</v>
      </c>
    </row>
    <row r="38" spans="1:27" ht="13.5">
      <c r="A38" s="23" t="s">
        <v>58</v>
      </c>
      <c r="B38" s="17"/>
      <c r="C38" s="18">
        <v>14577415</v>
      </c>
      <c r="D38" s="18">
        <v>14577415</v>
      </c>
      <c r="E38" s="19">
        <v>16292216</v>
      </c>
      <c r="F38" s="20">
        <v>16292216</v>
      </c>
      <c r="G38" s="20">
        <v>15691939</v>
      </c>
      <c r="H38" s="20">
        <v>15691939</v>
      </c>
      <c r="I38" s="20">
        <v>15691939</v>
      </c>
      <c r="J38" s="20">
        <v>15691939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15691939</v>
      </c>
      <c r="X38" s="20">
        <v>4073054</v>
      </c>
      <c r="Y38" s="20">
        <v>11618885</v>
      </c>
      <c r="Z38" s="21">
        <v>285.26</v>
      </c>
      <c r="AA38" s="22">
        <v>16292216</v>
      </c>
    </row>
    <row r="39" spans="1:27" ht="13.5">
      <c r="A39" s="27" t="s">
        <v>61</v>
      </c>
      <c r="B39" s="35"/>
      <c r="C39" s="29">
        <f aca="true" t="shared" si="4" ref="C39:Y39">SUM(C37:C38)</f>
        <v>16750184</v>
      </c>
      <c r="D39" s="29">
        <f>SUM(D37:D38)</f>
        <v>16750184</v>
      </c>
      <c r="E39" s="36">
        <f t="shared" si="4"/>
        <v>17557961</v>
      </c>
      <c r="F39" s="37">
        <f t="shared" si="4"/>
        <v>17557961</v>
      </c>
      <c r="G39" s="37">
        <f t="shared" si="4"/>
        <v>18478297</v>
      </c>
      <c r="H39" s="37">
        <f t="shared" si="4"/>
        <v>18347954</v>
      </c>
      <c r="I39" s="37">
        <f t="shared" si="4"/>
        <v>18389560</v>
      </c>
      <c r="J39" s="37">
        <f t="shared" si="4"/>
        <v>18389560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18389560</v>
      </c>
      <c r="X39" s="37">
        <f t="shared" si="4"/>
        <v>4389490</v>
      </c>
      <c r="Y39" s="37">
        <f t="shared" si="4"/>
        <v>14000070</v>
      </c>
      <c r="Z39" s="38">
        <f>+IF(X39&lt;&gt;0,+(Y39/X39)*100,0)</f>
        <v>318.94525332100085</v>
      </c>
      <c r="AA39" s="39">
        <f>SUM(AA37:AA38)</f>
        <v>17557961</v>
      </c>
    </row>
    <row r="40" spans="1:27" ht="13.5">
      <c r="A40" s="27" t="s">
        <v>62</v>
      </c>
      <c r="B40" s="28"/>
      <c r="C40" s="29">
        <f aca="true" t="shared" si="5" ref="C40:Y40">+C34+C39</f>
        <v>27083411</v>
      </c>
      <c r="D40" s="29">
        <f>+D34+D39</f>
        <v>27083411</v>
      </c>
      <c r="E40" s="30">
        <f t="shared" si="5"/>
        <v>23279121</v>
      </c>
      <c r="F40" s="31">
        <f t="shared" si="5"/>
        <v>23279121</v>
      </c>
      <c r="G40" s="31">
        <f t="shared" si="5"/>
        <v>24638538</v>
      </c>
      <c r="H40" s="31">
        <f t="shared" si="5"/>
        <v>24795603</v>
      </c>
      <c r="I40" s="31">
        <f t="shared" si="5"/>
        <v>24060429</v>
      </c>
      <c r="J40" s="31">
        <f t="shared" si="5"/>
        <v>24060429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24060429</v>
      </c>
      <c r="X40" s="31">
        <f t="shared" si="5"/>
        <v>5819780</v>
      </c>
      <c r="Y40" s="31">
        <f t="shared" si="5"/>
        <v>18240649</v>
      </c>
      <c r="Z40" s="32">
        <f>+IF(X40&lt;&gt;0,+(Y40/X40)*100,0)</f>
        <v>313.42506074112765</v>
      </c>
      <c r="AA40" s="33">
        <f>+AA34+AA39</f>
        <v>23279121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-7468312</v>
      </c>
      <c r="D42" s="43">
        <f>+D25-D40</f>
        <v>-7468312</v>
      </c>
      <c r="E42" s="44">
        <f t="shared" si="6"/>
        <v>-1973083</v>
      </c>
      <c r="F42" s="45">
        <f t="shared" si="6"/>
        <v>-1973083</v>
      </c>
      <c r="G42" s="45">
        <f t="shared" si="6"/>
        <v>3803019</v>
      </c>
      <c r="H42" s="45">
        <f t="shared" si="6"/>
        <v>4055644</v>
      </c>
      <c r="I42" s="45">
        <f t="shared" si="6"/>
        <v>-1680846</v>
      </c>
      <c r="J42" s="45">
        <f t="shared" si="6"/>
        <v>-1680846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-1680846</v>
      </c>
      <c r="X42" s="45">
        <f t="shared" si="6"/>
        <v>-493269</v>
      </c>
      <c r="Y42" s="45">
        <f t="shared" si="6"/>
        <v>-1187577</v>
      </c>
      <c r="Z42" s="46">
        <f>+IF(X42&lt;&gt;0,+(Y42/X42)*100,0)</f>
        <v>240.7564635117958</v>
      </c>
      <c r="AA42" s="47">
        <f>+AA25-AA40</f>
        <v>-1973083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-7468312</v>
      </c>
      <c r="D45" s="18">
        <v>-7468312</v>
      </c>
      <c r="E45" s="19">
        <v>-1973083</v>
      </c>
      <c r="F45" s="20">
        <v>-1973083</v>
      </c>
      <c r="G45" s="20">
        <v>3343626</v>
      </c>
      <c r="H45" s="20">
        <v>3595022</v>
      </c>
      <c r="I45" s="20">
        <v>-2142739</v>
      </c>
      <c r="J45" s="20">
        <v>-2142739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-2142739</v>
      </c>
      <c r="X45" s="20">
        <v>-493271</v>
      </c>
      <c r="Y45" s="20">
        <v>-1649468</v>
      </c>
      <c r="Z45" s="48">
        <v>334.39</v>
      </c>
      <c r="AA45" s="22">
        <v>-1973083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459393</v>
      </c>
      <c r="H46" s="20">
        <v>460622</v>
      </c>
      <c r="I46" s="20">
        <v>461893</v>
      </c>
      <c r="J46" s="20">
        <v>461893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461893</v>
      </c>
      <c r="X46" s="20"/>
      <c r="Y46" s="20">
        <v>461893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-7468312</v>
      </c>
      <c r="D48" s="51">
        <f>SUM(D45:D47)</f>
        <v>-7468312</v>
      </c>
      <c r="E48" s="52">
        <f t="shared" si="7"/>
        <v>-1973083</v>
      </c>
      <c r="F48" s="53">
        <f t="shared" si="7"/>
        <v>-1973083</v>
      </c>
      <c r="G48" s="53">
        <f t="shared" si="7"/>
        <v>3803019</v>
      </c>
      <c r="H48" s="53">
        <f t="shared" si="7"/>
        <v>4055644</v>
      </c>
      <c r="I48" s="53">
        <f t="shared" si="7"/>
        <v>-1680846</v>
      </c>
      <c r="J48" s="53">
        <f t="shared" si="7"/>
        <v>-1680846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-1680846</v>
      </c>
      <c r="X48" s="53">
        <f t="shared" si="7"/>
        <v>-493271</v>
      </c>
      <c r="Y48" s="53">
        <f t="shared" si="7"/>
        <v>-1187575</v>
      </c>
      <c r="Z48" s="54">
        <f>+IF(X48&lt;&gt;0,+(Y48/X48)*100,0)</f>
        <v>240.75508189210396</v>
      </c>
      <c r="AA48" s="55">
        <f>SUM(AA45:AA47)</f>
        <v>-1973083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7520519</v>
      </c>
      <c r="D6" s="18">
        <v>7520519</v>
      </c>
      <c r="E6" s="19">
        <v>2127092</v>
      </c>
      <c r="F6" s="20">
        <v>2127092</v>
      </c>
      <c r="G6" s="20">
        <v>283513</v>
      </c>
      <c r="H6" s="20">
        <v>470606</v>
      </c>
      <c r="I6" s="20">
        <v>263220</v>
      </c>
      <c r="J6" s="20">
        <v>263220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263220</v>
      </c>
      <c r="X6" s="20">
        <v>531773</v>
      </c>
      <c r="Y6" s="20">
        <v>-268553</v>
      </c>
      <c r="Z6" s="21">
        <v>-50.5</v>
      </c>
      <c r="AA6" s="22">
        <v>2127092</v>
      </c>
    </row>
    <row r="7" spans="1:27" ht="13.5">
      <c r="A7" s="23" t="s">
        <v>34</v>
      </c>
      <c r="B7" s="17"/>
      <c r="C7" s="18"/>
      <c r="D7" s="18"/>
      <c r="E7" s="19">
        <v>10000</v>
      </c>
      <c r="F7" s="20">
        <v>10000</v>
      </c>
      <c r="G7" s="20">
        <v>15649898</v>
      </c>
      <c r="H7" s="20">
        <v>13842435</v>
      </c>
      <c r="I7" s="20">
        <v>4512127</v>
      </c>
      <c r="J7" s="20">
        <v>4512127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4512127</v>
      </c>
      <c r="X7" s="20">
        <v>2500</v>
      </c>
      <c r="Y7" s="20">
        <v>4509627</v>
      </c>
      <c r="Z7" s="21">
        <v>180385.08</v>
      </c>
      <c r="AA7" s="22">
        <v>10000</v>
      </c>
    </row>
    <row r="8" spans="1:27" ht="13.5">
      <c r="A8" s="23" t="s">
        <v>35</v>
      </c>
      <c r="B8" s="17"/>
      <c r="C8" s="18">
        <v>372565</v>
      </c>
      <c r="D8" s="18">
        <v>372565</v>
      </c>
      <c r="E8" s="19">
        <v>1510120</v>
      </c>
      <c r="F8" s="20">
        <v>1510120</v>
      </c>
      <c r="G8" s="20">
        <v>496914</v>
      </c>
      <c r="H8" s="20">
        <v>4066795</v>
      </c>
      <c r="I8" s="20">
        <v>695687</v>
      </c>
      <c r="J8" s="20">
        <v>695687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695687</v>
      </c>
      <c r="X8" s="20">
        <v>377530</v>
      </c>
      <c r="Y8" s="20">
        <v>318157</v>
      </c>
      <c r="Z8" s="21">
        <v>84.27</v>
      </c>
      <c r="AA8" s="22">
        <v>1510120</v>
      </c>
    </row>
    <row r="9" spans="1:27" ht="13.5">
      <c r="A9" s="23" t="s">
        <v>36</v>
      </c>
      <c r="B9" s="17"/>
      <c r="C9" s="18">
        <v>6544603</v>
      </c>
      <c r="D9" s="18">
        <v>6544603</v>
      </c>
      <c r="E9" s="19">
        <v>3480001</v>
      </c>
      <c r="F9" s="20">
        <v>3480001</v>
      </c>
      <c r="G9" s="20">
        <v>8180281</v>
      </c>
      <c r="H9" s="20">
        <v>162940</v>
      </c>
      <c r="I9" s="20">
        <v>1296991</v>
      </c>
      <c r="J9" s="20">
        <v>1296991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1296991</v>
      </c>
      <c r="X9" s="20">
        <v>870000</v>
      </c>
      <c r="Y9" s="20">
        <v>426991</v>
      </c>
      <c r="Z9" s="21">
        <v>49.08</v>
      </c>
      <c r="AA9" s="22">
        <v>3480001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-1021598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712186</v>
      </c>
      <c r="D11" s="18">
        <v>712186</v>
      </c>
      <c r="E11" s="19">
        <v>700000</v>
      </c>
      <c r="F11" s="20">
        <v>700000</v>
      </c>
      <c r="G11" s="20">
        <v>712186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175000</v>
      </c>
      <c r="Y11" s="20">
        <v>-175000</v>
      </c>
      <c r="Z11" s="21">
        <v>-100</v>
      </c>
      <c r="AA11" s="22">
        <v>700000</v>
      </c>
    </row>
    <row r="12" spans="1:27" ht="13.5">
      <c r="A12" s="27" t="s">
        <v>39</v>
      </c>
      <c r="B12" s="28"/>
      <c r="C12" s="29">
        <f aca="true" t="shared" si="0" ref="C12:Y12">SUM(C6:C11)</f>
        <v>15149873</v>
      </c>
      <c r="D12" s="29">
        <f>SUM(D6:D11)</f>
        <v>15149873</v>
      </c>
      <c r="E12" s="30">
        <f t="shared" si="0"/>
        <v>7827213</v>
      </c>
      <c r="F12" s="31">
        <f t="shared" si="0"/>
        <v>7827213</v>
      </c>
      <c r="G12" s="31">
        <f t="shared" si="0"/>
        <v>24301194</v>
      </c>
      <c r="H12" s="31">
        <f t="shared" si="0"/>
        <v>18542776</v>
      </c>
      <c r="I12" s="31">
        <f t="shared" si="0"/>
        <v>6768025</v>
      </c>
      <c r="J12" s="31">
        <f t="shared" si="0"/>
        <v>6768025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6768025</v>
      </c>
      <c r="X12" s="31">
        <f t="shared" si="0"/>
        <v>1956803</v>
      </c>
      <c r="Y12" s="31">
        <f t="shared" si="0"/>
        <v>4811222</v>
      </c>
      <c r="Z12" s="32">
        <f>+IF(X12&lt;&gt;0,+(Y12/X12)*100,0)</f>
        <v>245.87155681997626</v>
      </c>
      <c r="AA12" s="33">
        <f>SUM(AA6:AA11)</f>
        <v>7827213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15423376</v>
      </c>
      <c r="D17" s="18">
        <v>15423376</v>
      </c>
      <c r="E17" s="19">
        <v>15731843</v>
      </c>
      <c r="F17" s="20">
        <v>15731843</v>
      </c>
      <c r="G17" s="20">
        <v>15423376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3932961</v>
      </c>
      <c r="Y17" s="20">
        <v>-3932961</v>
      </c>
      <c r="Z17" s="21">
        <v>-100</v>
      </c>
      <c r="AA17" s="22">
        <v>15731843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209855971</v>
      </c>
      <c r="D19" s="18">
        <v>209855971</v>
      </c>
      <c r="E19" s="19">
        <v>303742424</v>
      </c>
      <c r="F19" s="20">
        <v>303742424</v>
      </c>
      <c r="G19" s="20">
        <v>210493748</v>
      </c>
      <c r="H19" s="20">
        <v>847132</v>
      </c>
      <c r="I19" s="20">
        <v>1933546</v>
      </c>
      <c r="J19" s="20">
        <v>1933546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1933546</v>
      </c>
      <c r="X19" s="20">
        <v>75935606</v>
      </c>
      <c r="Y19" s="20">
        <v>-74002060</v>
      </c>
      <c r="Z19" s="21">
        <v>-97.45</v>
      </c>
      <c r="AA19" s="22">
        <v>303742424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1837297</v>
      </c>
      <c r="D22" s="18">
        <v>1837297</v>
      </c>
      <c r="E22" s="19">
        <v>365110</v>
      </c>
      <c r="F22" s="20">
        <v>365110</v>
      </c>
      <c r="G22" s="20">
        <v>1837297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91278</v>
      </c>
      <c r="Y22" s="20">
        <v>-91278</v>
      </c>
      <c r="Z22" s="21">
        <v>-100</v>
      </c>
      <c r="AA22" s="22">
        <v>365110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227116644</v>
      </c>
      <c r="D24" s="29">
        <f>SUM(D15:D23)</f>
        <v>227116644</v>
      </c>
      <c r="E24" s="36">
        <f t="shared" si="1"/>
        <v>319839377</v>
      </c>
      <c r="F24" s="37">
        <f t="shared" si="1"/>
        <v>319839377</v>
      </c>
      <c r="G24" s="37">
        <f t="shared" si="1"/>
        <v>227754421</v>
      </c>
      <c r="H24" s="37">
        <f t="shared" si="1"/>
        <v>847132</v>
      </c>
      <c r="I24" s="37">
        <f t="shared" si="1"/>
        <v>1933546</v>
      </c>
      <c r="J24" s="37">
        <f t="shared" si="1"/>
        <v>1933546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1933546</v>
      </c>
      <c r="X24" s="37">
        <f t="shared" si="1"/>
        <v>79959845</v>
      </c>
      <c r="Y24" s="37">
        <f t="shared" si="1"/>
        <v>-78026299</v>
      </c>
      <c r="Z24" s="38">
        <f>+IF(X24&lt;&gt;0,+(Y24/X24)*100,0)</f>
        <v>-97.58185374171248</v>
      </c>
      <c r="AA24" s="39">
        <f>SUM(AA15:AA23)</f>
        <v>319839377</v>
      </c>
    </row>
    <row r="25" spans="1:27" ht="13.5">
      <c r="A25" s="27" t="s">
        <v>51</v>
      </c>
      <c r="B25" s="28"/>
      <c r="C25" s="29">
        <f aca="true" t="shared" si="2" ref="C25:Y25">+C12+C24</f>
        <v>242266517</v>
      </c>
      <c r="D25" s="29">
        <f>+D12+D24</f>
        <v>242266517</v>
      </c>
      <c r="E25" s="30">
        <f t="shared" si="2"/>
        <v>327666590</v>
      </c>
      <c r="F25" s="31">
        <f t="shared" si="2"/>
        <v>327666590</v>
      </c>
      <c r="G25" s="31">
        <f t="shared" si="2"/>
        <v>252055615</v>
      </c>
      <c r="H25" s="31">
        <f t="shared" si="2"/>
        <v>19389908</v>
      </c>
      <c r="I25" s="31">
        <f t="shared" si="2"/>
        <v>8701571</v>
      </c>
      <c r="J25" s="31">
        <f t="shared" si="2"/>
        <v>8701571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8701571</v>
      </c>
      <c r="X25" s="31">
        <f t="shared" si="2"/>
        <v>81916648</v>
      </c>
      <c r="Y25" s="31">
        <f t="shared" si="2"/>
        <v>-73215077</v>
      </c>
      <c r="Z25" s="32">
        <f>+IF(X25&lt;&gt;0,+(Y25/X25)*100,0)</f>
        <v>-89.37753043801304</v>
      </c>
      <c r="AA25" s="33">
        <f>+AA12+AA24</f>
        <v>327666590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1021599</v>
      </c>
      <c r="D30" s="18">
        <v>1021599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18518614</v>
      </c>
      <c r="D32" s="18">
        <v>18518614</v>
      </c>
      <c r="E32" s="19">
        <v>5243000</v>
      </c>
      <c r="F32" s="20">
        <v>5243000</v>
      </c>
      <c r="G32" s="20">
        <v>22880090</v>
      </c>
      <c r="H32" s="20">
        <v>20803377</v>
      </c>
      <c r="I32" s="20">
        <v>2714394</v>
      </c>
      <c r="J32" s="20">
        <v>2714394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2714394</v>
      </c>
      <c r="X32" s="20">
        <v>1310750</v>
      </c>
      <c r="Y32" s="20">
        <v>1403644</v>
      </c>
      <c r="Z32" s="21">
        <v>107.09</v>
      </c>
      <c r="AA32" s="22">
        <v>5243000</v>
      </c>
    </row>
    <row r="33" spans="1:27" ht="13.5">
      <c r="A33" s="23" t="s">
        <v>58</v>
      </c>
      <c r="B33" s="17"/>
      <c r="C33" s="18">
        <v>740256</v>
      </c>
      <c r="D33" s="18">
        <v>740256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20280469</v>
      </c>
      <c r="D34" s="29">
        <f>SUM(D29:D33)</f>
        <v>20280469</v>
      </c>
      <c r="E34" s="30">
        <f t="shared" si="3"/>
        <v>5243000</v>
      </c>
      <c r="F34" s="31">
        <f t="shared" si="3"/>
        <v>5243000</v>
      </c>
      <c r="G34" s="31">
        <f t="shared" si="3"/>
        <v>22880090</v>
      </c>
      <c r="H34" s="31">
        <f t="shared" si="3"/>
        <v>20803377</v>
      </c>
      <c r="I34" s="31">
        <f t="shared" si="3"/>
        <v>2714394</v>
      </c>
      <c r="J34" s="31">
        <f t="shared" si="3"/>
        <v>2714394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2714394</v>
      </c>
      <c r="X34" s="31">
        <f t="shared" si="3"/>
        <v>1310750</v>
      </c>
      <c r="Y34" s="31">
        <f t="shared" si="3"/>
        <v>1403644</v>
      </c>
      <c r="Z34" s="32">
        <f>+IF(X34&lt;&gt;0,+(Y34/X34)*100,0)</f>
        <v>107.0870875452985</v>
      </c>
      <c r="AA34" s="33">
        <f>SUM(AA29:AA33)</f>
        <v>5243000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87282</v>
      </c>
      <c r="D37" s="18">
        <v>87282</v>
      </c>
      <c r="E37" s="19">
        <v>920000</v>
      </c>
      <c r="F37" s="20">
        <v>920000</v>
      </c>
      <c r="G37" s="20">
        <v>14163</v>
      </c>
      <c r="H37" s="20"/>
      <c r="I37" s="20">
        <v>-50000</v>
      </c>
      <c r="J37" s="20">
        <v>-50000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-50000</v>
      </c>
      <c r="X37" s="20">
        <v>230000</v>
      </c>
      <c r="Y37" s="20">
        <v>-280000</v>
      </c>
      <c r="Z37" s="21">
        <v>-121.74</v>
      </c>
      <c r="AA37" s="22">
        <v>920000</v>
      </c>
    </row>
    <row r="38" spans="1:27" ht="13.5">
      <c r="A38" s="23" t="s">
        <v>58</v>
      </c>
      <c r="B38" s="17"/>
      <c r="C38" s="18">
        <v>13182346</v>
      </c>
      <c r="D38" s="18">
        <v>13182346</v>
      </c>
      <c r="E38" s="19">
        <v>16418000</v>
      </c>
      <c r="F38" s="20">
        <v>16418000</v>
      </c>
      <c r="G38" s="20">
        <v>13922601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4104500</v>
      </c>
      <c r="Y38" s="20">
        <v>-4104500</v>
      </c>
      <c r="Z38" s="21">
        <v>-100</v>
      </c>
      <c r="AA38" s="22">
        <v>16418000</v>
      </c>
    </row>
    <row r="39" spans="1:27" ht="13.5">
      <c r="A39" s="27" t="s">
        <v>61</v>
      </c>
      <c r="B39" s="35"/>
      <c r="C39" s="29">
        <f aca="true" t="shared" si="4" ref="C39:Y39">SUM(C37:C38)</f>
        <v>13269628</v>
      </c>
      <c r="D39" s="29">
        <f>SUM(D37:D38)</f>
        <v>13269628</v>
      </c>
      <c r="E39" s="36">
        <f t="shared" si="4"/>
        <v>17338000</v>
      </c>
      <c r="F39" s="37">
        <f t="shared" si="4"/>
        <v>17338000</v>
      </c>
      <c r="G39" s="37">
        <f t="shared" si="4"/>
        <v>13936764</v>
      </c>
      <c r="H39" s="37">
        <f t="shared" si="4"/>
        <v>0</v>
      </c>
      <c r="I39" s="37">
        <f t="shared" si="4"/>
        <v>-50000</v>
      </c>
      <c r="J39" s="37">
        <f t="shared" si="4"/>
        <v>-50000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-50000</v>
      </c>
      <c r="X39" s="37">
        <f t="shared" si="4"/>
        <v>4334500</v>
      </c>
      <c r="Y39" s="37">
        <f t="shared" si="4"/>
        <v>-4384500</v>
      </c>
      <c r="Z39" s="38">
        <f>+IF(X39&lt;&gt;0,+(Y39/X39)*100,0)</f>
        <v>-101.15353558657286</v>
      </c>
      <c r="AA39" s="39">
        <f>SUM(AA37:AA38)</f>
        <v>17338000</v>
      </c>
    </row>
    <row r="40" spans="1:27" ht="13.5">
      <c r="A40" s="27" t="s">
        <v>62</v>
      </c>
      <c r="B40" s="28"/>
      <c r="C40" s="29">
        <f aca="true" t="shared" si="5" ref="C40:Y40">+C34+C39</f>
        <v>33550097</v>
      </c>
      <c r="D40" s="29">
        <f>+D34+D39</f>
        <v>33550097</v>
      </c>
      <c r="E40" s="30">
        <f t="shared" si="5"/>
        <v>22581000</v>
      </c>
      <c r="F40" s="31">
        <f t="shared" si="5"/>
        <v>22581000</v>
      </c>
      <c r="G40" s="31">
        <f t="shared" si="5"/>
        <v>36816854</v>
      </c>
      <c r="H40" s="31">
        <f t="shared" si="5"/>
        <v>20803377</v>
      </c>
      <c r="I40" s="31">
        <f t="shared" si="5"/>
        <v>2664394</v>
      </c>
      <c r="J40" s="31">
        <f t="shared" si="5"/>
        <v>2664394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2664394</v>
      </c>
      <c r="X40" s="31">
        <f t="shared" si="5"/>
        <v>5645250</v>
      </c>
      <c r="Y40" s="31">
        <f t="shared" si="5"/>
        <v>-2980856</v>
      </c>
      <c r="Z40" s="32">
        <f>+IF(X40&lt;&gt;0,+(Y40/X40)*100,0)</f>
        <v>-52.80290509720561</v>
      </c>
      <c r="AA40" s="33">
        <f>+AA34+AA39</f>
        <v>22581000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208716420</v>
      </c>
      <c r="D42" s="43">
        <f>+D25-D40</f>
        <v>208716420</v>
      </c>
      <c r="E42" s="44">
        <f t="shared" si="6"/>
        <v>305085590</v>
      </c>
      <c r="F42" s="45">
        <f t="shared" si="6"/>
        <v>305085590</v>
      </c>
      <c r="G42" s="45">
        <f t="shared" si="6"/>
        <v>215238761</v>
      </c>
      <c r="H42" s="45">
        <f t="shared" si="6"/>
        <v>-1413469</v>
      </c>
      <c r="I42" s="45">
        <f t="shared" si="6"/>
        <v>6037177</v>
      </c>
      <c r="J42" s="45">
        <f t="shared" si="6"/>
        <v>6037177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6037177</v>
      </c>
      <c r="X42" s="45">
        <f t="shared" si="6"/>
        <v>76271398</v>
      </c>
      <c r="Y42" s="45">
        <f t="shared" si="6"/>
        <v>-70234221</v>
      </c>
      <c r="Z42" s="46">
        <f>+IF(X42&lt;&gt;0,+(Y42/X42)*100,0)</f>
        <v>-92.08461211108259</v>
      </c>
      <c r="AA42" s="47">
        <f>+AA25-AA40</f>
        <v>305085590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208716420</v>
      </c>
      <c r="D45" s="18">
        <v>208716420</v>
      </c>
      <c r="E45" s="19">
        <v>305085590</v>
      </c>
      <c r="F45" s="20">
        <v>305085590</v>
      </c>
      <c r="G45" s="20">
        <v>215238761</v>
      </c>
      <c r="H45" s="20">
        <v>-1413469</v>
      </c>
      <c r="I45" s="20">
        <v>6037176</v>
      </c>
      <c r="J45" s="20">
        <v>6037176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6037176</v>
      </c>
      <c r="X45" s="20">
        <v>76271398</v>
      </c>
      <c r="Y45" s="20">
        <v>-70234222</v>
      </c>
      <c r="Z45" s="48">
        <v>-92.08</v>
      </c>
      <c r="AA45" s="22">
        <v>305085590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208716420</v>
      </c>
      <c r="D48" s="51">
        <f>SUM(D45:D47)</f>
        <v>208716420</v>
      </c>
      <c r="E48" s="52">
        <f t="shared" si="7"/>
        <v>305085590</v>
      </c>
      <c r="F48" s="53">
        <f t="shared" si="7"/>
        <v>305085590</v>
      </c>
      <c r="G48" s="53">
        <f t="shared" si="7"/>
        <v>215238761</v>
      </c>
      <c r="H48" s="53">
        <f t="shared" si="7"/>
        <v>-1413469</v>
      </c>
      <c r="I48" s="53">
        <f t="shared" si="7"/>
        <v>6037176</v>
      </c>
      <c r="J48" s="53">
        <f t="shared" si="7"/>
        <v>6037176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6037176</v>
      </c>
      <c r="X48" s="53">
        <f t="shared" si="7"/>
        <v>76271398</v>
      </c>
      <c r="Y48" s="53">
        <f t="shared" si="7"/>
        <v>-70234222</v>
      </c>
      <c r="Z48" s="54">
        <f>+IF(X48&lt;&gt;0,+(Y48/X48)*100,0)</f>
        <v>-92.08461342219006</v>
      </c>
      <c r="AA48" s="55">
        <f>SUM(AA45:AA47)</f>
        <v>305085590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3716800</v>
      </c>
      <c r="F6" s="20">
        <v>3716800</v>
      </c>
      <c r="G6" s="20">
        <v>30569636</v>
      </c>
      <c r="H6" s="20">
        <v>40759061</v>
      </c>
      <c r="I6" s="20"/>
      <c r="J6" s="20">
        <v>40759061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40759061</v>
      </c>
      <c r="X6" s="20">
        <v>929200</v>
      </c>
      <c r="Y6" s="20">
        <v>39829861</v>
      </c>
      <c r="Z6" s="21">
        <v>4286.47</v>
      </c>
      <c r="AA6" s="22">
        <v>3716800</v>
      </c>
    </row>
    <row r="7" spans="1:27" ht="13.5">
      <c r="A7" s="23" t="s">
        <v>34</v>
      </c>
      <c r="B7" s="17"/>
      <c r="C7" s="18"/>
      <c r="D7" s="18"/>
      <c r="E7" s="19">
        <v>483200</v>
      </c>
      <c r="F7" s="20">
        <v>483200</v>
      </c>
      <c r="G7" s="20">
        <v>66978</v>
      </c>
      <c r="H7" s="20">
        <v>66978</v>
      </c>
      <c r="I7" s="20"/>
      <c r="J7" s="20">
        <v>66978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66978</v>
      </c>
      <c r="X7" s="20">
        <v>120800</v>
      </c>
      <c r="Y7" s="20">
        <v>-53822</v>
      </c>
      <c r="Z7" s="21">
        <v>-44.55</v>
      </c>
      <c r="AA7" s="22">
        <v>483200</v>
      </c>
    </row>
    <row r="8" spans="1:27" ht="13.5">
      <c r="A8" s="23" t="s">
        <v>35</v>
      </c>
      <c r="B8" s="17"/>
      <c r="C8" s="18"/>
      <c r="D8" s="18"/>
      <c r="E8" s="19">
        <v>9657332</v>
      </c>
      <c r="F8" s="20">
        <v>9657332</v>
      </c>
      <c r="G8" s="20">
        <v>17829177</v>
      </c>
      <c r="H8" s="20">
        <v>63663909</v>
      </c>
      <c r="I8" s="20"/>
      <c r="J8" s="20">
        <v>63663909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63663909</v>
      </c>
      <c r="X8" s="20">
        <v>2414333</v>
      </c>
      <c r="Y8" s="20">
        <v>61249576</v>
      </c>
      <c r="Z8" s="21">
        <v>2536.91</v>
      </c>
      <c r="AA8" s="22">
        <v>9657332</v>
      </c>
    </row>
    <row r="9" spans="1:27" ht="13.5">
      <c r="A9" s="23" t="s">
        <v>36</v>
      </c>
      <c r="B9" s="17"/>
      <c r="C9" s="18"/>
      <c r="D9" s="18"/>
      <c r="E9" s="19">
        <v>58000</v>
      </c>
      <c r="F9" s="20">
        <v>58000</v>
      </c>
      <c r="G9" s="20">
        <v>3706</v>
      </c>
      <c r="H9" s="20">
        <v>3706</v>
      </c>
      <c r="I9" s="20"/>
      <c r="J9" s="20">
        <v>3706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3706</v>
      </c>
      <c r="X9" s="20">
        <v>14500</v>
      </c>
      <c r="Y9" s="20">
        <v>-10794</v>
      </c>
      <c r="Z9" s="21">
        <v>-74.44</v>
      </c>
      <c r="AA9" s="22">
        <v>58000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1200000</v>
      </c>
      <c r="F11" s="20">
        <v>1200000</v>
      </c>
      <c r="G11" s="20">
        <v>886583</v>
      </c>
      <c r="H11" s="20">
        <v>886583</v>
      </c>
      <c r="I11" s="20"/>
      <c r="J11" s="20">
        <v>886583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886583</v>
      </c>
      <c r="X11" s="20">
        <v>300000</v>
      </c>
      <c r="Y11" s="20">
        <v>586583</v>
      </c>
      <c r="Z11" s="21">
        <v>195.53</v>
      </c>
      <c r="AA11" s="22">
        <v>1200000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15115332</v>
      </c>
      <c r="F12" s="31">
        <f t="shared" si="0"/>
        <v>15115332</v>
      </c>
      <c r="G12" s="31">
        <f t="shared" si="0"/>
        <v>49356080</v>
      </c>
      <c r="H12" s="31">
        <f t="shared" si="0"/>
        <v>105380237</v>
      </c>
      <c r="I12" s="31">
        <f t="shared" si="0"/>
        <v>0</v>
      </c>
      <c r="J12" s="31">
        <f t="shared" si="0"/>
        <v>105380237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105380237</v>
      </c>
      <c r="X12" s="31">
        <f t="shared" si="0"/>
        <v>3778833</v>
      </c>
      <c r="Y12" s="31">
        <f t="shared" si="0"/>
        <v>101601404</v>
      </c>
      <c r="Z12" s="32">
        <f>+IF(X12&lt;&gt;0,+(Y12/X12)*100,0)</f>
        <v>2688.6979128212333</v>
      </c>
      <c r="AA12" s="33">
        <f>SUM(AA6:AA11)</f>
        <v>15115332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10216699</v>
      </c>
      <c r="H15" s="20">
        <v>10294611</v>
      </c>
      <c r="I15" s="20"/>
      <c r="J15" s="20">
        <v>10294611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10294611</v>
      </c>
      <c r="X15" s="20"/>
      <c r="Y15" s="20">
        <v>10294611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8579</v>
      </c>
      <c r="H16" s="24">
        <v>8579</v>
      </c>
      <c r="I16" s="24"/>
      <c r="J16" s="20">
        <v>8579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8579</v>
      </c>
      <c r="X16" s="20"/>
      <c r="Y16" s="24">
        <v>8579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4045325</v>
      </c>
      <c r="F17" s="20">
        <v>4045325</v>
      </c>
      <c r="G17" s="20">
        <v>4344979</v>
      </c>
      <c r="H17" s="20">
        <v>4344979</v>
      </c>
      <c r="I17" s="20"/>
      <c r="J17" s="20">
        <v>4344979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4344979</v>
      </c>
      <c r="X17" s="20">
        <v>1011331</v>
      </c>
      <c r="Y17" s="20">
        <v>3333648</v>
      </c>
      <c r="Z17" s="21">
        <v>329.63</v>
      </c>
      <c r="AA17" s="22">
        <v>4045325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815711775</v>
      </c>
      <c r="F19" s="20">
        <v>815711775</v>
      </c>
      <c r="G19" s="20">
        <v>853164944</v>
      </c>
      <c r="H19" s="20">
        <v>856337119</v>
      </c>
      <c r="I19" s="20"/>
      <c r="J19" s="20">
        <v>856337119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856337119</v>
      </c>
      <c r="X19" s="20">
        <v>203927944</v>
      </c>
      <c r="Y19" s="20">
        <v>652409175</v>
      </c>
      <c r="Z19" s="21">
        <v>319.92</v>
      </c>
      <c r="AA19" s="22">
        <v>815711775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4406</v>
      </c>
      <c r="F22" s="20">
        <v>4406</v>
      </c>
      <c r="G22" s="20">
        <v>14270</v>
      </c>
      <c r="H22" s="20">
        <v>14270</v>
      </c>
      <c r="I22" s="20"/>
      <c r="J22" s="20">
        <v>14270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14270</v>
      </c>
      <c r="X22" s="20">
        <v>1102</v>
      </c>
      <c r="Y22" s="20">
        <v>13168</v>
      </c>
      <c r="Z22" s="21">
        <v>1194.92</v>
      </c>
      <c r="AA22" s="22">
        <v>4406</v>
      </c>
    </row>
    <row r="23" spans="1:27" ht="13.5">
      <c r="A23" s="23" t="s">
        <v>49</v>
      </c>
      <c r="B23" s="17"/>
      <c r="C23" s="18"/>
      <c r="D23" s="18"/>
      <c r="E23" s="19">
        <v>10257434</v>
      </c>
      <c r="F23" s="20">
        <v>10257434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2564359</v>
      </c>
      <c r="Y23" s="24">
        <v>-2564359</v>
      </c>
      <c r="Z23" s="25">
        <v>-100</v>
      </c>
      <c r="AA23" s="26">
        <v>10257434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830018940</v>
      </c>
      <c r="F24" s="37">
        <f t="shared" si="1"/>
        <v>830018940</v>
      </c>
      <c r="G24" s="37">
        <f t="shared" si="1"/>
        <v>867749471</v>
      </c>
      <c r="H24" s="37">
        <f t="shared" si="1"/>
        <v>870999558</v>
      </c>
      <c r="I24" s="37">
        <f t="shared" si="1"/>
        <v>0</v>
      </c>
      <c r="J24" s="37">
        <f t="shared" si="1"/>
        <v>870999558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870999558</v>
      </c>
      <c r="X24" s="37">
        <f t="shared" si="1"/>
        <v>207504736</v>
      </c>
      <c r="Y24" s="37">
        <f t="shared" si="1"/>
        <v>663494822</v>
      </c>
      <c r="Z24" s="38">
        <f>+IF(X24&lt;&gt;0,+(Y24/X24)*100,0)</f>
        <v>319.7492427353562</v>
      </c>
      <c r="AA24" s="39">
        <f>SUM(AA15:AA23)</f>
        <v>830018940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845134272</v>
      </c>
      <c r="F25" s="31">
        <f t="shared" si="2"/>
        <v>845134272</v>
      </c>
      <c r="G25" s="31">
        <f t="shared" si="2"/>
        <v>917105551</v>
      </c>
      <c r="H25" s="31">
        <f t="shared" si="2"/>
        <v>976379795</v>
      </c>
      <c r="I25" s="31">
        <f t="shared" si="2"/>
        <v>0</v>
      </c>
      <c r="J25" s="31">
        <f t="shared" si="2"/>
        <v>976379795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976379795</v>
      </c>
      <c r="X25" s="31">
        <f t="shared" si="2"/>
        <v>211283569</v>
      </c>
      <c r="Y25" s="31">
        <f t="shared" si="2"/>
        <v>765096226</v>
      </c>
      <c r="Z25" s="32">
        <f>+IF(X25&lt;&gt;0,+(Y25/X25)*100,0)</f>
        <v>362.11818534738967</v>
      </c>
      <c r="AA25" s="33">
        <f>+AA12+AA24</f>
        <v>845134272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58964935</v>
      </c>
      <c r="H29" s="20">
        <v>15942123</v>
      </c>
      <c r="I29" s="20"/>
      <c r="J29" s="20">
        <v>15942123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15942123</v>
      </c>
      <c r="X29" s="20"/>
      <c r="Y29" s="20">
        <v>15942123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1941961</v>
      </c>
      <c r="F30" s="20">
        <v>1941961</v>
      </c>
      <c r="G30" s="20">
        <v>2065943</v>
      </c>
      <c r="H30" s="20">
        <v>2065943</v>
      </c>
      <c r="I30" s="20"/>
      <c r="J30" s="20">
        <v>2065943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2065943</v>
      </c>
      <c r="X30" s="20">
        <v>485490</v>
      </c>
      <c r="Y30" s="20">
        <v>1580453</v>
      </c>
      <c r="Z30" s="21">
        <v>325.54</v>
      </c>
      <c r="AA30" s="22">
        <v>1941961</v>
      </c>
    </row>
    <row r="31" spans="1:27" ht="13.5">
      <c r="A31" s="23" t="s">
        <v>56</v>
      </c>
      <c r="B31" s="17"/>
      <c r="C31" s="18"/>
      <c r="D31" s="18"/>
      <c r="E31" s="19">
        <v>1567514</v>
      </c>
      <c r="F31" s="20">
        <v>1567514</v>
      </c>
      <c r="G31" s="20">
        <v>1592498</v>
      </c>
      <c r="H31" s="20">
        <v>1599016</v>
      </c>
      <c r="I31" s="20"/>
      <c r="J31" s="20">
        <v>1599016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1599016</v>
      </c>
      <c r="X31" s="20">
        <v>391879</v>
      </c>
      <c r="Y31" s="20">
        <v>1207137</v>
      </c>
      <c r="Z31" s="21">
        <v>308.04</v>
      </c>
      <c r="AA31" s="22">
        <v>1567514</v>
      </c>
    </row>
    <row r="32" spans="1:27" ht="13.5">
      <c r="A32" s="23" t="s">
        <v>57</v>
      </c>
      <c r="B32" s="17"/>
      <c r="C32" s="18"/>
      <c r="D32" s="18"/>
      <c r="E32" s="19">
        <v>51176922</v>
      </c>
      <c r="F32" s="20">
        <v>51176922</v>
      </c>
      <c r="G32" s="20">
        <v>67393918</v>
      </c>
      <c r="H32" s="20">
        <v>87853429</v>
      </c>
      <c r="I32" s="20"/>
      <c r="J32" s="20">
        <v>87853429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87853429</v>
      </c>
      <c r="X32" s="20">
        <v>12794231</v>
      </c>
      <c r="Y32" s="20">
        <v>75059198</v>
      </c>
      <c r="Z32" s="21">
        <v>586.66</v>
      </c>
      <c r="AA32" s="22">
        <v>51176922</v>
      </c>
    </row>
    <row r="33" spans="1:27" ht="13.5">
      <c r="A33" s="23" t="s">
        <v>58</v>
      </c>
      <c r="B33" s="17"/>
      <c r="C33" s="18"/>
      <c r="D33" s="18"/>
      <c r="E33" s="19">
        <v>601974</v>
      </c>
      <c r="F33" s="20">
        <v>601974</v>
      </c>
      <c r="G33" s="20">
        <v>620592</v>
      </c>
      <c r="H33" s="20">
        <v>33170124</v>
      </c>
      <c r="I33" s="20"/>
      <c r="J33" s="20">
        <v>33170124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33170124</v>
      </c>
      <c r="X33" s="20">
        <v>150494</v>
      </c>
      <c r="Y33" s="20">
        <v>33019630</v>
      </c>
      <c r="Z33" s="21">
        <v>21940.83</v>
      </c>
      <c r="AA33" s="22">
        <v>601974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55288371</v>
      </c>
      <c r="F34" s="31">
        <f t="shared" si="3"/>
        <v>55288371</v>
      </c>
      <c r="G34" s="31">
        <f t="shared" si="3"/>
        <v>130637886</v>
      </c>
      <c r="H34" s="31">
        <f t="shared" si="3"/>
        <v>140630635</v>
      </c>
      <c r="I34" s="31">
        <f t="shared" si="3"/>
        <v>0</v>
      </c>
      <c r="J34" s="31">
        <f t="shared" si="3"/>
        <v>140630635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140630635</v>
      </c>
      <c r="X34" s="31">
        <f t="shared" si="3"/>
        <v>13822094</v>
      </c>
      <c r="Y34" s="31">
        <f t="shared" si="3"/>
        <v>126808541</v>
      </c>
      <c r="Z34" s="32">
        <f>+IF(X34&lt;&gt;0,+(Y34/X34)*100,0)</f>
        <v>917.4336464503859</v>
      </c>
      <c r="AA34" s="33">
        <f>SUM(AA29:AA33)</f>
        <v>55288371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11916543</v>
      </c>
      <c r="F37" s="20">
        <v>11916543</v>
      </c>
      <c r="G37" s="20">
        <v>12891573</v>
      </c>
      <c r="H37" s="20">
        <v>12891573</v>
      </c>
      <c r="I37" s="20"/>
      <c r="J37" s="20">
        <v>12891573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12891573</v>
      </c>
      <c r="X37" s="20">
        <v>2979136</v>
      </c>
      <c r="Y37" s="20">
        <v>9912437</v>
      </c>
      <c r="Z37" s="21">
        <v>332.73</v>
      </c>
      <c r="AA37" s="22">
        <v>11916543</v>
      </c>
    </row>
    <row r="38" spans="1:27" ht="13.5">
      <c r="A38" s="23" t="s">
        <v>58</v>
      </c>
      <c r="B38" s="17"/>
      <c r="C38" s="18"/>
      <c r="D38" s="18"/>
      <c r="E38" s="19">
        <v>46397626</v>
      </c>
      <c r="F38" s="20">
        <v>46397626</v>
      </c>
      <c r="G38" s="20">
        <v>44188215</v>
      </c>
      <c r="H38" s="20">
        <v>11638471</v>
      </c>
      <c r="I38" s="20"/>
      <c r="J38" s="20">
        <v>11638471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11638471</v>
      </c>
      <c r="X38" s="20">
        <v>11599407</v>
      </c>
      <c r="Y38" s="20">
        <v>39064</v>
      </c>
      <c r="Z38" s="21">
        <v>0.34</v>
      </c>
      <c r="AA38" s="22">
        <v>46397626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58314169</v>
      </c>
      <c r="F39" s="37">
        <f t="shared" si="4"/>
        <v>58314169</v>
      </c>
      <c r="G39" s="37">
        <f t="shared" si="4"/>
        <v>57079788</v>
      </c>
      <c r="H39" s="37">
        <f t="shared" si="4"/>
        <v>24530044</v>
      </c>
      <c r="I39" s="37">
        <f t="shared" si="4"/>
        <v>0</v>
      </c>
      <c r="J39" s="37">
        <f t="shared" si="4"/>
        <v>24530044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24530044</v>
      </c>
      <c r="X39" s="37">
        <f t="shared" si="4"/>
        <v>14578543</v>
      </c>
      <c r="Y39" s="37">
        <f t="shared" si="4"/>
        <v>9951501</v>
      </c>
      <c r="Z39" s="38">
        <f>+IF(X39&lt;&gt;0,+(Y39/X39)*100,0)</f>
        <v>68.2612864673788</v>
      </c>
      <c r="AA39" s="39">
        <f>SUM(AA37:AA38)</f>
        <v>58314169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113602540</v>
      </c>
      <c r="F40" s="31">
        <f t="shared" si="5"/>
        <v>113602540</v>
      </c>
      <c r="G40" s="31">
        <f t="shared" si="5"/>
        <v>187717674</v>
      </c>
      <c r="H40" s="31">
        <f t="shared" si="5"/>
        <v>165160679</v>
      </c>
      <c r="I40" s="31">
        <f t="shared" si="5"/>
        <v>0</v>
      </c>
      <c r="J40" s="31">
        <f t="shared" si="5"/>
        <v>165160679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165160679</v>
      </c>
      <c r="X40" s="31">
        <f t="shared" si="5"/>
        <v>28400637</v>
      </c>
      <c r="Y40" s="31">
        <f t="shared" si="5"/>
        <v>136760042</v>
      </c>
      <c r="Z40" s="32">
        <f>+IF(X40&lt;&gt;0,+(Y40/X40)*100,0)</f>
        <v>481.5386429536774</v>
      </c>
      <c r="AA40" s="33">
        <f>+AA34+AA39</f>
        <v>113602540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731531732</v>
      </c>
      <c r="F42" s="45">
        <f t="shared" si="6"/>
        <v>731531732</v>
      </c>
      <c r="G42" s="45">
        <f t="shared" si="6"/>
        <v>729387877</v>
      </c>
      <c r="H42" s="45">
        <f t="shared" si="6"/>
        <v>811219116</v>
      </c>
      <c r="I42" s="45">
        <f t="shared" si="6"/>
        <v>0</v>
      </c>
      <c r="J42" s="45">
        <f t="shared" si="6"/>
        <v>811219116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811219116</v>
      </c>
      <c r="X42" s="45">
        <f t="shared" si="6"/>
        <v>182882932</v>
      </c>
      <c r="Y42" s="45">
        <f t="shared" si="6"/>
        <v>628336184</v>
      </c>
      <c r="Z42" s="46">
        <f>+IF(X42&lt;&gt;0,+(Y42/X42)*100,0)</f>
        <v>343.5728950364816</v>
      </c>
      <c r="AA42" s="47">
        <f>+AA25-AA40</f>
        <v>731531732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731531732</v>
      </c>
      <c r="F45" s="20">
        <v>731531732</v>
      </c>
      <c r="G45" s="20">
        <v>729387877</v>
      </c>
      <c r="H45" s="20">
        <v>811219116</v>
      </c>
      <c r="I45" s="20"/>
      <c r="J45" s="20">
        <v>811219116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811219116</v>
      </c>
      <c r="X45" s="20">
        <v>182882933</v>
      </c>
      <c r="Y45" s="20">
        <v>628336183</v>
      </c>
      <c r="Z45" s="48">
        <v>343.57</v>
      </c>
      <c r="AA45" s="22">
        <v>731531732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731531732</v>
      </c>
      <c r="F48" s="53">
        <f t="shared" si="7"/>
        <v>731531732</v>
      </c>
      <c r="G48" s="53">
        <f t="shared" si="7"/>
        <v>729387877</v>
      </c>
      <c r="H48" s="53">
        <f t="shared" si="7"/>
        <v>811219116</v>
      </c>
      <c r="I48" s="53">
        <f t="shared" si="7"/>
        <v>0</v>
      </c>
      <c r="J48" s="53">
        <f t="shared" si="7"/>
        <v>811219116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811219116</v>
      </c>
      <c r="X48" s="53">
        <f t="shared" si="7"/>
        <v>182882933</v>
      </c>
      <c r="Y48" s="53">
        <f t="shared" si="7"/>
        <v>628336183</v>
      </c>
      <c r="Z48" s="54">
        <f>+IF(X48&lt;&gt;0,+(Y48/X48)*100,0)</f>
        <v>343.57289261103443</v>
      </c>
      <c r="AA48" s="55">
        <f>SUM(AA45:AA47)</f>
        <v>731531732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3385963</v>
      </c>
      <c r="D6" s="18">
        <v>3385963</v>
      </c>
      <c r="E6" s="19">
        <v>5660</v>
      </c>
      <c r="F6" s="20">
        <v>5660</v>
      </c>
      <c r="G6" s="20">
        <v>4302979</v>
      </c>
      <c r="H6" s="20">
        <v>3384299</v>
      </c>
      <c r="I6" s="20">
        <v>3384169</v>
      </c>
      <c r="J6" s="20">
        <v>3384169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3384169</v>
      </c>
      <c r="X6" s="20">
        <v>1415</v>
      </c>
      <c r="Y6" s="20">
        <v>3382754</v>
      </c>
      <c r="Z6" s="21">
        <v>239063.89</v>
      </c>
      <c r="AA6" s="22">
        <v>5660</v>
      </c>
    </row>
    <row r="7" spans="1:27" ht="13.5">
      <c r="A7" s="23" t="s">
        <v>34</v>
      </c>
      <c r="B7" s="17"/>
      <c r="C7" s="18">
        <v>154541</v>
      </c>
      <c r="D7" s="18">
        <v>154541</v>
      </c>
      <c r="E7" s="19">
        <v>13000000</v>
      </c>
      <c r="F7" s="20">
        <v>13000000</v>
      </c>
      <c r="G7" s="20">
        <v>154541</v>
      </c>
      <c r="H7" s="20">
        <v>2276680</v>
      </c>
      <c r="I7" s="20">
        <v>3795769</v>
      </c>
      <c r="J7" s="20">
        <v>3795769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3795769</v>
      </c>
      <c r="X7" s="20">
        <v>3250000</v>
      </c>
      <c r="Y7" s="20">
        <v>545769</v>
      </c>
      <c r="Z7" s="21">
        <v>16.79</v>
      </c>
      <c r="AA7" s="22">
        <v>13000000</v>
      </c>
    </row>
    <row r="8" spans="1:27" ht="13.5">
      <c r="A8" s="23" t="s">
        <v>35</v>
      </c>
      <c r="B8" s="17"/>
      <c r="C8" s="18">
        <v>50903251</v>
      </c>
      <c r="D8" s="18">
        <v>50903251</v>
      </c>
      <c r="E8" s="19">
        <v>31375441</v>
      </c>
      <c r="F8" s="20">
        <v>31375441</v>
      </c>
      <c r="G8" s="20">
        <v>66461662</v>
      </c>
      <c r="H8" s="20">
        <v>65799016</v>
      </c>
      <c r="I8" s="20">
        <v>65340853</v>
      </c>
      <c r="J8" s="20">
        <v>65340853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65340853</v>
      </c>
      <c r="X8" s="20">
        <v>7843860</v>
      </c>
      <c r="Y8" s="20">
        <v>57496993</v>
      </c>
      <c r="Z8" s="21">
        <v>733.02</v>
      </c>
      <c r="AA8" s="22">
        <v>31375441</v>
      </c>
    </row>
    <row r="9" spans="1:27" ht="13.5">
      <c r="A9" s="23" t="s">
        <v>36</v>
      </c>
      <c r="B9" s="17"/>
      <c r="C9" s="18">
        <v>6291117</v>
      </c>
      <c r="D9" s="18">
        <v>6291117</v>
      </c>
      <c r="E9" s="19">
        <v>7000000</v>
      </c>
      <c r="F9" s="20">
        <v>7000000</v>
      </c>
      <c r="G9" s="20">
        <v>10379106</v>
      </c>
      <c r="H9" s="20">
        <v>10408121</v>
      </c>
      <c r="I9" s="20">
        <v>10459417</v>
      </c>
      <c r="J9" s="20">
        <v>10459417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10459417</v>
      </c>
      <c r="X9" s="20">
        <v>1750000</v>
      </c>
      <c r="Y9" s="20">
        <v>8709417</v>
      </c>
      <c r="Z9" s="21">
        <v>497.68</v>
      </c>
      <c r="AA9" s="22">
        <v>7000000</v>
      </c>
    </row>
    <row r="10" spans="1:27" ht="13.5">
      <c r="A10" s="23" t="s">
        <v>37</v>
      </c>
      <c r="B10" s="17"/>
      <c r="C10" s="18">
        <v>4400</v>
      </c>
      <c r="D10" s="18">
        <v>4400</v>
      </c>
      <c r="E10" s="19">
        <v>6263</v>
      </c>
      <c r="F10" s="20">
        <v>6263</v>
      </c>
      <c r="G10" s="24">
        <v>4400</v>
      </c>
      <c r="H10" s="24">
        <v>4400</v>
      </c>
      <c r="I10" s="24">
        <v>4400</v>
      </c>
      <c r="J10" s="20">
        <v>4400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4400</v>
      </c>
      <c r="X10" s="20">
        <v>1566</v>
      </c>
      <c r="Y10" s="24">
        <v>2834</v>
      </c>
      <c r="Z10" s="25">
        <v>180.97</v>
      </c>
      <c r="AA10" s="26">
        <v>6263</v>
      </c>
    </row>
    <row r="11" spans="1:27" ht="13.5">
      <c r="A11" s="23" t="s">
        <v>38</v>
      </c>
      <c r="B11" s="17"/>
      <c r="C11" s="18">
        <v>5774777</v>
      </c>
      <c r="D11" s="18">
        <v>5774777</v>
      </c>
      <c r="E11" s="19">
        <v>6500000</v>
      </c>
      <c r="F11" s="20">
        <v>6500000</v>
      </c>
      <c r="G11" s="20">
        <v>5971132</v>
      </c>
      <c r="H11" s="20">
        <v>6486552</v>
      </c>
      <c r="I11" s="20">
        <v>6937729</v>
      </c>
      <c r="J11" s="20">
        <v>6937729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6937729</v>
      </c>
      <c r="X11" s="20">
        <v>1625000</v>
      </c>
      <c r="Y11" s="20">
        <v>5312729</v>
      </c>
      <c r="Z11" s="21">
        <v>326.94</v>
      </c>
      <c r="AA11" s="22">
        <v>6500000</v>
      </c>
    </row>
    <row r="12" spans="1:27" ht="13.5">
      <c r="A12" s="27" t="s">
        <v>39</v>
      </c>
      <c r="B12" s="28"/>
      <c r="C12" s="29">
        <f aca="true" t="shared" si="0" ref="C12:Y12">SUM(C6:C11)</f>
        <v>66514049</v>
      </c>
      <c r="D12" s="29">
        <f>SUM(D6:D11)</f>
        <v>66514049</v>
      </c>
      <c r="E12" s="30">
        <f t="shared" si="0"/>
        <v>57887364</v>
      </c>
      <c r="F12" s="31">
        <f t="shared" si="0"/>
        <v>57887364</v>
      </c>
      <c r="G12" s="31">
        <f t="shared" si="0"/>
        <v>87273820</v>
      </c>
      <c r="H12" s="31">
        <f t="shared" si="0"/>
        <v>88359068</v>
      </c>
      <c r="I12" s="31">
        <f t="shared" si="0"/>
        <v>89922337</v>
      </c>
      <c r="J12" s="31">
        <f t="shared" si="0"/>
        <v>89922337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89922337</v>
      </c>
      <c r="X12" s="31">
        <f t="shared" si="0"/>
        <v>14471841</v>
      </c>
      <c r="Y12" s="31">
        <f t="shared" si="0"/>
        <v>75450496</v>
      </c>
      <c r="Z12" s="32">
        <f>+IF(X12&lt;&gt;0,+(Y12/X12)*100,0)</f>
        <v>521.3607308151051</v>
      </c>
      <c r="AA12" s="33">
        <f>SUM(AA6:AA11)</f>
        <v>57887364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23798</v>
      </c>
      <c r="D15" s="18">
        <v>23798</v>
      </c>
      <c r="E15" s="19">
        <v>16173</v>
      </c>
      <c r="F15" s="20">
        <v>16173</v>
      </c>
      <c r="G15" s="20">
        <v>23598</v>
      </c>
      <c r="H15" s="20">
        <v>25049</v>
      </c>
      <c r="I15" s="20">
        <v>24309</v>
      </c>
      <c r="J15" s="20">
        <v>24309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24309</v>
      </c>
      <c r="X15" s="20">
        <v>4043</v>
      </c>
      <c r="Y15" s="20">
        <v>20266</v>
      </c>
      <c r="Z15" s="21">
        <v>501.26</v>
      </c>
      <c r="AA15" s="22">
        <v>16173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197144273</v>
      </c>
      <c r="D17" s="18">
        <v>197144273</v>
      </c>
      <c r="E17" s="19">
        <v>223111950</v>
      </c>
      <c r="F17" s="20">
        <v>223111950</v>
      </c>
      <c r="G17" s="20">
        <v>223111950</v>
      </c>
      <c r="H17" s="20">
        <v>223111950</v>
      </c>
      <c r="I17" s="20">
        <v>223111950</v>
      </c>
      <c r="J17" s="20">
        <v>223111950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223111950</v>
      </c>
      <c r="X17" s="20">
        <v>55777988</v>
      </c>
      <c r="Y17" s="20">
        <v>167333962</v>
      </c>
      <c r="Z17" s="21">
        <v>300</v>
      </c>
      <c r="AA17" s="22">
        <v>223111950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1582017718</v>
      </c>
      <c r="D19" s="18">
        <v>1582017718</v>
      </c>
      <c r="E19" s="19">
        <v>1560931955</v>
      </c>
      <c r="F19" s="20">
        <v>1560931955</v>
      </c>
      <c r="G19" s="20">
        <v>1685326290</v>
      </c>
      <c r="H19" s="20">
        <v>1687260468</v>
      </c>
      <c r="I19" s="20">
        <v>1674607198</v>
      </c>
      <c r="J19" s="20">
        <v>1674607198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1674607198</v>
      </c>
      <c r="X19" s="20">
        <v>390232989</v>
      </c>
      <c r="Y19" s="20">
        <v>1284374209</v>
      </c>
      <c r="Z19" s="21">
        <v>329.13</v>
      </c>
      <c r="AA19" s="22">
        <v>1560931955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306949</v>
      </c>
      <c r="D22" s="18">
        <v>306949</v>
      </c>
      <c r="E22" s="19">
        <v>1255222</v>
      </c>
      <c r="F22" s="20">
        <v>1255222</v>
      </c>
      <c r="G22" s="20">
        <v>1255222</v>
      </c>
      <c r="H22" s="20">
        <v>1255222</v>
      </c>
      <c r="I22" s="20">
        <v>1255222</v>
      </c>
      <c r="J22" s="20">
        <v>1255222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1255222</v>
      </c>
      <c r="X22" s="20">
        <v>313806</v>
      </c>
      <c r="Y22" s="20">
        <v>941416</v>
      </c>
      <c r="Z22" s="21">
        <v>300</v>
      </c>
      <c r="AA22" s="22">
        <v>1255222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1779492738</v>
      </c>
      <c r="D24" s="29">
        <f>SUM(D15:D23)</f>
        <v>1779492738</v>
      </c>
      <c r="E24" s="36">
        <f t="shared" si="1"/>
        <v>1785315300</v>
      </c>
      <c r="F24" s="37">
        <f t="shared" si="1"/>
        <v>1785315300</v>
      </c>
      <c r="G24" s="37">
        <f t="shared" si="1"/>
        <v>1909717060</v>
      </c>
      <c r="H24" s="37">
        <f t="shared" si="1"/>
        <v>1911652689</v>
      </c>
      <c r="I24" s="37">
        <f t="shared" si="1"/>
        <v>1898998679</v>
      </c>
      <c r="J24" s="37">
        <f t="shared" si="1"/>
        <v>1898998679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1898998679</v>
      </c>
      <c r="X24" s="37">
        <f t="shared" si="1"/>
        <v>446328826</v>
      </c>
      <c r="Y24" s="37">
        <f t="shared" si="1"/>
        <v>1452669853</v>
      </c>
      <c r="Z24" s="38">
        <f>+IF(X24&lt;&gt;0,+(Y24/X24)*100,0)</f>
        <v>325.47076692734163</v>
      </c>
      <c r="AA24" s="39">
        <f>SUM(AA15:AA23)</f>
        <v>1785315300</v>
      </c>
    </row>
    <row r="25" spans="1:27" ht="13.5">
      <c r="A25" s="27" t="s">
        <v>51</v>
      </c>
      <c r="B25" s="28"/>
      <c r="C25" s="29">
        <f aca="true" t="shared" si="2" ref="C25:Y25">+C12+C24</f>
        <v>1846006787</v>
      </c>
      <c r="D25" s="29">
        <f>+D12+D24</f>
        <v>1846006787</v>
      </c>
      <c r="E25" s="30">
        <f t="shared" si="2"/>
        <v>1843202664</v>
      </c>
      <c r="F25" s="31">
        <f t="shared" si="2"/>
        <v>1843202664</v>
      </c>
      <c r="G25" s="31">
        <f t="shared" si="2"/>
        <v>1996990880</v>
      </c>
      <c r="H25" s="31">
        <f t="shared" si="2"/>
        <v>2000011757</v>
      </c>
      <c r="I25" s="31">
        <f t="shared" si="2"/>
        <v>1988921016</v>
      </c>
      <c r="J25" s="31">
        <f t="shared" si="2"/>
        <v>1988921016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1988921016</v>
      </c>
      <c r="X25" s="31">
        <f t="shared" si="2"/>
        <v>460800667</v>
      </c>
      <c r="Y25" s="31">
        <f t="shared" si="2"/>
        <v>1528120349</v>
      </c>
      <c r="Z25" s="32">
        <f>+IF(X25&lt;&gt;0,+(Y25/X25)*100,0)</f>
        <v>331.6228596084042</v>
      </c>
      <c r="AA25" s="33">
        <f>+AA12+AA24</f>
        <v>1843202664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3993021</v>
      </c>
      <c r="D29" s="18">
        <v>3993021</v>
      </c>
      <c r="E29" s="19">
        <v>10000000</v>
      </c>
      <c r="F29" s="20">
        <v>10000000</v>
      </c>
      <c r="G29" s="20"/>
      <c r="H29" s="20">
        <v>2341201</v>
      </c>
      <c r="I29" s="20">
        <v>15295145</v>
      </c>
      <c r="J29" s="20">
        <v>15295145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15295145</v>
      </c>
      <c r="X29" s="20">
        <v>2500000</v>
      </c>
      <c r="Y29" s="20">
        <v>12795145</v>
      </c>
      <c r="Z29" s="21">
        <v>511.81</v>
      </c>
      <c r="AA29" s="22">
        <v>10000000</v>
      </c>
    </row>
    <row r="30" spans="1:27" ht="13.5">
      <c r="A30" s="23" t="s">
        <v>55</v>
      </c>
      <c r="B30" s="17"/>
      <c r="C30" s="18">
        <v>23351725</v>
      </c>
      <c r="D30" s="18">
        <v>23351725</v>
      </c>
      <c r="E30" s="19">
        <v>18159875</v>
      </c>
      <c r="F30" s="20">
        <v>18159875</v>
      </c>
      <c r="G30" s="20">
        <v>19974288</v>
      </c>
      <c r="H30" s="20">
        <v>19974288</v>
      </c>
      <c r="I30" s="20">
        <v>19974288</v>
      </c>
      <c r="J30" s="20">
        <v>19974288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19974288</v>
      </c>
      <c r="X30" s="20">
        <v>4539969</v>
      </c>
      <c r="Y30" s="20">
        <v>15434319</v>
      </c>
      <c r="Z30" s="21">
        <v>339.97</v>
      </c>
      <c r="AA30" s="22">
        <v>18159875</v>
      </c>
    </row>
    <row r="31" spans="1:27" ht="13.5">
      <c r="A31" s="23" t="s">
        <v>56</v>
      </c>
      <c r="B31" s="17"/>
      <c r="C31" s="18">
        <v>8112290</v>
      </c>
      <c r="D31" s="18">
        <v>8112290</v>
      </c>
      <c r="E31" s="19">
        <v>10500000</v>
      </c>
      <c r="F31" s="20">
        <v>10500000</v>
      </c>
      <c r="G31" s="20">
        <v>8273241</v>
      </c>
      <c r="H31" s="20">
        <v>8532486</v>
      </c>
      <c r="I31" s="20">
        <v>8752313</v>
      </c>
      <c r="J31" s="20">
        <v>8752313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8752313</v>
      </c>
      <c r="X31" s="20">
        <v>2625000</v>
      </c>
      <c r="Y31" s="20">
        <v>6127313</v>
      </c>
      <c r="Z31" s="21">
        <v>233.42</v>
      </c>
      <c r="AA31" s="22">
        <v>10500000</v>
      </c>
    </row>
    <row r="32" spans="1:27" ht="13.5">
      <c r="A32" s="23" t="s">
        <v>57</v>
      </c>
      <c r="B32" s="17"/>
      <c r="C32" s="18">
        <v>133053903</v>
      </c>
      <c r="D32" s="18">
        <v>133053903</v>
      </c>
      <c r="E32" s="19">
        <v>124217454</v>
      </c>
      <c r="F32" s="20">
        <v>124217454</v>
      </c>
      <c r="G32" s="20">
        <v>113290802</v>
      </c>
      <c r="H32" s="20">
        <v>122516391</v>
      </c>
      <c r="I32" s="20">
        <v>121597808</v>
      </c>
      <c r="J32" s="20">
        <v>121597808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121597808</v>
      </c>
      <c r="X32" s="20">
        <v>31054364</v>
      </c>
      <c r="Y32" s="20">
        <v>90543444</v>
      </c>
      <c r="Z32" s="21">
        <v>291.56</v>
      </c>
      <c r="AA32" s="22">
        <v>124217454</v>
      </c>
    </row>
    <row r="33" spans="1:27" ht="13.5">
      <c r="A33" s="23" t="s">
        <v>58</v>
      </c>
      <c r="B33" s="17"/>
      <c r="C33" s="18">
        <v>5414018</v>
      </c>
      <c r="D33" s="18">
        <v>5414018</v>
      </c>
      <c r="E33" s="19">
        <v>9000000</v>
      </c>
      <c r="F33" s="20">
        <v>9000000</v>
      </c>
      <c r="G33" s="20">
        <v>4369760</v>
      </c>
      <c r="H33" s="20">
        <v>4369760</v>
      </c>
      <c r="I33" s="20">
        <v>4369760</v>
      </c>
      <c r="J33" s="20">
        <v>4369760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4369760</v>
      </c>
      <c r="X33" s="20">
        <v>2250000</v>
      </c>
      <c r="Y33" s="20">
        <v>2119760</v>
      </c>
      <c r="Z33" s="21">
        <v>94.21</v>
      </c>
      <c r="AA33" s="22">
        <v>9000000</v>
      </c>
    </row>
    <row r="34" spans="1:27" ht="13.5">
      <c r="A34" s="27" t="s">
        <v>59</v>
      </c>
      <c r="B34" s="28"/>
      <c r="C34" s="29">
        <f aca="true" t="shared" si="3" ref="C34:Y34">SUM(C29:C33)</f>
        <v>173924957</v>
      </c>
      <c r="D34" s="29">
        <f>SUM(D29:D33)</f>
        <v>173924957</v>
      </c>
      <c r="E34" s="30">
        <f t="shared" si="3"/>
        <v>171877329</v>
      </c>
      <c r="F34" s="31">
        <f t="shared" si="3"/>
        <v>171877329</v>
      </c>
      <c r="G34" s="31">
        <f t="shared" si="3"/>
        <v>145908091</v>
      </c>
      <c r="H34" s="31">
        <f t="shared" si="3"/>
        <v>157734126</v>
      </c>
      <c r="I34" s="31">
        <f t="shared" si="3"/>
        <v>169989314</v>
      </c>
      <c r="J34" s="31">
        <f t="shared" si="3"/>
        <v>169989314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169989314</v>
      </c>
      <c r="X34" s="31">
        <f t="shared" si="3"/>
        <v>42969333</v>
      </c>
      <c r="Y34" s="31">
        <f t="shared" si="3"/>
        <v>127019981</v>
      </c>
      <c r="Z34" s="32">
        <f>+IF(X34&lt;&gt;0,+(Y34/X34)*100,0)</f>
        <v>295.60612681607137</v>
      </c>
      <c r="AA34" s="33">
        <f>SUM(AA29:AA33)</f>
        <v>171877329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122311750</v>
      </c>
      <c r="D37" s="18">
        <v>122311750</v>
      </c>
      <c r="E37" s="19">
        <v>201486388</v>
      </c>
      <c r="F37" s="20">
        <v>201486388</v>
      </c>
      <c r="G37" s="20">
        <v>123780334</v>
      </c>
      <c r="H37" s="20">
        <v>122591164</v>
      </c>
      <c r="I37" s="20">
        <v>120807491</v>
      </c>
      <c r="J37" s="20">
        <v>120807491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120807491</v>
      </c>
      <c r="X37" s="20">
        <v>50371597</v>
      </c>
      <c r="Y37" s="20">
        <v>70435894</v>
      </c>
      <c r="Z37" s="21">
        <v>139.83</v>
      </c>
      <c r="AA37" s="22">
        <v>201486388</v>
      </c>
    </row>
    <row r="38" spans="1:27" ht="13.5">
      <c r="A38" s="23" t="s">
        <v>58</v>
      </c>
      <c r="B38" s="17"/>
      <c r="C38" s="18">
        <v>83501743</v>
      </c>
      <c r="D38" s="18">
        <v>83501743</v>
      </c>
      <c r="E38" s="19">
        <v>99498631</v>
      </c>
      <c r="F38" s="20">
        <v>99498631</v>
      </c>
      <c r="G38" s="20">
        <v>79683084</v>
      </c>
      <c r="H38" s="20">
        <v>79500917</v>
      </c>
      <c r="I38" s="20">
        <v>79318318</v>
      </c>
      <c r="J38" s="20">
        <v>79318318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79318318</v>
      </c>
      <c r="X38" s="20">
        <v>24874658</v>
      </c>
      <c r="Y38" s="20">
        <v>54443660</v>
      </c>
      <c r="Z38" s="21">
        <v>218.87</v>
      </c>
      <c r="AA38" s="22">
        <v>99498631</v>
      </c>
    </row>
    <row r="39" spans="1:27" ht="13.5">
      <c r="A39" s="27" t="s">
        <v>61</v>
      </c>
      <c r="B39" s="35"/>
      <c r="C39" s="29">
        <f aca="true" t="shared" si="4" ref="C39:Y39">SUM(C37:C38)</f>
        <v>205813493</v>
      </c>
      <c r="D39" s="29">
        <f>SUM(D37:D38)</f>
        <v>205813493</v>
      </c>
      <c r="E39" s="36">
        <f t="shared" si="4"/>
        <v>300985019</v>
      </c>
      <c r="F39" s="37">
        <f t="shared" si="4"/>
        <v>300985019</v>
      </c>
      <c r="G39" s="37">
        <f t="shared" si="4"/>
        <v>203463418</v>
      </c>
      <c r="H39" s="37">
        <f t="shared" si="4"/>
        <v>202092081</v>
      </c>
      <c r="I39" s="37">
        <f t="shared" si="4"/>
        <v>200125809</v>
      </c>
      <c r="J39" s="37">
        <f t="shared" si="4"/>
        <v>200125809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200125809</v>
      </c>
      <c r="X39" s="37">
        <f t="shared" si="4"/>
        <v>75246255</v>
      </c>
      <c r="Y39" s="37">
        <f t="shared" si="4"/>
        <v>124879554</v>
      </c>
      <c r="Z39" s="38">
        <f>+IF(X39&lt;&gt;0,+(Y39/X39)*100,0)</f>
        <v>165.9611551432028</v>
      </c>
      <c r="AA39" s="39">
        <f>SUM(AA37:AA38)</f>
        <v>300985019</v>
      </c>
    </row>
    <row r="40" spans="1:27" ht="13.5">
      <c r="A40" s="27" t="s">
        <v>62</v>
      </c>
      <c r="B40" s="28"/>
      <c r="C40" s="29">
        <f aca="true" t="shared" si="5" ref="C40:Y40">+C34+C39</f>
        <v>379738450</v>
      </c>
      <c r="D40" s="29">
        <f>+D34+D39</f>
        <v>379738450</v>
      </c>
      <c r="E40" s="30">
        <f t="shared" si="5"/>
        <v>472862348</v>
      </c>
      <c r="F40" s="31">
        <f t="shared" si="5"/>
        <v>472862348</v>
      </c>
      <c r="G40" s="31">
        <f t="shared" si="5"/>
        <v>349371509</v>
      </c>
      <c r="H40" s="31">
        <f t="shared" si="5"/>
        <v>359826207</v>
      </c>
      <c r="I40" s="31">
        <f t="shared" si="5"/>
        <v>370115123</v>
      </c>
      <c r="J40" s="31">
        <f t="shared" si="5"/>
        <v>370115123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370115123</v>
      </c>
      <c r="X40" s="31">
        <f t="shared" si="5"/>
        <v>118215588</v>
      </c>
      <c r="Y40" s="31">
        <f t="shared" si="5"/>
        <v>251899535</v>
      </c>
      <c r="Z40" s="32">
        <f>+IF(X40&lt;&gt;0,+(Y40/X40)*100,0)</f>
        <v>213.08487252967012</v>
      </c>
      <c r="AA40" s="33">
        <f>+AA34+AA39</f>
        <v>472862348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1466268337</v>
      </c>
      <c r="D42" s="43">
        <f>+D25-D40</f>
        <v>1466268337</v>
      </c>
      <c r="E42" s="44">
        <f t="shared" si="6"/>
        <v>1370340316</v>
      </c>
      <c r="F42" s="45">
        <f t="shared" si="6"/>
        <v>1370340316</v>
      </c>
      <c r="G42" s="45">
        <f t="shared" si="6"/>
        <v>1647619371</v>
      </c>
      <c r="H42" s="45">
        <f t="shared" si="6"/>
        <v>1640185550</v>
      </c>
      <c r="I42" s="45">
        <f t="shared" si="6"/>
        <v>1618805893</v>
      </c>
      <c r="J42" s="45">
        <f t="shared" si="6"/>
        <v>1618805893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1618805893</v>
      </c>
      <c r="X42" s="45">
        <f t="shared" si="6"/>
        <v>342585079</v>
      </c>
      <c r="Y42" s="45">
        <f t="shared" si="6"/>
        <v>1276220814</v>
      </c>
      <c r="Z42" s="46">
        <f>+IF(X42&lt;&gt;0,+(Y42/X42)*100,0)</f>
        <v>372.52667796427875</v>
      </c>
      <c r="AA42" s="47">
        <f>+AA25-AA40</f>
        <v>1370340316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1466268337</v>
      </c>
      <c r="D45" s="18">
        <v>1466268337</v>
      </c>
      <c r="E45" s="19">
        <v>1370340315</v>
      </c>
      <c r="F45" s="20">
        <v>1370340315</v>
      </c>
      <c r="G45" s="20">
        <v>1647619371</v>
      </c>
      <c r="H45" s="20">
        <v>1640185549</v>
      </c>
      <c r="I45" s="20">
        <v>1618805893</v>
      </c>
      <c r="J45" s="20">
        <v>1618805893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1618805893</v>
      </c>
      <c r="X45" s="20">
        <v>342585079</v>
      </c>
      <c r="Y45" s="20">
        <v>1276220814</v>
      </c>
      <c r="Z45" s="48">
        <v>372.53</v>
      </c>
      <c r="AA45" s="22">
        <v>1370340315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1466268337</v>
      </c>
      <c r="D48" s="51">
        <f>SUM(D45:D47)</f>
        <v>1466268337</v>
      </c>
      <c r="E48" s="52">
        <f t="shared" si="7"/>
        <v>1370340315</v>
      </c>
      <c r="F48" s="53">
        <f t="shared" si="7"/>
        <v>1370340315</v>
      </c>
      <c r="G48" s="53">
        <f t="shared" si="7"/>
        <v>1647619371</v>
      </c>
      <c r="H48" s="53">
        <f t="shared" si="7"/>
        <v>1640185549</v>
      </c>
      <c r="I48" s="53">
        <f t="shared" si="7"/>
        <v>1618805893</v>
      </c>
      <c r="J48" s="53">
        <f t="shared" si="7"/>
        <v>1618805893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1618805893</v>
      </c>
      <c r="X48" s="53">
        <f t="shared" si="7"/>
        <v>342585079</v>
      </c>
      <c r="Y48" s="53">
        <f t="shared" si="7"/>
        <v>1276220814</v>
      </c>
      <c r="Z48" s="54">
        <f>+IF(X48&lt;&gt;0,+(Y48/X48)*100,0)</f>
        <v>372.52667796427875</v>
      </c>
      <c r="AA48" s="55">
        <f>SUM(AA45:AA47)</f>
        <v>1370340315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10193970</v>
      </c>
      <c r="H6" s="20">
        <v>5096985</v>
      </c>
      <c r="I6" s="20">
        <v>4715358</v>
      </c>
      <c r="J6" s="20">
        <v>4715358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4715358</v>
      </c>
      <c r="X6" s="20"/>
      <c r="Y6" s="20">
        <v>4715358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660000</v>
      </c>
      <c r="F7" s="20">
        <v>660000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165000</v>
      </c>
      <c r="Y7" s="20">
        <v>-165000</v>
      </c>
      <c r="Z7" s="21">
        <v>-100</v>
      </c>
      <c r="AA7" s="22">
        <v>660000</v>
      </c>
    </row>
    <row r="8" spans="1:27" ht="13.5">
      <c r="A8" s="23" t="s">
        <v>35</v>
      </c>
      <c r="B8" s="17"/>
      <c r="C8" s="18"/>
      <c r="D8" s="18"/>
      <c r="E8" s="19">
        <v>40133000</v>
      </c>
      <c r="F8" s="20">
        <v>40133000</v>
      </c>
      <c r="G8" s="20">
        <v>-320839</v>
      </c>
      <c r="H8" s="20">
        <v>-160420</v>
      </c>
      <c r="I8" s="20">
        <v>362208</v>
      </c>
      <c r="J8" s="20">
        <v>362208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362208</v>
      </c>
      <c r="X8" s="20">
        <v>10033250</v>
      </c>
      <c r="Y8" s="20">
        <v>-9671042</v>
      </c>
      <c r="Z8" s="21">
        <v>-96.39</v>
      </c>
      <c r="AA8" s="22">
        <v>40133000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-2133070</v>
      </c>
      <c r="H9" s="20">
        <v>-1066535</v>
      </c>
      <c r="I9" s="20">
        <v>-1033137</v>
      </c>
      <c r="J9" s="20">
        <v>-1033137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-1033137</v>
      </c>
      <c r="X9" s="20"/>
      <c r="Y9" s="20">
        <v>-1033137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40793000</v>
      </c>
      <c r="F12" s="31">
        <f t="shared" si="0"/>
        <v>40793000</v>
      </c>
      <c r="G12" s="31">
        <f t="shared" si="0"/>
        <v>7740061</v>
      </c>
      <c r="H12" s="31">
        <f t="shared" si="0"/>
        <v>3870030</v>
      </c>
      <c r="I12" s="31">
        <f t="shared" si="0"/>
        <v>4044429</v>
      </c>
      <c r="J12" s="31">
        <f t="shared" si="0"/>
        <v>4044429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4044429</v>
      </c>
      <c r="X12" s="31">
        <f t="shared" si="0"/>
        <v>10198250</v>
      </c>
      <c r="Y12" s="31">
        <f t="shared" si="0"/>
        <v>-6153821</v>
      </c>
      <c r="Z12" s="32">
        <f>+IF(X12&lt;&gt;0,+(Y12/X12)*100,0)</f>
        <v>-60.341931213688625</v>
      </c>
      <c r="AA12" s="33">
        <f>SUM(AA6:AA11)</f>
        <v>40793000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53088000</v>
      </c>
      <c r="F19" s="20">
        <v>53088000</v>
      </c>
      <c r="G19" s="20">
        <v>9663729</v>
      </c>
      <c r="H19" s="20">
        <v>4831865</v>
      </c>
      <c r="I19" s="20">
        <v>6864740</v>
      </c>
      <c r="J19" s="20">
        <v>6864740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6864740</v>
      </c>
      <c r="X19" s="20">
        <v>13272000</v>
      </c>
      <c r="Y19" s="20">
        <v>-6407260</v>
      </c>
      <c r="Z19" s="21">
        <v>-48.28</v>
      </c>
      <c r="AA19" s="22">
        <v>53088000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53088000</v>
      </c>
      <c r="F24" s="37">
        <f t="shared" si="1"/>
        <v>53088000</v>
      </c>
      <c r="G24" s="37">
        <f t="shared" si="1"/>
        <v>9663729</v>
      </c>
      <c r="H24" s="37">
        <f t="shared" si="1"/>
        <v>4831865</v>
      </c>
      <c r="I24" s="37">
        <f t="shared" si="1"/>
        <v>6864740</v>
      </c>
      <c r="J24" s="37">
        <f t="shared" si="1"/>
        <v>6864740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6864740</v>
      </c>
      <c r="X24" s="37">
        <f t="shared" si="1"/>
        <v>13272000</v>
      </c>
      <c r="Y24" s="37">
        <f t="shared" si="1"/>
        <v>-6407260</v>
      </c>
      <c r="Z24" s="38">
        <f>+IF(X24&lt;&gt;0,+(Y24/X24)*100,0)</f>
        <v>-48.27652200120555</v>
      </c>
      <c r="AA24" s="39">
        <f>SUM(AA15:AA23)</f>
        <v>53088000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93881000</v>
      </c>
      <c r="F25" s="31">
        <f t="shared" si="2"/>
        <v>93881000</v>
      </c>
      <c r="G25" s="31">
        <f t="shared" si="2"/>
        <v>17403790</v>
      </c>
      <c r="H25" s="31">
        <f t="shared" si="2"/>
        <v>8701895</v>
      </c>
      <c r="I25" s="31">
        <f t="shared" si="2"/>
        <v>10909169</v>
      </c>
      <c r="J25" s="31">
        <f t="shared" si="2"/>
        <v>10909169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10909169</v>
      </c>
      <c r="X25" s="31">
        <f t="shared" si="2"/>
        <v>23470250</v>
      </c>
      <c r="Y25" s="31">
        <f t="shared" si="2"/>
        <v>-12561081</v>
      </c>
      <c r="Z25" s="32">
        <f>+IF(X25&lt;&gt;0,+(Y25/X25)*100,0)</f>
        <v>-53.519161491675625</v>
      </c>
      <c r="AA25" s="33">
        <f>+AA12+AA24</f>
        <v>93881000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862000</v>
      </c>
      <c r="F30" s="20">
        <v>862000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215500</v>
      </c>
      <c r="Y30" s="20">
        <v>-215500</v>
      </c>
      <c r="Z30" s="21">
        <v>-100</v>
      </c>
      <c r="AA30" s="22">
        <v>862000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1066</v>
      </c>
      <c r="H31" s="20">
        <v>533</v>
      </c>
      <c r="I31" s="20">
        <v>533</v>
      </c>
      <c r="J31" s="20">
        <v>533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533</v>
      </c>
      <c r="X31" s="20"/>
      <c r="Y31" s="20">
        <v>533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9846000</v>
      </c>
      <c r="F32" s="20">
        <v>9846000</v>
      </c>
      <c r="G32" s="20">
        <v>-369426</v>
      </c>
      <c r="H32" s="20">
        <v>-184713</v>
      </c>
      <c r="I32" s="20">
        <v>2420699</v>
      </c>
      <c r="J32" s="20">
        <v>2420699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2420699</v>
      </c>
      <c r="X32" s="20">
        <v>2461500</v>
      </c>
      <c r="Y32" s="20">
        <v>-40801</v>
      </c>
      <c r="Z32" s="21">
        <v>-1.66</v>
      </c>
      <c r="AA32" s="22">
        <v>9846000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10708000</v>
      </c>
      <c r="F34" s="31">
        <f t="shared" si="3"/>
        <v>10708000</v>
      </c>
      <c r="G34" s="31">
        <f t="shared" si="3"/>
        <v>-368360</v>
      </c>
      <c r="H34" s="31">
        <f t="shared" si="3"/>
        <v>-184180</v>
      </c>
      <c r="I34" s="31">
        <f t="shared" si="3"/>
        <v>2421232</v>
      </c>
      <c r="J34" s="31">
        <f t="shared" si="3"/>
        <v>2421232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2421232</v>
      </c>
      <c r="X34" s="31">
        <f t="shared" si="3"/>
        <v>2677000</v>
      </c>
      <c r="Y34" s="31">
        <f t="shared" si="3"/>
        <v>-255768</v>
      </c>
      <c r="Z34" s="32">
        <f>+IF(X34&lt;&gt;0,+(Y34/X34)*100,0)</f>
        <v>-9.55427717594322</v>
      </c>
      <c r="AA34" s="33">
        <f>SUM(AA29:AA33)</f>
        <v>10708000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-475975</v>
      </c>
      <c r="H37" s="20">
        <v>-237988</v>
      </c>
      <c r="I37" s="20">
        <v>2316455</v>
      </c>
      <c r="J37" s="20">
        <v>2316455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2316455</v>
      </c>
      <c r="X37" s="20"/>
      <c r="Y37" s="20">
        <v>2316455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2881000</v>
      </c>
      <c r="F38" s="20">
        <v>2881000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720250</v>
      </c>
      <c r="Y38" s="20">
        <v>-720250</v>
      </c>
      <c r="Z38" s="21">
        <v>-100</v>
      </c>
      <c r="AA38" s="22">
        <v>2881000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2881000</v>
      </c>
      <c r="F39" s="37">
        <f t="shared" si="4"/>
        <v>2881000</v>
      </c>
      <c r="G39" s="37">
        <f t="shared" si="4"/>
        <v>-475975</v>
      </c>
      <c r="H39" s="37">
        <f t="shared" si="4"/>
        <v>-237988</v>
      </c>
      <c r="I39" s="37">
        <f t="shared" si="4"/>
        <v>2316455</v>
      </c>
      <c r="J39" s="37">
        <f t="shared" si="4"/>
        <v>2316455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2316455</v>
      </c>
      <c r="X39" s="37">
        <f t="shared" si="4"/>
        <v>720250</v>
      </c>
      <c r="Y39" s="37">
        <f t="shared" si="4"/>
        <v>1596205</v>
      </c>
      <c r="Z39" s="38">
        <f>+IF(X39&lt;&gt;0,+(Y39/X39)*100,0)</f>
        <v>221.61818812912185</v>
      </c>
      <c r="AA39" s="39">
        <f>SUM(AA37:AA38)</f>
        <v>2881000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13589000</v>
      </c>
      <c r="F40" s="31">
        <f t="shared" si="5"/>
        <v>13589000</v>
      </c>
      <c r="G40" s="31">
        <f t="shared" si="5"/>
        <v>-844335</v>
      </c>
      <c r="H40" s="31">
        <f t="shared" si="5"/>
        <v>-422168</v>
      </c>
      <c r="I40" s="31">
        <f t="shared" si="5"/>
        <v>4737687</v>
      </c>
      <c r="J40" s="31">
        <f t="shared" si="5"/>
        <v>4737687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4737687</v>
      </c>
      <c r="X40" s="31">
        <f t="shared" si="5"/>
        <v>3397250</v>
      </c>
      <c r="Y40" s="31">
        <f t="shared" si="5"/>
        <v>1340437</v>
      </c>
      <c r="Z40" s="32">
        <f>+IF(X40&lt;&gt;0,+(Y40/X40)*100,0)</f>
        <v>39.45653101773493</v>
      </c>
      <c r="AA40" s="33">
        <f>+AA34+AA39</f>
        <v>13589000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80292000</v>
      </c>
      <c r="F42" s="45">
        <f t="shared" si="6"/>
        <v>80292000</v>
      </c>
      <c r="G42" s="45">
        <f t="shared" si="6"/>
        <v>18248125</v>
      </c>
      <c r="H42" s="45">
        <f t="shared" si="6"/>
        <v>9124063</v>
      </c>
      <c r="I42" s="45">
        <f t="shared" si="6"/>
        <v>6171482</v>
      </c>
      <c r="J42" s="45">
        <f t="shared" si="6"/>
        <v>6171482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6171482</v>
      </c>
      <c r="X42" s="45">
        <f t="shared" si="6"/>
        <v>20073000</v>
      </c>
      <c r="Y42" s="45">
        <f t="shared" si="6"/>
        <v>-13901518</v>
      </c>
      <c r="Z42" s="46">
        <f>+IF(X42&lt;&gt;0,+(Y42/X42)*100,0)</f>
        <v>-69.25480994370548</v>
      </c>
      <c r="AA42" s="47">
        <f>+AA25-AA40</f>
        <v>80292000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80292000</v>
      </c>
      <c r="F45" s="20">
        <v>80292000</v>
      </c>
      <c r="G45" s="20">
        <v>18248126</v>
      </c>
      <c r="H45" s="20">
        <v>9124063</v>
      </c>
      <c r="I45" s="20">
        <v>6171483</v>
      </c>
      <c r="J45" s="20">
        <v>6171483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6171483</v>
      </c>
      <c r="X45" s="20">
        <v>20073000</v>
      </c>
      <c r="Y45" s="20">
        <v>-13901517</v>
      </c>
      <c r="Z45" s="48">
        <v>-69.25</v>
      </c>
      <c r="AA45" s="22">
        <v>80292000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80292000</v>
      </c>
      <c r="F48" s="53">
        <f t="shared" si="7"/>
        <v>80292000</v>
      </c>
      <c r="G48" s="53">
        <f t="shared" si="7"/>
        <v>18248126</v>
      </c>
      <c r="H48" s="53">
        <f t="shared" si="7"/>
        <v>9124063</v>
      </c>
      <c r="I48" s="53">
        <f t="shared" si="7"/>
        <v>6171483</v>
      </c>
      <c r="J48" s="53">
        <f t="shared" si="7"/>
        <v>6171483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6171483</v>
      </c>
      <c r="X48" s="53">
        <f t="shared" si="7"/>
        <v>20073000</v>
      </c>
      <c r="Y48" s="53">
        <f t="shared" si="7"/>
        <v>-13901517</v>
      </c>
      <c r="Z48" s="54">
        <f>+IF(X48&lt;&gt;0,+(Y48/X48)*100,0)</f>
        <v>-69.2548049618891</v>
      </c>
      <c r="AA48" s="55">
        <f>SUM(AA45:AA47)</f>
        <v>80292000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14300871</v>
      </c>
      <c r="H6" s="20">
        <v>14300871</v>
      </c>
      <c r="I6" s="20">
        <v>14300871</v>
      </c>
      <c r="J6" s="20">
        <v>14300871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14300871</v>
      </c>
      <c r="X6" s="20"/>
      <c r="Y6" s="20">
        <v>14300871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14000000</v>
      </c>
      <c r="F7" s="20">
        <v>14000000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3500000</v>
      </c>
      <c r="Y7" s="20">
        <v>-3500000</v>
      </c>
      <c r="Z7" s="21">
        <v>-100</v>
      </c>
      <c r="AA7" s="22">
        <v>14000000</v>
      </c>
    </row>
    <row r="8" spans="1:27" ht="13.5">
      <c r="A8" s="23" t="s">
        <v>35</v>
      </c>
      <c r="B8" s="17"/>
      <c r="C8" s="18"/>
      <c r="D8" s="18"/>
      <c r="E8" s="19">
        <v>11800000</v>
      </c>
      <c r="F8" s="20">
        <v>11800000</v>
      </c>
      <c r="G8" s="20">
        <v>13879426</v>
      </c>
      <c r="H8" s="20">
        <v>13879426</v>
      </c>
      <c r="I8" s="20">
        <v>13879426</v>
      </c>
      <c r="J8" s="20">
        <v>13879426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13879426</v>
      </c>
      <c r="X8" s="20">
        <v>2950000</v>
      </c>
      <c r="Y8" s="20">
        <v>10929426</v>
      </c>
      <c r="Z8" s="21">
        <v>370.49</v>
      </c>
      <c r="AA8" s="22">
        <v>11800000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34860756</v>
      </c>
      <c r="H9" s="20">
        <v>34860756</v>
      </c>
      <c r="I9" s="20">
        <v>34860756</v>
      </c>
      <c r="J9" s="20">
        <v>34860756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34860756</v>
      </c>
      <c r="X9" s="20"/>
      <c r="Y9" s="20">
        <v>34860756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>
        <v>770318</v>
      </c>
      <c r="H11" s="20">
        <v>770318</v>
      </c>
      <c r="I11" s="20">
        <v>770318</v>
      </c>
      <c r="J11" s="20">
        <v>770318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770318</v>
      </c>
      <c r="X11" s="20"/>
      <c r="Y11" s="20">
        <v>770318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25800000</v>
      </c>
      <c r="F12" s="31">
        <f t="shared" si="0"/>
        <v>25800000</v>
      </c>
      <c r="G12" s="31">
        <f t="shared" si="0"/>
        <v>63811371</v>
      </c>
      <c r="H12" s="31">
        <f t="shared" si="0"/>
        <v>63811371</v>
      </c>
      <c r="I12" s="31">
        <f t="shared" si="0"/>
        <v>63811371</v>
      </c>
      <c r="J12" s="31">
        <f t="shared" si="0"/>
        <v>63811371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63811371</v>
      </c>
      <c r="X12" s="31">
        <f t="shared" si="0"/>
        <v>6450000</v>
      </c>
      <c r="Y12" s="31">
        <f t="shared" si="0"/>
        <v>57361371</v>
      </c>
      <c r="Z12" s="32">
        <f>+IF(X12&lt;&gt;0,+(Y12/X12)*100,0)</f>
        <v>889.3235813953488</v>
      </c>
      <c r="AA12" s="33">
        <f>SUM(AA6:AA11)</f>
        <v>25800000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30300000</v>
      </c>
      <c r="F17" s="20">
        <v>30300000</v>
      </c>
      <c r="G17" s="20">
        <v>6292595</v>
      </c>
      <c r="H17" s="20">
        <v>6292595</v>
      </c>
      <c r="I17" s="20">
        <v>6292595</v>
      </c>
      <c r="J17" s="20">
        <v>6292595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6292595</v>
      </c>
      <c r="X17" s="20">
        <v>7575000</v>
      </c>
      <c r="Y17" s="20">
        <v>-1282405</v>
      </c>
      <c r="Z17" s="21">
        <v>-16.93</v>
      </c>
      <c r="AA17" s="22">
        <v>30300000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571576000</v>
      </c>
      <c r="F19" s="20">
        <v>571576000</v>
      </c>
      <c r="G19" s="20">
        <v>699892231</v>
      </c>
      <c r="H19" s="20">
        <v>699892231</v>
      </c>
      <c r="I19" s="20">
        <v>699892231</v>
      </c>
      <c r="J19" s="20">
        <v>699892231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699892231</v>
      </c>
      <c r="X19" s="20">
        <v>142894000</v>
      </c>
      <c r="Y19" s="20">
        <v>556998231</v>
      </c>
      <c r="Z19" s="21">
        <v>389.8</v>
      </c>
      <c r="AA19" s="22">
        <v>571576000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82000</v>
      </c>
      <c r="F22" s="20">
        <v>82000</v>
      </c>
      <c r="G22" s="20">
        <v>753288</v>
      </c>
      <c r="H22" s="20">
        <v>753288</v>
      </c>
      <c r="I22" s="20">
        <v>753288</v>
      </c>
      <c r="J22" s="20">
        <v>753288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753288</v>
      </c>
      <c r="X22" s="20">
        <v>20500</v>
      </c>
      <c r="Y22" s="20">
        <v>732788</v>
      </c>
      <c r="Z22" s="21">
        <v>3574.58</v>
      </c>
      <c r="AA22" s="22">
        <v>82000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601958000</v>
      </c>
      <c r="F24" s="37">
        <f t="shared" si="1"/>
        <v>601958000</v>
      </c>
      <c r="G24" s="37">
        <f t="shared" si="1"/>
        <v>706938114</v>
      </c>
      <c r="H24" s="37">
        <f t="shared" si="1"/>
        <v>706938114</v>
      </c>
      <c r="I24" s="37">
        <f t="shared" si="1"/>
        <v>706938114</v>
      </c>
      <c r="J24" s="37">
        <f t="shared" si="1"/>
        <v>706938114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706938114</v>
      </c>
      <c r="X24" s="37">
        <f t="shared" si="1"/>
        <v>150489500</v>
      </c>
      <c r="Y24" s="37">
        <f t="shared" si="1"/>
        <v>556448614</v>
      </c>
      <c r="Z24" s="38">
        <f>+IF(X24&lt;&gt;0,+(Y24/X24)*100,0)</f>
        <v>369.75909548506706</v>
      </c>
      <c r="AA24" s="39">
        <f>SUM(AA15:AA23)</f>
        <v>601958000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627758000</v>
      </c>
      <c r="F25" s="31">
        <f t="shared" si="2"/>
        <v>627758000</v>
      </c>
      <c r="G25" s="31">
        <f t="shared" si="2"/>
        <v>770749485</v>
      </c>
      <c r="H25" s="31">
        <f t="shared" si="2"/>
        <v>770749485</v>
      </c>
      <c r="I25" s="31">
        <f t="shared" si="2"/>
        <v>770749485</v>
      </c>
      <c r="J25" s="31">
        <f t="shared" si="2"/>
        <v>770749485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770749485</v>
      </c>
      <c r="X25" s="31">
        <f t="shared" si="2"/>
        <v>156939500</v>
      </c>
      <c r="Y25" s="31">
        <f t="shared" si="2"/>
        <v>613809985</v>
      </c>
      <c r="Z25" s="32">
        <f>+IF(X25&lt;&gt;0,+(Y25/X25)*100,0)</f>
        <v>391.1124892076246</v>
      </c>
      <c r="AA25" s="33">
        <f>+AA12+AA24</f>
        <v>627758000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1464000</v>
      </c>
      <c r="F30" s="20">
        <v>1464000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366000</v>
      </c>
      <c r="Y30" s="20">
        <v>-366000</v>
      </c>
      <c r="Z30" s="21">
        <v>-100</v>
      </c>
      <c r="AA30" s="22">
        <v>1464000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1506393</v>
      </c>
      <c r="H31" s="20">
        <v>1506393</v>
      </c>
      <c r="I31" s="20">
        <v>1506393</v>
      </c>
      <c r="J31" s="20">
        <v>1506393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1506393</v>
      </c>
      <c r="X31" s="20"/>
      <c r="Y31" s="20">
        <v>1506393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31618000</v>
      </c>
      <c r="F32" s="20">
        <v>31618000</v>
      </c>
      <c r="G32" s="20">
        <v>50206004</v>
      </c>
      <c r="H32" s="20">
        <v>50206004</v>
      </c>
      <c r="I32" s="20">
        <v>50206004</v>
      </c>
      <c r="J32" s="20">
        <v>50206004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50206004</v>
      </c>
      <c r="X32" s="20">
        <v>7904500</v>
      </c>
      <c r="Y32" s="20">
        <v>42301504</v>
      </c>
      <c r="Z32" s="21">
        <v>535.16</v>
      </c>
      <c r="AA32" s="22">
        <v>31618000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4627342</v>
      </c>
      <c r="H33" s="20">
        <v>4627342</v>
      </c>
      <c r="I33" s="20">
        <v>4627342</v>
      </c>
      <c r="J33" s="20">
        <v>4627342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4627342</v>
      </c>
      <c r="X33" s="20"/>
      <c r="Y33" s="20">
        <v>4627342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33082000</v>
      </c>
      <c r="F34" s="31">
        <f t="shared" si="3"/>
        <v>33082000</v>
      </c>
      <c r="G34" s="31">
        <f t="shared" si="3"/>
        <v>56339739</v>
      </c>
      <c r="H34" s="31">
        <f t="shared" si="3"/>
        <v>56339739</v>
      </c>
      <c r="I34" s="31">
        <f t="shared" si="3"/>
        <v>56339739</v>
      </c>
      <c r="J34" s="31">
        <f t="shared" si="3"/>
        <v>56339739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56339739</v>
      </c>
      <c r="X34" s="31">
        <f t="shared" si="3"/>
        <v>8270500</v>
      </c>
      <c r="Y34" s="31">
        <f t="shared" si="3"/>
        <v>48069239</v>
      </c>
      <c r="Z34" s="32">
        <f>+IF(X34&lt;&gt;0,+(Y34/X34)*100,0)</f>
        <v>581.2132156459706</v>
      </c>
      <c r="AA34" s="33">
        <f>SUM(AA29:AA33)</f>
        <v>33082000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7800000</v>
      </c>
      <c r="F37" s="20">
        <v>7800000</v>
      </c>
      <c r="G37" s="20">
        <v>2026846</v>
      </c>
      <c r="H37" s="20">
        <v>2026846</v>
      </c>
      <c r="I37" s="20">
        <v>2026846</v>
      </c>
      <c r="J37" s="20">
        <v>2026846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2026846</v>
      </c>
      <c r="X37" s="20">
        <v>1950000</v>
      </c>
      <c r="Y37" s="20">
        <v>76846</v>
      </c>
      <c r="Z37" s="21">
        <v>3.94</v>
      </c>
      <c r="AA37" s="22">
        <v>7800000</v>
      </c>
    </row>
    <row r="38" spans="1:27" ht="13.5">
      <c r="A38" s="23" t="s">
        <v>58</v>
      </c>
      <c r="B38" s="17"/>
      <c r="C38" s="18"/>
      <c r="D38" s="18"/>
      <c r="E38" s="19">
        <v>500000</v>
      </c>
      <c r="F38" s="20">
        <v>500000</v>
      </c>
      <c r="G38" s="20">
        <v>17316675</v>
      </c>
      <c r="H38" s="20">
        <v>17316675</v>
      </c>
      <c r="I38" s="20">
        <v>17316675</v>
      </c>
      <c r="J38" s="20">
        <v>17316675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17316675</v>
      </c>
      <c r="X38" s="20">
        <v>125000</v>
      </c>
      <c r="Y38" s="20">
        <v>17191675</v>
      </c>
      <c r="Z38" s="21">
        <v>13753.34</v>
      </c>
      <c r="AA38" s="22">
        <v>500000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8300000</v>
      </c>
      <c r="F39" s="37">
        <f t="shared" si="4"/>
        <v>8300000</v>
      </c>
      <c r="G39" s="37">
        <f t="shared" si="4"/>
        <v>19343521</v>
      </c>
      <c r="H39" s="37">
        <f t="shared" si="4"/>
        <v>19343521</v>
      </c>
      <c r="I39" s="37">
        <f t="shared" si="4"/>
        <v>19343521</v>
      </c>
      <c r="J39" s="37">
        <f t="shared" si="4"/>
        <v>19343521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19343521</v>
      </c>
      <c r="X39" s="37">
        <f t="shared" si="4"/>
        <v>2075000</v>
      </c>
      <c r="Y39" s="37">
        <f t="shared" si="4"/>
        <v>17268521</v>
      </c>
      <c r="Z39" s="38">
        <f>+IF(X39&lt;&gt;0,+(Y39/X39)*100,0)</f>
        <v>832.2178795180722</v>
      </c>
      <c r="AA39" s="39">
        <f>SUM(AA37:AA38)</f>
        <v>8300000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41382000</v>
      </c>
      <c r="F40" s="31">
        <f t="shared" si="5"/>
        <v>41382000</v>
      </c>
      <c r="G40" s="31">
        <f t="shared" si="5"/>
        <v>75683260</v>
      </c>
      <c r="H40" s="31">
        <f t="shared" si="5"/>
        <v>75683260</v>
      </c>
      <c r="I40" s="31">
        <f t="shared" si="5"/>
        <v>75683260</v>
      </c>
      <c r="J40" s="31">
        <f t="shared" si="5"/>
        <v>75683260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75683260</v>
      </c>
      <c r="X40" s="31">
        <f t="shared" si="5"/>
        <v>10345500</v>
      </c>
      <c r="Y40" s="31">
        <f t="shared" si="5"/>
        <v>65337760</v>
      </c>
      <c r="Z40" s="32">
        <f>+IF(X40&lt;&gt;0,+(Y40/X40)*100,0)</f>
        <v>631.5572954424629</v>
      </c>
      <c r="AA40" s="33">
        <f>+AA34+AA39</f>
        <v>41382000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586376000</v>
      </c>
      <c r="F42" s="45">
        <f t="shared" si="6"/>
        <v>586376000</v>
      </c>
      <c r="G42" s="45">
        <f t="shared" si="6"/>
        <v>695066225</v>
      </c>
      <c r="H42" s="45">
        <f t="shared" si="6"/>
        <v>695066225</v>
      </c>
      <c r="I42" s="45">
        <f t="shared" si="6"/>
        <v>695066225</v>
      </c>
      <c r="J42" s="45">
        <f t="shared" si="6"/>
        <v>695066225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695066225</v>
      </c>
      <c r="X42" s="45">
        <f t="shared" si="6"/>
        <v>146594000</v>
      </c>
      <c r="Y42" s="45">
        <f t="shared" si="6"/>
        <v>548472225</v>
      </c>
      <c r="Z42" s="46">
        <f>+IF(X42&lt;&gt;0,+(Y42/X42)*100,0)</f>
        <v>374.14370642727533</v>
      </c>
      <c r="AA42" s="47">
        <f>+AA25-AA40</f>
        <v>586376000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586376000</v>
      </c>
      <c r="F45" s="20">
        <v>586376000</v>
      </c>
      <c r="G45" s="20">
        <v>695066225</v>
      </c>
      <c r="H45" s="20">
        <v>695066225</v>
      </c>
      <c r="I45" s="20">
        <v>695066225</v>
      </c>
      <c r="J45" s="20">
        <v>695066225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695066225</v>
      </c>
      <c r="X45" s="20">
        <v>146594000</v>
      </c>
      <c r="Y45" s="20">
        <v>548472225</v>
      </c>
      <c r="Z45" s="48">
        <v>374.14</v>
      </c>
      <c r="AA45" s="22">
        <v>586376000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586376000</v>
      </c>
      <c r="F48" s="53">
        <f t="shared" si="7"/>
        <v>586376000</v>
      </c>
      <c r="G48" s="53">
        <f t="shared" si="7"/>
        <v>695066225</v>
      </c>
      <c r="H48" s="53">
        <f t="shared" si="7"/>
        <v>695066225</v>
      </c>
      <c r="I48" s="53">
        <f t="shared" si="7"/>
        <v>695066225</v>
      </c>
      <c r="J48" s="53">
        <f t="shared" si="7"/>
        <v>695066225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695066225</v>
      </c>
      <c r="X48" s="53">
        <f t="shared" si="7"/>
        <v>146594000</v>
      </c>
      <c r="Y48" s="53">
        <f t="shared" si="7"/>
        <v>548472225</v>
      </c>
      <c r="Z48" s="54">
        <f>+IF(X48&lt;&gt;0,+(Y48/X48)*100,0)</f>
        <v>374.14370642727533</v>
      </c>
      <c r="AA48" s="55">
        <f>SUM(AA45:AA47)</f>
        <v>586376000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1127272</v>
      </c>
      <c r="D6" s="18">
        <v>1127272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5061842</v>
      </c>
      <c r="D7" s="18">
        <v>5061842</v>
      </c>
      <c r="E7" s="19">
        <v>9800000</v>
      </c>
      <c r="F7" s="20">
        <v>9800000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2450000</v>
      </c>
      <c r="Y7" s="20">
        <v>-2450000</v>
      </c>
      <c r="Z7" s="21">
        <v>-100</v>
      </c>
      <c r="AA7" s="22">
        <v>9800000</v>
      </c>
    </row>
    <row r="8" spans="1:27" ht="13.5">
      <c r="A8" s="23" t="s">
        <v>35</v>
      </c>
      <c r="B8" s="17"/>
      <c r="C8" s="18">
        <v>1627856</v>
      </c>
      <c r="D8" s="18">
        <v>1627856</v>
      </c>
      <c r="E8" s="19">
        <v>24112000</v>
      </c>
      <c r="F8" s="20">
        <v>24112000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6028000</v>
      </c>
      <c r="Y8" s="20">
        <v>-6028000</v>
      </c>
      <c r="Z8" s="21">
        <v>-100</v>
      </c>
      <c r="AA8" s="22">
        <v>24112000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4313454</v>
      </c>
      <c r="D10" s="18">
        <v>4313454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505383</v>
      </c>
      <c r="D11" s="18">
        <v>505383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12635807</v>
      </c>
      <c r="D12" s="29">
        <f>SUM(D6:D11)</f>
        <v>12635807</v>
      </c>
      <c r="E12" s="30">
        <f t="shared" si="0"/>
        <v>33912000</v>
      </c>
      <c r="F12" s="31">
        <f t="shared" si="0"/>
        <v>33912000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8478000</v>
      </c>
      <c r="Y12" s="31">
        <f t="shared" si="0"/>
        <v>-8478000</v>
      </c>
      <c r="Z12" s="32">
        <f>+IF(X12&lt;&gt;0,+(Y12/X12)*100,0)</f>
        <v>-100</v>
      </c>
      <c r="AA12" s="33">
        <f>SUM(AA6:AA11)</f>
        <v>33912000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5425980</v>
      </c>
      <c r="D17" s="18">
        <v>5425980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165593147</v>
      </c>
      <c r="D19" s="18">
        <v>165593147</v>
      </c>
      <c r="E19" s="19">
        <v>101597000</v>
      </c>
      <c r="F19" s="20">
        <v>101597000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25399250</v>
      </c>
      <c r="Y19" s="20">
        <v>-25399250</v>
      </c>
      <c r="Z19" s="21">
        <v>-100</v>
      </c>
      <c r="AA19" s="22">
        <v>101597000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22350</v>
      </c>
      <c r="D22" s="18">
        <v>22350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171041477</v>
      </c>
      <c r="D24" s="29">
        <f>SUM(D15:D23)</f>
        <v>171041477</v>
      </c>
      <c r="E24" s="36">
        <f t="shared" si="1"/>
        <v>101597000</v>
      </c>
      <c r="F24" s="37">
        <f t="shared" si="1"/>
        <v>101597000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25399250</v>
      </c>
      <c r="Y24" s="37">
        <f t="shared" si="1"/>
        <v>-25399250</v>
      </c>
      <c r="Z24" s="38">
        <f>+IF(X24&lt;&gt;0,+(Y24/X24)*100,0)</f>
        <v>-100</v>
      </c>
      <c r="AA24" s="39">
        <f>SUM(AA15:AA23)</f>
        <v>101597000</v>
      </c>
    </row>
    <row r="25" spans="1:27" ht="13.5">
      <c r="A25" s="27" t="s">
        <v>51</v>
      </c>
      <c r="B25" s="28"/>
      <c r="C25" s="29">
        <f aca="true" t="shared" si="2" ref="C25:Y25">+C12+C24</f>
        <v>183677284</v>
      </c>
      <c r="D25" s="29">
        <f>+D12+D24</f>
        <v>183677284</v>
      </c>
      <c r="E25" s="30">
        <f t="shared" si="2"/>
        <v>135509000</v>
      </c>
      <c r="F25" s="31">
        <f t="shared" si="2"/>
        <v>135509000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33877250</v>
      </c>
      <c r="Y25" s="31">
        <f t="shared" si="2"/>
        <v>-33877250</v>
      </c>
      <c r="Z25" s="32">
        <f>+IF(X25&lt;&gt;0,+(Y25/X25)*100,0)</f>
        <v>-100</v>
      </c>
      <c r="AA25" s="33">
        <f>+AA12+AA24</f>
        <v>135509000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1163819</v>
      </c>
      <c r="D30" s="18">
        <v>1163819</v>
      </c>
      <c r="E30" s="19">
        <v>1284000</v>
      </c>
      <c r="F30" s="20">
        <v>1284000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321000</v>
      </c>
      <c r="Y30" s="20">
        <v>-321000</v>
      </c>
      <c r="Z30" s="21">
        <v>-100</v>
      </c>
      <c r="AA30" s="22">
        <v>1284000</v>
      </c>
    </row>
    <row r="31" spans="1:27" ht="13.5">
      <c r="A31" s="23" t="s">
        <v>56</v>
      </c>
      <c r="B31" s="17"/>
      <c r="C31" s="18">
        <v>634282</v>
      </c>
      <c r="D31" s="18">
        <v>634282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10502354</v>
      </c>
      <c r="D32" s="18">
        <v>10502354</v>
      </c>
      <c r="E32" s="19">
        <v>5715000</v>
      </c>
      <c r="F32" s="20">
        <v>5715000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1428750</v>
      </c>
      <c r="Y32" s="20">
        <v>-1428750</v>
      </c>
      <c r="Z32" s="21">
        <v>-100</v>
      </c>
      <c r="AA32" s="22">
        <v>5715000</v>
      </c>
    </row>
    <row r="33" spans="1:27" ht="13.5">
      <c r="A33" s="23" t="s">
        <v>58</v>
      </c>
      <c r="B33" s="17"/>
      <c r="C33" s="18">
        <v>1415827</v>
      </c>
      <c r="D33" s="18">
        <v>1415827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13716282</v>
      </c>
      <c r="D34" s="29">
        <f>SUM(D29:D33)</f>
        <v>13716282</v>
      </c>
      <c r="E34" s="30">
        <f t="shared" si="3"/>
        <v>6999000</v>
      </c>
      <c r="F34" s="31">
        <f t="shared" si="3"/>
        <v>6999000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1749750</v>
      </c>
      <c r="Y34" s="31">
        <f t="shared" si="3"/>
        <v>-1749750</v>
      </c>
      <c r="Z34" s="32">
        <f>+IF(X34&lt;&gt;0,+(Y34/X34)*100,0)</f>
        <v>-100</v>
      </c>
      <c r="AA34" s="33">
        <f>SUM(AA29:AA33)</f>
        <v>6999000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1870511</v>
      </c>
      <c r="D37" s="18">
        <v>1870511</v>
      </c>
      <c r="E37" s="19">
        <v>3644000</v>
      </c>
      <c r="F37" s="20">
        <v>3644000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911000</v>
      </c>
      <c r="Y37" s="20">
        <v>-911000</v>
      </c>
      <c r="Z37" s="21">
        <v>-100</v>
      </c>
      <c r="AA37" s="22">
        <v>3644000</v>
      </c>
    </row>
    <row r="38" spans="1:27" ht="13.5">
      <c r="A38" s="23" t="s">
        <v>58</v>
      </c>
      <c r="B38" s="17"/>
      <c r="C38" s="18">
        <v>3117614</v>
      </c>
      <c r="D38" s="18">
        <v>3117614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4988125</v>
      </c>
      <c r="D39" s="29">
        <f>SUM(D37:D38)</f>
        <v>4988125</v>
      </c>
      <c r="E39" s="36">
        <f t="shared" si="4"/>
        <v>3644000</v>
      </c>
      <c r="F39" s="37">
        <f t="shared" si="4"/>
        <v>3644000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911000</v>
      </c>
      <c r="Y39" s="37">
        <f t="shared" si="4"/>
        <v>-911000</v>
      </c>
      <c r="Z39" s="38">
        <f>+IF(X39&lt;&gt;0,+(Y39/X39)*100,0)</f>
        <v>-100</v>
      </c>
      <c r="AA39" s="39">
        <f>SUM(AA37:AA38)</f>
        <v>3644000</v>
      </c>
    </row>
    <row r="40" spans="1:27" ht="13.5">
      <c r="A40" s="27" t="s">
        <v>62</v>
      </c>
      <c r="B40" s="28"/>
      <c r="C40" s="29">
        <f aca="true" t="shared" si="5" ref="C40:Y40">+C34+C39</f>
        <v>18704407</v>
      </c>
      <c r="D40" s="29">
        <f>+D34+D39</f>
        <v>18704407</v>
      </c>
      <c r="E40" s="30">
        <f t="shared" si="5"/>
        <v>10643000</v>
      </c>
      <c r="F40" s="31">
        <f t="shared" si="5"/>
        <v>10643000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2660750</v>
      </c>
      <c r="Y40" s="31">
        <f t="shared" si="5"/>
        <v>-2660750</v>
      </c>
      <c r="Z40" s="32">
        <f>+IF(X40&lt;&gt;0,+(Y40/X40)*100,0)</f>
        <v>-100</v>
      </c>
      <c r="AA40" s="33">
        <f>+AA34+AA39</f>
        <v>10643000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164972877</v>
      </c>
      <c r="D42" s="43">
        <f>+D25-D40</f>
        <v>164972877</v>
      </c>
      <c r="E42" s="44">
        <f t="shared" si="6"/>
        <v>124866000</v>
      </c>
      <c r="F42" s="45">
        <f t="shared" si="6"/>
        <v>124866000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31216500</v>
      </c>
      <c r="Y42" s="45">
        <f t="shared" si="6"/>
        <v>-31216500</v>
      </c>
      <c r="Z42" s="46">
        <f>+IF(X42&lt;&gt;0,+(Y42/X42)*100,0)</f>
        <v>-100</v>
      </c>
      <c r="AA42" s="47">
        <f>+AA25-AA40</f>
        <v>124866000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164972877</v>
      </c>
      <c r="D45" s="18">
        <v>164972877</v>
      </c>
      <c r="E45" s="19">
        <v>124866000</v>
      </c>
      <c r="F45" s="20">
        <v>124866000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31216500</v>
      </c>
      <c r="Y45" s="20">
        <v>-31216500</v>
      </c>
      <c r="Z45" s="48">
        <v>-100</v>
      </c>
      <c r="AA45" s="22">
        <v>124866000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164972877</v>
      </c>
      <c r="D48" s="51">
        <f>SUM(D45:D47)</f>
        <v>164972877</v>
      </c>
      <c r="E48" s="52">
        <f t="shared" si="7"/>
        <v>124866000</v>
      </c>
      <c r="F48" s="53">
        <f t="shared" si="7"/>
        <v>124866000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31216500</v>
      </c>
      <c r="Y48" s="53">
        <f t="shared" si="7"/>
        <v>-31216500</v>
      </c>
      <c r="Z48" s="54">
        <f>+IF(X48&lt;&gt;0,+(Y48/X48)*100,0)</f>
        <v>-100</v>
      </c>
      <c r="AA48" s="55">
        <f>SUM(AA45:AA47)</f>
        <v>124866000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2500000</v>
      </c>
      <c r="F6" s="20">
        <v>2500000</v>
      </c>
      <c r="G6" s="20">
        <v>15935726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625000</v>
      </c>
      <c r="Y6" s="20">
        <v>-625000</v>
      </c>
      <c r="Z6" s="21">
        <v>-100</v>
      </c>
      <c r="AA6" s="22">
        <v>2500000</v>
      </c>
    </row>
    <row r="7" spans="1:27" ht="13.5">
      <c r="A7" s="23" t="s">
        <v>34</v>
      </c>
      <c r="B7" s="17"/>
      <c r="C7" s="18"/>
      <c r="D7" s="18"/>
      <c r="E7" s="19">
        <v>4500000</v>
      </c>
      <c r="F7" s="20">
        <v>4500000</v>
      </c>
      <c r="G7" s="20">
        <v>1189454</v>
      </c>
      <c r="H7" s="20">
        <v>6250000</v>
      </c>
      <c r="I7" s="20">
        <v>-2500000</v>
      </c>
      <c r="J7" s="20">
        <v>-2500000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-2500000</v>
      </c>
      <c r="X7" s="20">
        <v>1125000</v>
      </c>
      <c r="Y7" s="20">
        <v>-3625000</v>
      </c>
      <c r="Z7" s="21">
        <v>-322.22</v>
      </c>
      <c r="AA7" s="22">
        <v>4500000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>
        <v>147264</v>
      </c>
      <c r="H9" s="20">
        <v>-26955</v>
      </c>
      <c r="I9" s="20">
        <v>155916</v>
      </c>
      <c r="J9" s="20">
        <v>155916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155916</v>
      </c>
      <c r="X9" s="20"/>
      <c r="Y9" s="20">
        <v>155916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>
        <v>8000</v>
      </c>
      <c r="F10" s="20">
        <v>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2000</v>
      </c>
      <c r="Y10" s="24">
        <v>-2000</v>
      </c>
      <c r="Z10" s="25">
        <v>-100</v>
      </c>
      <c r="AA10" s="26">
        <v>8000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7008000</v>
      </c>
      <c r="F12" s="31">
        <f t="shared" si="0"/>
        <v>7008000</v>
      </c>
      <c r="G12" s="31">
        <f t="shared" si="0"/>
        <v>17272444</v>
      </c>
      <c r="H12" s="31">
        <f t="shared" si="0"/>
        <v>6223045</v>
      </c>
      <c r="I12" s="31">
        <f t="shared" si="0"/>
        <v>-2344084</v>
      </c>
      <c r="J12" s="31">
        <f t="shared" si="0"/>
        <v>-2344084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-2344084</v>
      </c>
      <c r="X12" s="31">
        <f t="shared" si="0"/>
        <v>1752000</v>
      </c>
      <c r="Y12" s="31">
        <f t="shared" si="0"/>
        <v>-4096084</v>
      </c>
      <c r="Z12" s="32">
        <f>+IF(X12&lt;&gt;0,+(Y12/X12)*100,0)</f>
        <v>-233.7947488584475</v>
      </c>
      <c r="AA12" s="33">
        <f>SUM(AA6:AA11)</f>
        <v>7008000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70000</v>
      </c>
      <c r="F15" s="20">
        <v>70000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17500</v>
      </c>
      <c r="Y15" s="20">
        <v>-17500</v>
      </c>
      <c r="Z15" s="21">
        <v>-100</v>
      </c>
      <c r="AA15" s="22">
        <v>70000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32300000</v>
      </c>
      <c r="F19" s="20">
        <v>32300000</v>
      </c>
      <c r="G19" s="20"/>
      <c r="H19" s="20">
        <v>98990</v>
      </c>
      <c r="I19" s="20">
        <v>-177105</v>
      </c>
      <c r="J19" s="20">
        <v>-177105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-177105</v>
      </c>
      <c r="X19" s="20">
        <v>8075000</v>
      </c>
      <c r="Y19" s="20">
        <v>-8252105</v>
      </c>
      <c r="Z19" s="21">
        <v>-102.19</v>
      </c>
      <c r="AA19" s="22">
        <v>32300000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32370000</v>
      </c>
      <c r="F24" s="37">
        <f t="shared" si="1"/>
        <v>32370000</v>
      </c>
      <c r="G24" s="37">
        <f t="shared" si="1"/>
        <v>0</v>
      </c>
      <c r="H24" s="37">
        <f t="shared" si="1"/>
        <v>98990</v>
      </c>
      <c r="I24" s="37">
        <f t="shared" si="1"/>
        <v>-177105</v>
      </c>
      <c r="J24" s="37">
        <f t="shared" si="1"/>
        <v>-177105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-177105</v>
      </c>
      <c r="X24" s="37">
        <f t="shared" si="1"/>
        <v>8092500</v>
      </c>
      <c r="Y24" s="37">
        <f t="shared" si="1"/>
        <v>-8269605</v>
      </c>
      <c r="Z24" s="38">
        <f>+IF(X24&lt;&gt;0,+(Y24/X24)*100,0)</f>
        <v>-102.18850787766452</v>
      </c>
      <c r="AA24" s="39">
        <f>SUM(AA15:AA23)</f>
        <v>32370000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39378000</v>
      </c>
      <c r="F25" s="31">
        <f t="shared" si="2"/>
        <v>39378000</v>
      </c>
      <c r="G25" s="31">
        <f t="shared" si="2"/>
        <v>17272444</v>
      </c>
      <c r="H25" s="31">
        <f t="shared" si="2"/>
        <v>6322035</v>
      </c>
      <c r="I25" s="31">
        <f t="shared" si="2"/>
        <v>-2521189</v>
      </c>
      <c r="J25" s="31">
        <f t="shared" si="2"/>
        <v>-2521189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-2521189</v>
      </c>
      <c r="X25" s="31">
        <f t="shared" si="2"/>
        <v>9844500</v>
      </c>
      <c r="Y25" s="31">
        <f t="shared" si="2"/>
        <v>-12365689</v>
      </c>
      <c r="Z25" s="32">
        <f>+IF(X25&lt;&gt;0,+(Y25/X25)*100,0)</f>
        <v>-125.61012748235055</v>
      </c>
      <c r="AA25" s="33">
        <f>+AA12+AA24</f>
        <v>39378000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11839243</v>
      </c>
      <c r="I29" s="20">
        <v>542602</v>
      </c>
      <c r="J29" s="20">
        <v>542602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542602</v>
      </c>
      <c r="X29" s="20"/>
      <c r="Y29" s="20">
        <v>542602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250000</v>
      </c>
      <c r="F30" s="20">
        <v>250000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62500</v>
      </c>
      <c r="Y30" s="20">
        <v>-62500</v>
      </c>
      <c r="Z30" s="21">
        <v>-100</v>
      </c>
      <c r="AA30" s="22">
        <v>250000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4500000</v>
      </c>
      <c r="F32" s="20">
        <v>4500000</v>
      </c>
      <c r="G32" s="20">
        <v>1935232</v>
      </c>
      <c r="H32" s="20">
        <v>-1155771</v>
      </c>
      <c r="I32" s="20">
        <v>990297</v>
      </c>
      <c r="J32" s="20">
        <v>990297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990297</v>
      </c>
      <c r="X32" s="20">
        <v>1125000</v>
      </c>
      <c r="Y32" s="20">
        <v>-134703</v>
      </c>
      <c r="Z32" s="21">
        <v>-11.97</v>
      </c>
      <c r="AA32" s="22">
        <v>4500000</v>
      </c>
    </row>
    <row r="33" spans="1:27" ht="13.5">
      <c r="A33" s="23" t="s">
        <v>58</v>
      </c>
      <c r="B33" s="17"/>
      <c r="C33" s="18"/>
      <c r="D33" s="18"/>
      <c r="E33" s="19">
        <v>1890000</v>
      </c>
      <c r="F33" s="20">
        <v>1890000</v>
      </c>
      <c r="G33" s="20">
        <v>-369422</v>
      </c>
      <c r="H33" s="20"/>
      <c r="I33" s="20">
        <v>192453</v>
      </c>
      <c r="J33" s="20">
        <v>192453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192453</v>
      </c>
      <c r="X33" s="20">
        <v>472500</v>
      </c>
      <c r="Y33" s="20">
        <v>-280047</v>
      </c>
      <c r="Z33" s="21">
        <v>-59.27</v>
      </c>
      <c r="AA33" s="22">
        <v>1890000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6640000</v>
      </c>
      <c r="F34" s="31">
        <f t="shared" si="3"/>
        <v>6640000</v>
      </c>
      <c r="G34" s="31">
        <f t="shared" si="3"/>
        <v>1565810</v>
      </c>
      <c r="H34" s="31">
        <f t="shared" si="3"/>
        <v>10683472</v>
      </c>
      <c r="I34" s="31">
        <f t="shared" si="3"/>
        <v>1725352</v>
      </c>
      <c r="J34" s="31">
        <f t="shared" si="3"/>
        <v>1725352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1725352</v>
      </c>
      <c r="X34" s="31">
        <f t="shared" si="3"/>
        <v>1660000</v>
      </c>
      <c r="Y34" s="31">
        <f t="shared" si="3"/>
        <v>65352</v>
      </c>
      <c r="Z34" s="32">
        <f>+IF(X34&lt;&gt;0,+(Y34/X34)*100,0)</f>
        <v>3.936867469879518</v>
      </c>
      <c r="AA34" s="33">
        <f>SUM(AA29:AA33)</f>
        <v>6640000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890000</v>
      </c>
      <c r="F37" s="20">
        <v>890000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222500</v>
      </c>
      <c r="Y37" s="20">
        <v>-222500</v>
      </c>
      <c r="Z37" s="21">
        <v>-100</v>
      </c>
      <c r="AA37" s="22">
        <v>890000</v>
      </c>
    </row>
    <row r="38" spans="1:27" ht="13.5">
      <c r="A38" s="23" t="s">
        <v>58</v>
      </c>
      <c r="B38" s="17"/>
      <c r="C38" s="18"/>
      <c r="D38" s="18"/>
      <c r="E38" s="19">
        <v>21725000</v>
      </c>
      <c r="F38" s="20">
        <v>21725000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5431250</v>
      </c>
      <c r="Y38" s="20">
        <v>-5431250</v>
      </c>
      <c r="Z38" s="21">
        <v>-100</v>
      </c>
      <c r="AA38" s="22">
        <v>21725000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22615000</v>
      </c>
      <c r="F39" s="37">
        <f t="shared" si="4"/>
        <v>22615000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5653750</v>
      </c>
      <c r="Y39" s="37">
        <f t="shared" si="4"/>
        <v>-5653750</v>
      </c>
      <c r="Z39" s="38">
        <f>+IF(X39&lt;&gt;0,+(Y39/X39)*100,0)</f>
        <v>-100</v>
      </c>
      <c r="AA39" s="39">
        <f>SUM(AA37:AA38)</f>
        <v>22615000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29255000</v>
      </c>
      <c r="F40" s="31">
        <f t="shared" si="5"/>
        <v>29255000</v>
      </c>
      <c r="G40" s="31">
        <f t="shared" si="5"/>
        <v>1565810</v>
      </c>
      <c r="H40" s="31">
        <f t="shared" si="5"/>
        <v>10683472</v>
      </c>
      <c r="I40" s="31">
        <f t="shared" si="5"/>
        <v>1725352</v>
      </c>
      <c r="J40" s="31">
        <f t="shared" si="5"/>
        <v>1725352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1725352</v>
      </c>
      <c r="X40" s="31">
        <f t="shared" si="5"/>
        <v>7313750</v>
      </c>
      <c r="Y40" s="31">
        <f t="shared" si="5"/>
        <v>-5588398</v>
      </c>
      <c r="Z40" s="32">
        <f>+IF(X40&lt;&gt;0,+(Y40/X40)*100,0)</f>
        <v>-76.40947530336695</v>
      </c>
      <c r="AA40" s="33">
        <f>+AA34+AA39</f>
        <v>29255000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10123000</v>
      </c>
      <c r="F42" s="45">
        <f t="shared" si="6"/>
        <v>10123000</v>
      </c>
      <c r="G42" s="45">
        <f t="shared" si="6"/>
        <v>15706634</v>
      </c>
      <c r="H42" s="45">
        <f t="shared" si="6"/>
        <v>-4361437</v>
      </c>
      <c r="I42" s="45">
        <f t="shared" si="6"/>
        <v>-4246541</v>
      </c>
      <c r="J42" s="45">
        <f t="shared" si="6"/>
        <v>-4246541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-4246541</v>
      </c>
      <c r="X42" s="45">
        <f t="shared" si="6"/>
        <v>2530750</v>
      </c>
      <c r="Y42" s="45">
        <f t="shared" si="6"/>
        <v>-6777291</v>
      </c>
      <c r="Z42" s="46">
        <f>+IF(X42&lt;&gt;0,+(Y42/X42)*100,0)</f>
        <v>-267.797727946261</v>
      </c>
      <c r="AA42" s="47">
        <f>+AA25-AA40</f>
        <v>10123000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9123000</v>
      </c>
      <c r="F45" s="20">
        <v>9123000</v>
      </c>
      <c r="G45" s="20">
        <v>15706634</v>
      </c>
      <c r="H45" s="20">
        <v>-4361437</v>
      </c>
      <c r="I45" s="20">
        <v>-4246541</v>
      </c>
      <c r="J45" s="20">
        <v>-4246541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-4246541</v>
      </c>
      <c r="X45" s="20">
        <v>2280750</v>
      </c>
      <c r="Y45" s="20">
        <v>-6527291</v>
      </c>
      <c r="Z45" s="48">
        <v>-286.19</v>
      </c>
      <c r="AA45" s="22">
        <v>9123000</v>
      </c>
    </row>
    <row r="46" spans="1:27" ht="13.5">
      <c r="A46" s="23" t="s">
        <v>67</v>
      </c>
      <c r="B46" s="17"/>
      <c r="C46" s="18"/>
      <c r="D46" s="18"/>
      <c r="E46" s="19">
        <v>1000000</v>
      </c>
      <c r="F46" s="20">
        <v>1000000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250000</v>
      </c>
      <c r="Y46" s="20">
        <v>-250000</v>
      </c>
      <c r="Z46" s="48">
        <v>-100</v>
      </c>
      <c r="AA46" s="22">
        <v>1000000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10123000</v>
      </c>
      <c r="F48" s="53">
        <f t="shared" si="7"/>
        <v>10123000</v>
      </c>
      <c r="G48" s="53">
        <f t="shared" si="7"/>
        <v>15706634</v>
      </c>
      <c r="H48" s="53">
        <f t="shared" si="7"/>
        <v>-4361437</v>
      </c>
      <c r="I48" s="53">
        <f t="shared" si="7"/>
        <v>-4246541</v>
      </c>
      <c r="J48" s="53">
        <f t="shared" si="7"/>
        <v>-4246541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-4246541</v>
      </c>
      <c r="X48" s="53">
        <f t="shared" si="7"/>
        <v>2530750</v>
      </c>
      <c r="Y48" s="53">
        <f t="shared" si="7"/>
        <v>-6777291</v>
      </c>
      <c r="Z48" s="54">
        <f>+IF(X48&lt;&gt;0,+(Y48/X48)*100,0)</f>
        <v>-267.797727946261</v>
      </c>
      <c r="AA48" s="55">
        <f>SUM(AA45:AA47)</f>
        <v>10123000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>
        <v>12935279</v>
      </c>
      <c r="J6" s="20">
        <v>12935279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12935279</v>
      </c>
      <c r="X6" s="20"/>
      <c r="Y6" s="20">
        <v>12935279</v>
      </c>
      <c r="Z6" s="21"/>
      <c r="AA6" s="22"/>
    </row>
    <row r="7" spans="1:27" ht="13.5">
      <c r="A7" s="23" t="s">
        <v>34</v>
      </c>
      <c r="B7" s="17"/>
      <c r="C7" s="18">
        <v>320606825</v>
      </c>
      <c r="D7" s="18">
        <v>320606825</v>
      </c>
      <c r="E7" s="19">
        <v>262935838</v>
      </c>
      <c r="F7" s="20">
        <v>262935838</v>
      </c>
      <c r="G7" s="20">
        <v>291291355</v>
      </c>
      <c r="H7" s="20">
        <v>276291355</v>
      </c>
      <c r="I7" s="20">
        <v>281291355</v>
      </c>
      <c r="J7" s="20">
        <v>281291355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281291355</v>
      </c>
      <c r="X7" s="20">
        <v>65733960</v>
      </c>
      <c r="Y7" s="20">
        <v>215557395</v>
      </c>
      <c r="Z7" s="21">
        <v>327.92</v>
      </c>
      <c r="AA7" s="22">
        <v>262935838</v>
      </c>
    </row>
    <row r="8" spans="1:27" ht="13.5">
      <c r="A8" s="23" t="s">
        <v>35</v>
      </c>
      <c r="B8" s="17"/>
      <c r="C8" s="18">
        <v>260972410</v>
      </c>
      <c r="D8" s="18">
        <v>260972410</v>
      </c>
      <c r="E8" s="19">
        <v>226536540</v>
      </c>
      <c r="F8" s="20">
        <v>226536540</v>
      </c>
      <c r="G8" s="20">
        <v>610940263</v>
      </c>
      <c r="H8" s="20">
        <v>467903414</v>
      </c>
      <c r="I8" s="20">
        <v>480548860</v>
      </c>
      <c r="J8" s="20">
        <v>480548860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480548860</v>
      </c>
      <c r="X8" s="20">
        <v>56634135</v>
      </c>
      <c r="Y8" s="20">
        <v>423914725</v>
      </c>
      <c r="Z8" s="21">
        <v>748.51</v>
      </c>
      <c r="AA8" s="22">
        <v>226536540</v>
      </c>
    </row>
    <row r="9" spans="1:27" ht="13.5">
      <c r="A9" s="23" t="s">
        <v>36</v>
      </c>
      <c r="B9" s="17"/>
      <c r="C9" s="18">
        <v>315559851</v>
      </c>
      <c r="D9" s="18">
        <v>315559851</v>
      </c>
      <c r="E9" s="19">
        <v>240670028</v>
      </c>
      <c r="F9" s="20">
        <v>240670028</v>
      </c>
      <c r="G9" s="20">
        <v>101950828</v>
      </c>
      <c r="H9" s="20">
        <v>125406208</v>
      </c>
      <c r="I9" s="20">
        <v>53702610</v>
      </c>
      <c r="J9" s="20">
        <v>53702610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53702610</v>
      </c>
      <c r="X9" s="20">
        <v>60167507</v>
      </c>
      <c r="Y9" s="20">
        <v>-6464897</v>
      </c>
      <c r="Z9" s="21">
        <v>-10.74</v>
      </c>
      <c r="AA9" s="22">
        <v>240670028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23407105</v>
      </c>
      <c r="D11" s="18">
        <v>23407105</v>
      </c>
      <c r="E11" s="19">
        <v>21663737</v>
      </c>
      <c r="F11" s="20">
        <v>21663737</v>
      </c>
      <c r="G11" s="20">
        <v>22447099</v>
      </c>
      <c r="H11" s="20">
        <v>21041669</v>
      </c>
      <c r="I11" s="20">
        <v>21634607</v>
      </c>
      <c r="J11" s="20">
        <v>21634607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21634607</v>
      </c>
      <c r="X11" s="20">
        <v>5415934</v>
      </c>
      <c r="Y11" s="20">
        <v>16218673</v>
      </c>
      <c r="Z11" s="21">
        <v>299.46</v>
      </c>
      <c r="AA11" s="22">
        <v>21663737</v>
      </c>
    </row>
    <row r="12" spans="1:27" ht="13.5">
      <c r="A12" s="27" t="s">
        <v>39</v>
      </c>
      <c r="B12" s="28"/>
      <c r="C12" s="29">
        <f aca="true" t="shared" si="0" ref="C12:Y12">SUM(C6:C11)</f>
        <v>920546191</v>
      </c>
      <c r="D12" s="29">
        <f>SUM(D6:D11)</f>
        <v>920546191</v>
      </c>
      <c r="E12" s="30">
        <f t="shared" si="0"/>
        <v>751806143</v>
      </c>
      <c r="F12" s="31">
        <f t="shared" si="0"/>
        <v>751806143</v>
      </c>
      <c r="G12" s="31">
        <f t="shared" si="0"/>
        <v>1026629545</v>
      </c>
      <c r="H12" s="31">
        <f t="shared" si="0"/>
        <v>890642646</v>
      </c>
      <c r="I12" s="31">
        <f t="shared" si="0"/>
        <v>850112711</v>
      </c>
      <c r="J12" s="31">
        <f t="shared" si="0"/>
        <v>850112711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850112711</v>
      </c>
      <c r="X12" s="31">
        <f t="shared" si="0"/>
        <v>187951536</v>
      </c>
      <c r="Y12" s="31">
        <f t="shared" si="0"/>
        <v>662161175</v>
      </c>
      <c r="Z12" s="32">
        <f>+IF(X12&lt;&gt;0,+(Y12/X12)*100,0)</f>
        <v>352.3042104854094</v>
      </c>
      <c r="AA12" s="33">
        <f>SUM(AA6:AA11)</f>
        <v>751806143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4628480</v>
      </c>
      <c r="F15" s="20">
        <v>4628480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1157120</v>
      </c>
      <c r="Y15" s="20">
        <v>-1157120</v>
      </c>
      <c r="Z15" s="21">
        <v>-100</v>
      </c>
      <c r="AA15" s="22">
        <v>4628480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201755728</v>
      </c>
      <c r="D17" s="18">
        <v>201755728</v>
      </c>
      <c r="E17" s="19">
        <v>189999792</v>
      </c>
      <c r="F17" s="20">
        <v>189999792</v>
      </c>
      <c r="G17" s="20">
        <v>203084546</v>
      </c>
      <c r="H17" s="20">
        <v>202854033</v>
      </c>
      <c r="I17" s="20">
        <v>202854033</v>
      </c>
      <c r="J17" s="20">
        <v>202854033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202854033</v>
      </c>
      <c r="X17" s="20">
        <v>47499948</v>
      </c>
      <c r="Y17" s="20">
        <v>155354085</v>
      </c>
      <c r="Z17" s="21">
        <v>327.06</v>
      </c>
      <c r="AA17" s="22">
        <v>189999792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1295247032</v>
      </c>
      <c r="D19" s="18">
        <v>1295247032</v>
      </c>
      <c r="E19" s="19">
        <v>1377414655</v>
      </c>
      <c r="F19" s="20">
        <v>1377414655</v>
      </c>
      <c r="G19" s="20">
        <v>1337948715</v>
      </c>
      <c r="H19" s="20">
        <v>1312693076</v>
      </c>
      <c r="I19" s="20">
        <v>1326122501</v>
      </c>
      <c r="J19" s="20">
        <v>1326122501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1326122501</v>
      </c>
      <c r="X19" s="20">
        <v>344353664</v>
      </c>
      <c r="Y19" s="20">
        <v>981768837</v>
      </c>
      <c r="Z19" s="21">
        <v>285.1</v>
      </c>
      <c r="AA19" s="22">
        <v>1377414655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1098304</v>
      </c>
      <c r="D22" s="18">
        <v>1098304</v>
      </c>
      <c r="E22" s="19">
        <v>2874119</v>
      </c>
      <c r="F22" s="20">
        <v>2874119</v>
      </c>
      <c r="G22" s="20">
        <v>1098305</v>
      </c>
      <c r="H22" s="20">
        <v>1098305</v>
      </c>
      <c r="I22" s="20">
        <v>1098305</v>
      </c>
      <c r="J22" s="20">
        <v>1098305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1098305</v>
      </c>
      <c r="X22" s="20">
        <v>718530</v>
      </c>
      <c r="Y22" s="20">
        <v>379775</v>
      </c>
      <c r="Z22" s="21">
        <v>52.85</v>
      </c>
      <c r="AA22" s="22">
        <v>2874119</v>
      </c>
    </row>
    <row r="23" spans="1:27" ht="13.5">
      <c r="A23" s="23" t="s">
        <v>49</v>
      </c>
      <c r="B23" s="17"/>
      <c r="C23" s="18">
        <v>7638167</v>
      </c>
      <c r="D23" s="18">
        <v>7638167</v>
      </c>
      <c r="E23" s="19">
        <v>6801943</v>
      </c>
      <c r="F23" s="20">
        <v>6801943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1700486</v>
      </c>
      <c r="Y23" s="24">
        <v>-1700486</v>
      </c>
      <c r="Z23" s="25">
        <v>-100</v>
      </c>
      <c r="AA23" s="26">
        <v>6801943</v>
      </c>
    </row>
    <row r="24" spans="1:27" ht="13.5">
      <c r="A24" s="27" t="s">
        <v>50</v>
      </c>
      <c r="B24" s="35"/>
      <c r="C24" s="29">
        <f aca="true" t="shared" si="1" ref="C24:Y24">SUM(C15:C23)</f>
        <v>1505739231</v>
      </c>
      <c r="D24" s="29">
        <f>SUM(D15:D23)</f>
        <v>1505739231</v>
      </c>
      <c r="E24" s="36">
        <f t="shared" si="1"/>
        <v>1581718989</v>
      </c>
      <c r="F24" s="37">
        <f t="shared" si="1"/>
        <v>1581718989</v>
      </c>
      <c r="G24" s="37">
        <f t="shared" si="1"/>
        <v>1542131566</v>
      </c>
      <c r="H24" s="37">
        <f t="shared" si="1"/>
        <v>1516645414</v>
      </c>
      <c r="I24" s="37">
        <f t="shared" si="1"/>
        <v>1530074839</v>
      </c>
      <c r="J24" s="37">
        <f t="shared" si="1"/>
        <v>1530074839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1530074839</v>
      </c>
      <c r="X24" s="37">
        <f t="shared" si="1"/>
        <v>395429748</v>
      </c>
      <c r="Y24" s="37">
        <f t="shared" si="1"/>
        <v>1134645091</v>
      </c>
      <c r="Z24" s="38">
        <f>+IF(X24&lt;&gt;0,+(Y24/X24)*100,0)</f>
        <v>286.93974005213187</v>
      </c>
      <c r="AA24" s="39">
        <f>SUM(AA15:AA23)</f>
        <v>1581718989</v>
      </c>
    </row>
    <row r="25" spans="1:27" ht="13.5">
      <c r="A25" s="27" t="s">
        <v>51</v>
      </c>
      <c r="B25" s="28"/>
      <c r="C25" s="29">
        <f aca="true" t="shared" si="2" ref="C25:Y25">+C12+C24</f>
        <v>2426285422</v>
      </c>
      <c r="D25" s="29">
        <f>+D12+D24</f>
        <v>2426285422</v>
      </c>
      <c r="E25" s="30">
        <f t="shared" si="2"/>
        <v>2333525132</v>
      </c>
      <c r="F25" s="31">
        <f t="shared" si="2"/>
        <v>2333525132</v>
      </c>
      <c r="G25" s="31">
        <f t="shared" si="2"/>
        <v>2568761111</v>
      </c>
      <c r="H25" s="31">
        <f t="shared" si="2"/>
        <v>2407288060</v>
      </c>
      <c r="I25" s="31">
        <f t="shared" si="2"/>
        <v>2380187550</v>
      </c>
      <c r="J25" s="31">
        <f t="shared" si="2"/>
        <v>2380187550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2380187550</v>
      </c>
      <c r="X25" s="31">
        <f t="shared" si="2"/>
        <v>583381284</v>
      </c>
      <c r="Y25" s="31">
        <f t="shared" si="2"/>
        <v>1796806266</v>
      </c>
      <c r="Z25" s="32">
        <f>+IF(X25&lt;&gt;0,+(Y25/X25)*100,0)</f>
        <v>307.99861347625955</v>
      </c>
      <c r="AA25" s="33">
        <f>+AA12+AA24</f>
        <v>2333525132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15407715</v>
      </c>
      <c r="D29" s="18">
        <v>15407715</v>
      </c>
      <c r="E29" s="19">
        <v>12444224</v>
      </c>
      <c r="F29" s="20">
        <v>12444224</v>
      </c>
      <c r="G29" s="20">
        <v>13677019</v>
      </c>
      <c r="H29" s="20">
        <v>10088277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3111056</v>
      </c>
      <c r="Y29" s="20">
        <v>-3111056</v>
      </c>
      <c r="Z29" s="21">
        <v>-100</v>
      </c>
      <c r="AA29" s="22">
        <v>12444224</v>
      </c>
    </row>
    <row r="30" spans="1:27" ht="13.5">
      <c r="A30" s="23" t="s">
        <v>55</v>
      </c>
      <c r="B30" s="17"/>
      <c r="C30" s="18">
        <v>13727842</v>
      </c>
      <c r="D30" s="18">
        <v>13727842</v>
      </c>
      <c r="E30" s="19">
        <v>11050686</v>
      </c>
      <c r="F30" s="20">
        <v>11050686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2762672</v>
      </c>
      <c r="Y30" s="20">
        <v>-2762672</v>
      </c>
      <c r="Z30" s="21">
        <v>-100</v>
      </c>
      <c r="AA30" s="22">
        <v>11050686</v>
      </c>
    </row>
    <row r="31" spans="1:27" ht="13.5">
      <c r="A31" s="23" t="s">
        <v>56</v>
      </c>
      <c r="B31" s="17"/>
      <c r="C31" s="18">
        <v>16684134</v>
      </c>
      <c r="D31" s="18">
        <v>16684134</v>
      </c>
      <c r="E31" s="19">
        <v>18113022</v>
      </c>
      <c r="F31" s="20">
        <v>18113022</v>
      </c>
      <c r="G31" s="20">
        <v>16899898</v>
      </c>
      <c r="H31" s="20">
        <v>17061148</v>
      </c>
      <c r="I31" s="20">
        <v>18118702</v>
      </c>
      <c r="J31" s="20">
        <v>18118702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18118702</v>
      </c>
      <c r="X31" s="20">
        <v>4528256</v>
      </c>
      <c r="Y31" s="20">
        <v>13590446</v>
      </c>
      <c r="Z31" s="21">
        <v>300.13</v>
      </c>
      <c r="AA31" s="22">
        <v>18113022</v>
      </c>
    </row>
    <row r="32" spans="1:27" ht="13.5">
      <c r="A32" s="23" t="s">
        <v>57</v>
      </c>
      <c r="B32" s="17"/>
      <c r="C32" s="18">
        <v>202559648</v>
      </c>
      <c r="D32" s="18">
        <v>202559648</v>
      </c>
      <c r="E32" s="19">
        <v>180679276</v>
      </c>
      <c r="F32" s="20">
        <v>180679276</v>
      </c>
      <c r="G32" s="20">
        <v>69900299</v>
      </c>
      <c r="H32" s="20">
        <v>87124056</v>
      </c>
      <c r="I32" s="20">
        <v>89772354</v>
      </c>
      <c r="J32" s="20">
        <v>89772354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89772354</v>
      </c>
      <c r="X32" s="20">
        <v>45169819</v>
      </c>
      <c r="Y32" s="20">
        <v>44602535</v>
      </c>
      <c r="Z32" s="21">
        <v>98.74</v>
      </c>
      <c r="AA32" s="22">
        <v>180679276</v>
      </c>
    </row>
    <row r="33" spans="1:27" ht="13.5">
      <c r="A33" s="23" t="s">
        <v>58</v>
      </c>
      <c r="B33" s="17"/>
      <c r="C33" s="18">
        <v>7465000</v>
      </c>
      <c r="D33" s="18">
        <v>7465000</v>
      </c>
      <c r="E33" s="19">
        <v>8038597</v>
      </c>
      <c r="F33" s="20">
        <v>8038597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2009649</v>
      </c>
      <c r="Y33" s="20">
        <v>-2009649</v>
      </c>
      <c r="Z33" s="21">
        <v>-100</v>
      </c>
      <c r="AA33" s="22">
        <v>8038597</v>
      </c>
    </row>
    <row r="34" spans="1:27" ht="13.5">
      <c r="A34" s="27" t="s">
        <v>59</v>
      </c>
      <c r="B34" s="28"/>
      <c r="C34" s="29">
        <f aca="true" t="shared" si="3" ref="C34:Y34">SUM(C29:C33)</f>
        <v>255844339</v>
      </c>
      <c r="D34" s="29">
        <f>SUM(D29:D33)</f>
        <v>255844339</v>
      </c>
      <c r="E34" s="30">
        <f t="shared" si="3"/>
        <v>230325805</v>
      </c>
      <c r="F34" s="31">
        <f t="shared" si="3"/>
        <v>230325805</v>
      </c>
      <c r="G34" s="31">
        <f t="shared" si="3"/>
        <v>100477216</v>
      </c>
      <c r="H34" s="31">
        <f t="shared" si="3"/>
        <v>114273481</v>
      </c>
      <c r="I34" s="31">
        <f t="shared" si="3"/>
        <v>107891056</v>
      </c>
      <c r="J34" s="31">
        <f t="shared" si="3"/>
        <v>107891056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107891056</v>
      </c>
      <c r="X34" s="31">
        <f t="shared" si="3"/>
        <v>57581452</v>
      </c>
      <c r="Y34" s="31">
        <f t="shared" si="3"/>
        <v>50309604</v>
      </c>
      <c r="Z34" s="32">
        <f>+IF(X34&lt;&gt;0,+(Y34/X34)*100,0)</f>
        <v>87.37119723899981</v>
      </c>
      <c r="AA34" s="33">
        <f>SUM(AA29:AA33)</f>
        <v>230325805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237719460</v>
      </c>
      <c r="D37" s="18">
        <v>237719460</v>
      </c>
      <c r="E37" s="19">
        <v>214735891</v>
      </c>
      <c r="F37" s="20">
        <v>214735891</v>
      </c>
      <c r="G37" s="20">
        <v>260091418</v>
      </c>
      <c r="H37" s="20">
        <v>260091418</v>
      </c>
      <c r="I37" s="20">
        <v>260091418</v>
      </c>
      <c r="J37" s="20">
        <v>260091418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260091418</v>
      </c>
      <c r="X37" s="20">
        <v>53683973</v>
      </c>
      <c r="Y37" s="20">
        <v>206407445</v>
      </c>
      <c r="Z37" s="21">
        <v>384.49</v>
      </c>
      <c r="AA37" s="22">
        <v>214735891</v>
      </c>
    </row>
    <row r="38" spans="1:27" ht="13.5">
      <c r="A38" s="23" t="s">
        <v>58</v>
      </c>
      <c r="B38" s="17"/>
      <c r="C38" s="18">
        <v>244316435</v>
      </c>
      <c r="D38" s="18">
        <v>244316435</v>
      </c>
      <c r="E38" s="19">
        <v>287704997</v>
      </c>
      <c r="F38" s="20">
        <v>287704997</v>
      </c>
      <c r="G38" s="20">
        <v>252616435</v>
      </c>
      <c r="H38" s="20">
        <v>252616435</v>
      </c>
      <c r="I38" s="20">
        <v>252616435</v>
      </c>
      <c r="J38" s="20">
        <v>252616435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252616435</v>
      </c>
      <c r="X38" s="20">
        <v>71926249</v>
      </c>
      <c r="Y38" s="20">
        <v>180690186</v>
      </c>
      <c r="Z38" s="21">
        <v>251.22</v>
      </c>
      <c r="AA38" s="22">
        <v>287704997</v>
      </c>
    </row>
    <row r="39" spans="1:27" ht="13.5">
      <c r="A39" s="27" t="s">
        <v>61</v>
      </c>
      <c r="B39" s="35"/>
      <c r="C39" s="29">
        <f aca="true" t="shared" si="4" ref="C39:Y39">SUM(C37:C38)</f>
        <v>482035895</v>
      </c>
      <c r="D39" s="29">
        <f>SUM(D37:D38)</f>
        <v>482035895</v>
      </c>
      <c r="E39" s="36">
        <f t="shared" si="4"/>
        <v>502440888</v>
      </c>
      <c r="F39" s="37">
        <f t="shared" si="4"/>
        <v>502440888</v>
      </c>
      <c r="G39" s="37">
        <f t="shared" si="4"/>
        <v>512707853</v>
      </c>
      <c r="H39" s="37">
        <f t="shared" si="4"/>
        <v>512707853</v>
      </c>
      <c r="I39" s="37">
        <f t="shared" si="4"/>
        <v>512707853</v>
      </c>
      <c r="J39" s="37">
        <f t="shared" si="4"/>
        <v>512707853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512707853</v>
      </c>
      <c r="X39" s="37">
        <f t="shared" si="4"/>
        <v>125610222</v>
      </c>
      <c r="Y39" s="37">
        <f t="shared" si="4"/>
        <v>387097631</v>
      </c>
      <c r="Z39" s="38">
        <f>+IF(X39&lt;&gt;0,+(Y39/X39)*100,0)</f>
        <v>308.17366997408857</v>
      </c>
      <c r="AA39" s="39">
        <f>SUM(AA37:AA38)</f>
        <v>502440888</v>
      </c>
    </row>
    <row r="40" spans="1:27" ht="13.5">
      <c r="A40" s="27" t="s">
        <v>62</v>
      </c>
      <c r="B40" s="28"/>
      <c r="C40" s="29">
        <f aca="true" t="shared" si="5" ref="C40:Y40">+C34+C39</f>
        <v>737880234</v>
      </c>
      <c r="D40" s="29">
        <f>+D34+D39</f>
        <v>737880234</v>
      </c>
      <c r="E40" s="30">
        <f t="shared" si="5"/>
        <v>732766693</v>
      </c>
      <c r="F40" s="31">
        <f t="shared" si="5"/>
        <v>732766693</v>
      </c>
      <c r="G40" s="31">
        <f t="shared" si="5"/>
        <v>613185069</v>
      </c>
      <c r="H40" s="31">
        <f t="shared" si="5"/>
        <v>626981334</v>
      </c>
      <c r="I40" s="31">
        <f t="shared" si="5"/>
        <v>620598909</v>
      </c>
      <c r="J40" s="31">
        <f t="shared" si="5"/>
        <v>620598909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620598909</v>
      </c>
      <c r="X40" s="31">
        <f t="shared" si="5"/>
        <v>183191674</v>
      </c>
      <c r="Y40" s="31">
        <f t="shared" si="5"/>
        <v>437407235</v>
      </c>
      <c r="Z40" s="32">
        <f>+IF(X40&lt;&gt;0,+(Y40/X40)*100,0)</f>
        <v>238.77025928591058</v>
      </c>
      <c r="AA40" s="33">
        <f>+AA34+AA39</f>
        <v>732766693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1688405188</v>
      </c>
      <c r="D42" s="43">
        <f>+D25-D40</f>
        <v>1688405188</v>
      </c>
      <c r="E42" s="44">
        <f t="shared" si="6"/>
        <v>1600758439</v>
      </c>
      <c r="F42" s="45">
        <f t="shared" si="6"/>
        <v>1600758439</v>
      </c>
      <c r="G42" s="45">
        <f t="shared" si="6"/>
        <v>1955576042</v>
      </c>
      <c r="H42" s="45">
        <f t="shared" si="6"/>
        <v>1780306726</v>
      </c>
      <c r="I42" s="45">
        <f t="shared" si="6"/>
        <v>1759588641</v>
      </c>
      <c r="J42" s="45">
        <f t="shared" si="6"/>
        <v>1759588641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1759588641</v>
      </c>
      <c r="X42" s="45">
        <f t="shared" si="6"/>
        <v>400189610</v>
      </c>
      <c r="Y42" s="45">
        <f t="shared" si="6"/>
        <v>1359399031</v>
      </c>
      <c r="Z42" s="46">
        <f>+IF(X42&lt;&gt;0,+(Y42/X42)*100,0)</f>
        <v>339.68873679654</v>
      </c>
      <c r="AA42" s="47">
        <f>+AA25-AA40</f>
        <v>1600758439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1567358709</v>
      </c>
      <c r="D45" s="18">
        <v>1567358709</v>
      </c>
      <c r="E45" s="19">
        <v>1569658439</v>
      </c>
      <c r="F45" s="20">
        <v>1569658439</v>
      </c>
      <c r="G45" s="20">
        <v>1834529562</v>
      </c>
      <c r="H45" s="20">
        <v>1659260246</v>
      </c>
      <c r="I45" s="20">
        <v>1638542161</v>
      </c>
      <c r="J45" s="20">
        <v>1638542161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1638542161</v>
      </c>
      <c r="X45" s="20">
        <v>392414610</v>
      </c>
      <c r="Y45" s="20">
        <v>1246127551</v>
      </c>
      <c r="Z45" s="48">
        <v>317.55</v>
      </c>
      <c r="AA45" s="22">
        <v>1569658439</v>
      </c>
    </row>
    <row r="46" spans="1:27" ht="13.5">
      <c r="A46" s="23" t="s">
        <v>67</v>
      </c>
      <c r="B46" s="17"/>
      <c r="C46" s="18">
        <v>121046479</v>
      </c>
      <c r="D46" s="18">
        <v>121046479</v>
      </c>
      <c r="E46" s="19">
        <v>31100000</v>
      </c>
      <c r="F46" s="20">
        <v>31100000</v>
      </c>
      <c r="G46" s="20">
        <v>121046479</v>
      </c>
      <c r="H46" s="20">
        <v>121046479</v>
      </c>
      <c r="I46" s="20">
        <v>121046479</v>
      </c>
      <c r="J46" s="20">
        <v>121046479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121046479</v>
      </c>
      <c r="X46" s="20">
        <v>7775000</v>
      </c>
      <c r="Y46" s="20">
        <v>113271479</v>
      </c>
      <c r="Z46" s="48">
        <v>1456.87</v>
      </c>
      <c r="AA46" s="22">
        <v>31100000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1688405188</v>
      </c>
      <c r="D48" s="51">
        <f>SUM(D45:D47)</f>
        <v>1688405188</v>
      </c>
      <c r="E48" s="52">
        <f t="shared" si="7"/>
        <v>1600758439</v>
      </c>
      <c r="F48" s="53">
        <f t="shared" si="7"/>
        <v>1600758439</v>
      </c>
      <c r="G48" s="53">
        <f t="shared" si="7"/>
        <v>1955576041</v>
      </c>
      <c r="H48" s="53">
        <f t="shared" si="7"/>
        <v>1780306725</v>
      </c>
      <c r="I48" s="53">
        <f t="shared" si="7"/>
        <v>1759588640</v>
      </c>
      <c r="J48" s="53">
        <f t="shared" si="7"/>
        <v>1759588640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1759588640</v>
      </c>
      <c r="X48" s="53">
        <f t="shared" si="7"/>
        <v>400189610</v>
      </c>
      <c r="Y48" s="53">
        <f t="shared" si="7"/>
        <v>1359399030</v>
      </c>
      <c r="Z48" s="54">
        <f>+IF(X48&lt;&gt;0,+(Y48/X48)*100,0)</f>
        <v>339.68873654665845</v>
      </c>
      <c r="AA48" s="55">
        <f>SUM(AA45:AA47)</f>
        <v>1600758439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2367160</v>
      </c>
      <c r="D6" s="18">
        <v>2367160</v>
      </c>
      <c r="E6" s="19">
        <v>5230000</v>
      </c>
      <c r="F6" s="20">
        <v>5230000</v>
      </c>
      <c r="G6" s="20">
        <v>-15997227</v>
      </c>
      <c r="H6" s="20">
        <v>2367160</v>
      </c>
      <c r="I6" s="20">
        <v>2367160</v>
      </c>
      <c r="J6" s="20">
        <v>2367160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2367160</v>
      </c>
      <c r="X6" s="20">
        <v>1307500</v>
      </c>
      <c r="Y6" s="20">
        <v>1059660</v>
      </c>
      <c r="Z6" s="21">
        <v>81.04</v>
      </c>
      <c r="AA6" s="22">
        <v>5230000</v>
      </c>
    </row>
    <row r="7" spans="1:27" ht="13.5">
      <c r="A7" s="23" t="s">
        <v>34</v>
      </c>
      <c r="B7" s="17"/>
      <c r="C7" s="18"/>
      <c r="D7" s="18"/>
      <c r="E7" s="19">
        <v>6250000</v>
      </c>
      <c r="F7" s="20">
        <v>6250000</v>
      </c>
      <c r="G7" s="20">
        <v>6288008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1562500</v>
      </c>
      <c r="Y7" s="20">
        <v>-1562500</v>
      </c>
      <c r="Z7" s="21">
        <v>-100</v>
      </c>
      <c r="AA7" s="22">
        <v>6250000</v>
      </c>
    </row>
    <row r="8" spans="1:27" ht="13.5">
      <c r="A8" s="23" t="s">
        <v>35</v>
      </c>
      <c r="B8" s="17"/>
      <c r="C8" s="18">
        <v>118534757</v>
      </c>
      <c r="D8" s="18">
        <v>118534757</v>
      </c>
      <c r="E8" s="19">
        <v>157000000</v>
      </c>
      <c r="F8" s="20">
        <v>157000000</v>
      </c>
      <c r="G8" s="20">
        <v>144595519</v>
      </c>
      <c r="H8" s="20">
        <v>82313167</v>
      </c>
      <c r="I8" s="20">
        <v>82313167</v>
      </c>
      <c r="J8" s="20">
        <v>82313167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82313167</v>
      </c>
      <c r="X8" s="20">
        <v>39250000</v>
      </c>
      <c r="Y8" s="20">
        <v>43063167</v>
      </c>
      <c r="Z8" s="21">
        <v>109.72</v>
      </c>
      <c r="AA8" s="22">
        <v>157000000</v>
      </c>
    </row>
    <row r="9" spans="1:27" ht="13.5">
      <c r="A9" s="23" t="s">
        <v>36</v>
      </c>
      <c r="B9" s="17"/>
      <c r="C9" s="18">
        <v>6202779</v>
      </c>
      <c r="D9" s="18">
        <v>6202779</v>
      </c>
      <c r="E9" s="19"/>
      <c r="F9" s="20"/>
      <c r="G9" s="20"/>
      <c r="H9" s="20">
        <v>42424369</v>
      </c>
      <c r="I9" s="20">
        <v>42424369</v>
      </c>
      <c r="J9" s="20">
        <v>42424369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42424369</v>
      </c>
      <c r="X9" s="20"/>
      <c r="Y9" s="20">
        <v>42424369</v>
      </c>
      <c r="Z9" s="21"/>
      <c r="AA9" s="22"/>
    </row>
    <row r="10" spans="1:27" ht="13.5">
      <c r="A10" s="23" t="s">
        <v>37</v>
      </c>
      <c r="B10" s="17"/>
      <c r="C10" s="18">
        <v>7121</v>
      </c>
      <c r="D10" s="18">
        <v>7121</v>
      </c>
      <c r="E10" s="19"/>
      <c r="F10" s="20"/>
      <c r="G10" s="24"/>
      <c r="H10" s="24">
        <v>7121</v>
      </c>
      <c r="I10" s="24">
        <v>7121</v>
      </c>
      <c r="J10" s="20">
        <v>7121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7121</v>
      </c>
      <c r="X10" s="20"/>
      <c r="Y10" s="24">
        <v>7121</v>
      </c>
      <c r="Z10" s="25"/>
      <c r="AA10" s="26"/>
    </row>
    <row r="11" spans="1:27" ht="13.5">
      <c r="A11" s="23" t="s">
        <v>38</v>
      </c>
      <c r="B11" s="17"/>
      <c r="C11" s="18">
        <v>3462564</v>
      </c>
      <c r="D11" s="18">
        <v>3462564</v>
      </c>
      <c r="E11" s="19"/>
      <c r="F11" s="20"/>
      <c r="G11" s="20"/>
      <c r="H11" s="20">
        <v>3462564</v>
      </c>
      <c r="I11" s="20">
        <v>3462564</v>
      </c>
      <c r="J11" s="20">
        <v>3462564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3462564</v>
      </c>
      <c r="X11" s="20"/>
      <c r="Y11" s="20">
        <v>3462564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130574381</v>
      </c>
      <c r="D12" s="29">
        <f>SUM(D6:D11)</f>
        <v>130574381</v>
      </c>
      <c r="E12" s="30">
        <f t="shared" si="0"/>
        <v>168480000</v>
      </c>
      <c r="F12" s="31">
        <f t="shared" si="0"/>
        <v>168480000</v>
      </c>
      <c r="G12" s="31">
        <f t="shared" si="0"/>
        <v>134886300</v>
      </c>
      <c r="H12" s="31">
        <f t="shared" si="0"/>
        <v>130574381</v>
      </c>
      <c r="I12" s="31">
        <f t="shared" si="0"/>
        <v>130574381</v>
      </c>
      <c r="J12" s="31">
        <f t="shared" si="0"/>
        <v>130574381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130574381</v>
      </c>
      <c r="X12" s="31">
        <f t="shared" si="0"/>
        <v>42120000</v>
      </c>
      <c r="Y12" s="31">
        <f t="shared" si="0"/>
        <v>88454381</v>
      </c>
      <c r="Z12" s="32">
        <f>+IF(X12&lt;&gt;0,+(Y12/X12)*100,0)</f>
        <v>210.00565289648625</v>
      </c>
      <c r="AA12" s="33">
        <f>SUM(AA6:AA11)</f>
        <v>168480000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14299</v>
      </c>
      <c r="D15" s="18">
        <v>14299</v>
      </c>
      <c r="E15" s="19"/>
      <c r="F15" s="20"/>
      <c r="G15" s="20"/>
      <c r="H15" s="20">
        <v>14299</v>
      </c>
      <c r="I15" s="20">
        <v>14299</v>
      </c>
      <c r="J15" s="20">
        <v>14299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14299</v>
      </c>
      <c r="X15" s="20"/>
      <c r="Y15" s="20">
        <v>14299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3500000</v>
      </c>
      <c r="F16" s="20">
        <v>3500000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875000</v>
      </c>
      <c r="Y16" s="24">
        <v>-875000</v>
      </c>
      <c r="Z16" s="25">
        <v>-100</v>
      </c>
      <c r="AA16" s="26">
        <v>3500000</v>
      </c>
    </row>
    <row r="17" spans="1:27" ht="13.5">
      <c r="A17" s="23" t="s">
        <v>43</v>
      </c>
      <c r="B17" s="17"/>
      <c r="C17" s="18">
        <v>564824</v>
      </c>
      <c r="D17" s="18">
        <v>564824</v>
      </c>
      <c r="E17" s="19"/>
      <c r="F17" s="20"/>
      <c r="G17" s="20"/>
      <c r="H17" s="20">
        <v>564824</v>
      </c>
      <c r="I17" s="20">
        <v>564824</v>
      </c>
      <c r="J17" s="20">
        <v>564824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564824</v>
      </c>
      <c r="X17" s="20"/>
      <c r="Y17" s="20">
        <v>564824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569720068</v>
      </c>
      <c r="D19" s="18">
        <v>569720068</v>
      </c>
      <c r="E19" s="19">
        <v>570000000</v>
      </c>
      <c r="F19" s="20">
        <v>570000000</v>
      </c>
      <c r="G19" s="20">
        <v>521791924</v>
      </c>
      <c r="H19" s="20">
        <v>569720068</v>
      </c>
      <c r="I19" s="20">
        <v>569720068</v>
      </c>
      <c r="J19" s="20">
        <v>569720068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569720068</v>
      </c>
      <c r="X19" s="20">
        <v>142500000</v>
      </c>
      <c r="Y19" s="20">
        <v>427220068</v>
      </c>
      <c r="Z19" s="21">
        <v>299.8</v>
      </c>
      <c r="AA19" s="22">
        <v>570000000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191480</v>
      </c>
      <c r="D22" s="18">
        <v>191480</v>
      </c>
      <c r="E22" s="19">
        <v>210000</v>
      </c>
      <c r="F22" s="20">
        <v>210000</v>
      </c>
      <c r="G22" s="20">
        <v>53093</v>
      </c>
      <c r="H22" s="20">
        <v>191480</v>
      </c>
      <c r="I22" s="20">
        <v>191480</v>
      </c>
      <c r="J22" s="20">
        <v>191480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191480</v>
      </c>
      <c r="X22" s="20">
        <v>52500</v>
      </c>
      <c r="Y22" s="20">
        <v>138980</v>
      </c>
      <c r="Z22" s="21">
        <v>264.72</v>
      </c>
      <c r="AA22" s="22">
        <v>210000</v>
      </c>
    </row>
    <row r="23" spans="1:27" ht="13.5">
      <c r="A23" s="23" t="s">
        <v>49</v>
      </c>
      <c r="B23" s="17"/>
      <c r="C23" s="18">
        <v>1285626</v>
      </c>
      <c r="D23" s="18">
        <v>1285626</v>
      </c>
      <c r="E23" s="19"/>
      <c r="F23" s="20"/>
      <c r="G23" s="24"/>
      <c r="H23" s="24">
        <v>1285626</v>
      </c>
      <c r="I23" s="24">
        <v>1285626</v>
      </c>
      <c r="J23" s="20">
        <v>1285626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1285626</v>
      </c>
      <c r="X23" s="20"/>
      <c r="Y23" s="24">
        <v>1285626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571776297</v>
      </c>
      <c r="D24" s="29">
        <f>SUM(D15:D23)</f>
        <v>571776297</v>
      </c>
      <c r="E24" s="36">
        <f t="shared" si="1"/>
        <v>573710000</v>
      </c>
      <c r="F24" s="37">
        <f t="shared" si="1"/>
        <v>573710000</v>
      </c>
      <c r="G24" s="37">
        <f t="shared" si="1"/>
        <v>521845017</v>
      </c>
      <c r="H24" s="37">
        <f t="shared" si="1"/>
        <v>571776297</v>
      </c>
      <c r="I24" s="37">
        <f t="shared" si="1"/>
        <v>571776297</v>
      </c>
      <c r="J24" s="37">
        <f t="shared" si="1"/>
        <v>571776297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571776297</v>
      </c>
      <c r="X24" s="37">
        <f t="shared" si="1"/>
        <v>143427500</v>
      </c>
      <c r="Y24" s="37">
        <f t="shared" si="1"/>
        <v>428348797</v>
      </c>
      <c r="Z24" s="38">
        <f>+IF(X24&lt;&gt;0,+(Y24/X24)*100,0)</f>
        <v>298.65179062592597</v>
      </c>
      <c r="AA24" s="39">
        <f>SUM(AA15:AA23)</f>
        <v>573710000</v>
      </c>
    </row>
    <row r="25" spans="1:27" ht="13.5">
      <c r="A25" s="27" t="s">
        <v>51</v>
      </c>
      <c r="B25" s="28"/>
      <c r="C25" s="29">
        <f aca="true" t="shared" si="2" ref="C25:Y25">+C12+C24</f>
        <v>702350678</v>
      </c>
      <c r="D25" s="29">
        <f>+D12+D24</f>
        <v>702350678</v>
      </c>
      <c r="E25" s="30">
        <f t="shared" si="2"/>
        <v>742190000</v>
      </c>
      <c r="F25" s="31">
        <f t="shared" si="2"/>
        <v>742190000</v>
      </c>
      <c r="G25" s="31">
        <f t="shared" si="2"/>
        <v>656731317</v>
      </c>
      <c r="H25" s="31">
        <f t="shared" si="2"/>
        <v>702350678</v>
      </c>
      <c r="I25" s="31">
        <f t="shared" si="2"/>
        <v>702350678</v>
      </c>
      <c r="J25" s="31">
        <f t="shared" si="2"/>
        <v>702350678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702350678</v>
      </c>
      <c r="X25" s="31">
        <f t="shared" si="2"/>
        <v>185547500</v>
      </c>
      <c r="Y25" s="31">
        <f t="shared" si="2"/>
        <v>516803178</v>
      </c>
      <c r="Z25" s="32">
        <f>+IF(X25&lt;&gt;0,+(Y25/X25)*100,0)</f>
        <v>278.5287745725488</v>
      </c>
      <c r="AA25" s="33">
        <f>+AA12+AA24</f>
        <v>742190000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282082</v>
      </c>
      <c r="D30" s="18">
        <v>282082</v>
      </c>
      <c r="E30" s="19">
        <v>1700000</v>
      </c>
      <c r="F30" s="20">
        <v>1700000</v>
      </c>
      <c r="G30" s="20"/>
      <c r="H30" s="20">
        <v>282082</v>
      </c>
      <c r="I30" s="20">
        <v>282082</v>
      </c>
      <c r="J30" s="20">
        <v>282082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282082</v>
      </c>
      <c r="X30" s="20">
        <v>425000</v>
      </c>
      <c r="Y30" s="20">
        <v>-142918</v>
      </c>
      <c r="Z30" s="21">
        <v>-33.63</v>
      </c>
      <c r="AA30" s="22">
        <v>1700000</v>
      </c>
    </row>
    <row r="31" spans="1:27" ht="13.5">
      <c r="A31" s="23" t="s">
        <v>56</v>
      </c>
      <c r="B31" s="17"/>
      <c r="C31" s="18">
        <v>414882</v>
      </c>
      <c r="D31" s="18">
        <v>414882</v>
      </c>
      <c r="E31" s="19">
        <v>650000</v>
      </c>
      <c r="F31" s="20">
        <v>650000</v>
      </c>
      <c r="G31" s="20">
        <v>384057</v>
      </c>
      <c r="H31" s="20">
        <v>414882</v>
      </c>
      <c r="I31" s="20">
        <v>414882</v>
      </c>
      <c r="J31" s="20">
        <v>414882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414882</v>
      </c>
      <c r="X31" s="20">
        <v>162500</v>
      </c>
      <c r="Y31" s="20">
        <v>252382</v>
      </c>
      <c r="Z31" s="21">
        <v>155.31</v>
      </c>
      <c r="AA31" s="22">
        <v>650000</v>
      </c>
    </row>
    <row r="32" spans="1:27" ht="13.5">
      <c r="A32" s="23" t="s">
        <v>57</v>
      </c>
      <c r="B32" s="17"/>
      <c r="C32" s="18">
        <v>23479969</v>
      </c>
      <c r="D32" s="18">
        <v>23479969</v>
      </c>
      <c r="E32" s="19">
        <v>1800000</v>
      </c>
      <c r="F32" s="20">
        <v>1800000</v>
      </c>
      <c r="G32" s="20">
        <v>61724228</v>
      </c>
      <c r="H32" s="20">
        <v>23479969</v>
      </c>
      <c r="I32" s="20">
        <v>23479969</v>
      </c>
      <c r="J32" s="20">
        <v>23479969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23479969</v>
      </c>
      <c r="X32" s="20">
        <v>450000</v>
      </c>
      <c r="Y32" s="20">
        <v>23029969</v>
      </c>
      <c r="Z32" s="21">
        <v>5117.77</v>
      </c>
      <c r="AA32" s="22">
        <v>1800000</v>
      </c>
    </row>
    <row r="33" spans="1:27" ht="13.5">
      <c r="A33" s="23" t="s">
        <v>58</v>
      </c>
      <c r="B33" s="17"/>
      <c r="C33" s="18">
        <v>4331874</v>
      </c>
      <c r="D33" s="18">
        <v>4331874</v>
      </c>
      <c r="E33" s="19">
        <v>6000000</v>
      </c>
      <c r="F33" s="20">
        <v>6000000</v>
      </c>
      <c r="G33" s="20"/>
      <c r="H33" s="20">
        <v>4331874</v>
      </c>
      <c r="I33" s="20">
        <v>4331874</v>
      </c>
      <c r="J33" s="20">
        <v>4331874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4331874</v>
      </c>
      <c r="X33" s="20">
        <v>1500000</v>
      </c>
      <c r="Y33" s="20">
        <v>2831874</v>
      </c>
      <c r="Z33" s="21">
        <v>188.79</v>
      </c>
      <c r="AA33" s="22">
        <v>6000000</v>
      </c>
    </row>
    <row r="34" spans="1:27" ht="13.5">
      <c r="A34" s="27" t="s">
        <v>59</v>
      </c>
      <c r="B34" s="28"/>
      <c r="C34" s="29">
        <f aca="true" t="shared" si="3" ref="C34:Y34">SUM(C29:C33)</f>
        <v>28508807</v>
      </c>
      <c r="D34" s="29">
        <f>SUM(D29:D33)</f>
        <v>28508807</v>
      </c>
      <c r="E34" s="30">
        <f t="shared" si="3"/>
        <v>10150000</v>
      </c>
      <c r="F34" s="31">
        <f t="shared" si="3"/>
        <v>10150000</v>
      </c>
      <c r="G34" s="31">
        <f t="shared" si="3"/>
        <v>62108285</v>
      </c>
      <c r="H34" s="31">
        <f t="shared" si="3"/>
        <v>28508807</v>
      </c>
      <c r="I34" s="31">
        <f t="shared" si="3"/>
        <v>28508807</v>
      </c>
      <c r="J34" s="31">
        <f t="shared" si="3"/>
        <v>28508807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28508807</v>
      </c>
      <c r="X34" s="31">
        <f t="shared" si="3"/>
        <v>2537500</v>
      </c>
      <c r="Y34" s="31">
        <f t="shared" si="3"/>
        <v>25971307</v>
      </c>
      <c r="Z34" s="32">
        <f>+IF(X34&lt;&gt;0,+(Y34/X34)*100,0)</f>
        <v>1023.4997832512315</v>
      </c>
      <c r="AA34" s="33">
        <f>SUM(AA29:AA33)</f>
        <v>10150000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1616868</v>
      </c>
      <c r="D37" s="18">
        <v>1616868</v>
      </c>
      <c r="E37" s="19">
        <v>1700000</v>
      </c>
      <c r="F37" s="20">
        <v>1700000</v>
      </c>
      <c r="G37" s="20"/>
      <c r="H37" s="20">
        <v>1616868</v>
      </c>
      <c r="I37" s="20">
        <v>1616868</v>
      </c>
      <c r="J37" s="20">
        <v>1616868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1616868</v>
      </c>
      <c r="X37" s="20">
        <v>425000</v>
      </c>
      <c r="Y37" s="20">
        <v>1191868</v>
      </c>
      <c r="Z37" s="21">
        <v>280.44</v>
      </c>
      <c r="AA37" s="22">
        <v>1700000</v>
      </c>
    </row>
    <row r="38" spans="1:27" ht="13.5">
      <c r="A38" s="23" t="s">
        <v>58</v>
      </c>
      <c r="B38" s="17"/>
      <c r="C38" s="18">
        <v>15367710</v>
      </c>
      <c r="D38" s="18">
        <v>15367710</v>
      </c>
      <c r="E38" s="19"/>
      <c r="F38" s="20"/>
      <c r="G38" s="20">
        <v>1740396</v>
      </c>
      <c r="H38" s="20">
        <v>15367710</v>
      </c>
      <c r="I38" s="20">
        <v>15367710</v>
      </c>
      <c r="J38" s="20">
        <v>15367710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15367710</v>
      </c>
      <c r="X38" s="20"/>
      <c r="Y38" s="20">
        <v>15367710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16984578</v>
      </c>
      <c r="D39" s="29">
        <f>SUM(D37:D38)</f>
        <v>16984578</v>
      </c>
      <c r="E39" s="36">
        <f t="shared" si="4"/>
        <v>1700000</v>
      </c>
      <c r="F39" s="37">
        <f t="shared" si="4"/>
        <v>1700000</v>
      </c>
      <c r="G39" s="37">
        <f t="shared" si="4"/>
        <v>1740396</v>
      </c>
      <c r="H39" s="37">
        <f t="shared" si="4"/>
        <v>16984578</v>
      </c>
      <c r="I39" s="37">
        <f t="shared" si="4"/>
        <v>16984578</v>
      </c>
      <c r="J39" s="37">
        <f t="shared" si="4"/>
        <v>16984578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16984578</v>
      </c>
      <c r="X39" s="37">
        <f t="shared" si="4"/>
        <v>425000</v>
      </c>
      <c r="Y39" s="37">
        <f t="shared" si="4"/>
        <v>16559578</v>
      </c>
      <c r="Z39" s="38">
        <f>+IF(X39&lt;&gt;0,+(Y39/X39)*100,0)</f>
        <v>3896.371294117647</v>
      </c>
      <c r="AA39" s="39">
        <f>SUM(AA37:AA38)</f>
        <v>1700000</v>
      </c>
    </row>
    <row r="40" spans="1:27" ht="13.5">
      <c r="A40" s="27" t="s">
        <v>62</v>
      </c>
      <c r="B40" s="28"/>
      <c r="C40" s="29">
        <f aca="true" t="shared" si="5" ref="C40:Y40">+C34+C39</f>
        <v>45493385</v>
      </c>
      <c r="D40" s="29">
        <f>+D34+D39</f>
        <v>45493385</v>
      </c>
      <c r="E40" s="30">
        <f t="shared" si="5"/>
        <v>11850000</v>
      </c>
      <c r="F40" s="31">
        <f t="shared" si="5"/>
        <v>11850000</v>
      </c>
      <c r="G40" s="31">
        <f t="shared" si="5"/>
        <v>63848681</v>
      </c>
      <c r="H40" s="31">
        <f t="shared" si="5"/>
        <v>45493385</v>
      </c>
      <c r="I40" s="31">
        <f t="shared" si="5"/>
        <v>45493385</v>
      </c>
      <c r="J40" s="31">
        <f t="shared" si="5"/>
        <v>45493385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45493385</v>
      </c>
      <c r="X40" s="31">
        <f t="shared" si="5"/>
        <v>2962500</v>
      </c>
      <c r="Y40" s="31">
        <f t="shared" si="5"/>
        <v>42530885</v>
      </c>
      <c r="Z40" s="32">
        <f>+IF(X40&lt;&gt;0,+(Y40/X40)*100,0)</f>
        <v>1435.641687763713</v>
      </c>
      <c r="AA40" s="33">
        <f>+AA34+AA39</f>
        <v>11850000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656857293</v>
      </c>
      <c r="D42" s="43">
        <f>+D25-D40</f>
        <v>656857293</v>
      </c>
      <c r="E42" s="44">
        <f t="shared" si="6"/>
        <v>730340000</v>
      </c>
      <c r="F42" s="45">
        <f t="shared" si="6"/>
        <v>730340000</v>
      </c>
      <c r="G42" s="45">
        <f t="shared" si="6"/>
        <v>592882636</v>
      </c>
      <c r="H42" s="45">
        <f t="shared" si="6"/>
        <v>656857293</v>
      </c>
      <c r="I42" s="45">
        <f t="shared" si="6"/>
        <v>656857293</v>
      </c>
      <c r="J42" s="45">
        <f t="shared" si="6"/>
        <v>656857293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656857293</v>
      </c>
      <c r="X42" s="45">
        <f t="shared" si="6"/>
        <v>182585000</v>
      </c>
      <c r="Y42" s="45">
        <f t="shared" si="6"/>
        <v>474272293</v>
      </c>
      <c r="Z42" s="46">
        <f>+IF(X42&lt;&gt;0,+(Y42/X42)*100,0)</f>
        <v>259.75424761070184</v>
      </c>
      <c r="AA42" s="47">
        <f>+AA25-AA40</f>
        <v>730340000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656857293</v>
      </c>
      <c r="D45" s="18">
        <v>656857293</v>
      </c>
      <c r="E45" s="19">
        <v>50340000</v>
      </c>
      <c r="F45" s="20">
        <v>50340000</v>
      </c>
      <c r="G45" s="20">
        <v>57930705</v>
      </c>
      <c r="H45" s="20">
        <v>656857293</v>
      </c>
      <c r="I45" s="20">
        <v>656857293</v>
      </c>
      <c r="J45" s="20">
        <v>656857293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656857293</v>
      </c>
      <c r="X45" s="20">
        <v>12585000</v>
      </c>
      <c r="Y45" s="20">
        <v>644272293</v>
      </c>
      <c r="Z45" s="48">
        <v>5119.37</v>
      </c>
      <c r="AA45" s="22">
        <v>50340000</v>
      </c>
    </row>
    <row r="46" spans="1:27" ht="13.5">
      <c r="A46" s="23" t="s">
        <v>67</v>
      </c>
      <c r="B46" s="17"/>
      <c r="C46" s="18"/>
      <c r="D46" s="18"/>
      <c r="E46" s="19">
        <v>680000000</v>
      </c>
      <c r="F46" s="20">
        <v>680000000</v>
      </c>
      <c r="G46" s="20">
        <v>534951931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170000000</v>
      </c>
      <c r="Y46" s="20">
        <v>-170000000</v>
      </c>
      <c r="Z46" s="48">
        <v>-100</v>
      </c>
      <c r="AA46" s="22">
        <v>680000000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656857293</v>
      </c>
      <c r="D48" s="51">
        <f>SUM(D45:D47)</f>
        <v>656857293</v>
      </c>
      <c r="E48" s="52">
        <f t="shared" si="7"/>
        <v>730340000</v>
      </c>
      <c r="F48" s="53">
        <f t="shared" si="7"/>
        <v>730340000</v>
      </c>
      <c r="G48" s="53">
        <f t="shared" si="7"/>
        <v>592882636</v>
      </c>
      <c r="H48" s="53">
        <f t="shared" si="7"/>
        <v>656857293</v>
      </c>
      <c r="I48" s="53">
        <f t="shared" si="7"/>
        <v>656857293</v>
      </c>
      <c r="J48" s="53">
        <f t="shared" si="7"/>
        <v>656857293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656857293</v>
      </c>
      <c r="X48" s="53">
        <f t="shared" si="7"/>
        <v>182585000</v>
      </c>
      <c r="Y48" s="53">
        <f t="shared" si="7"/>
        <v>474272293</v>
      </c>
      <c r="Z48" s="54">
        <f>+IF(X48&lt;&gt;0,+(Y48/X48)*100,0)</f>
        <v>259.75424761070184</v>
      </c>
      <c r="AA48" s="55">
        <f>SUM(AA45:AA47)</f>
        <v>730340000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1560</v>
      </c>
      <c r="F6" s="20">
        <v>1560</v>
      </c>
      <c r="G6" s="20">
        <v>7553747</v>
      </c>
      <c r="H6" s="20">
        <v>756747</v>
      </c>
      <c r="I6" s="20">
        <v>1166437</v>
      </c>
      <c r="J6" s="20">
        <v>1166437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1166437</v>
      </c>
      <c r="X6" s="20">
        <v>390</v>
      </c>
      <c r="Y6" s="20">
        <v>1166047</v>
      </c>
      <c r="Z6" s="21">
        <v>298986.41</v>
      </c>
      <c r="AA6" s="22">
        <v>1560</v>
      </c>
    </row>
    <row r="7" spans="1:27" ht="13.5">
      <c r="A7" s="23" t="s">
        <v>34</v>
      </c>
      <c r="B7" s="17"/>
      <c r="C7" s="18"/>
      <c r="D7" s="18"/>
      <c r="E7" s="19">
        <v>4947664</v>
      </c>
      <c r="F7" s="20">
        <v>4947664</v>
      </c>
      <c r="G7" s="20">
        <v>-5000363</v>
      </c>
      <c r="H7" s="20">
        <v>-5000000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1236916</v>
      </c>
      <c r="Y7" s="20">
        <v>-1236916</v>
      </c>
      <c r="Z7" s="21">
        <v>-100</v>
      </c>
      <c r="AA7" s="22">
        <v>4947664</v>
      </c>
    </row>
    <row r="8" spans="1:27" ht="13.5">
      <c r="A8" s="23" t="s">
        <v>35</v>
      </c>
      <c r="B8" s="17"/>
      <c r="C8" s="18"/>
      <c r="D8" s="18"/>
      <c r="E8" s="19">
        <v>26169000</v>
      </c>
      <c r="F8" s="20">
        <v>26169000</v>
      </c>
      <c r="G8" s="20">
        <v>194753086</v>
      </c>
      <c r="H8" s="20">
        <v>23603247</v>
      </c>
      <c r="I8" s="20">
        <v>39709756</v>
      </c>
      <c r="J8" s="20">
        <v>39709756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39709756</v>
      </c>
      <c r="X8" s="20">
        <v>6542250</v>
      </c>
      <c r="Y8" s="20">
        <v>33167506</v>
      </c>
      <c r="Z8" s="21">
        <v>506.97</v>
      </c>
      <c r="AA8" s="22">
        <v>26169000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1566766</v>
      </c>
      <c r="F11" s="20">
        <v>1566766</v>
      </c>
      <c r="G11" s="20">
        <v>-161923</v>
      </c>
      <c r="H11" s="20">
        <v>439787</v>
      </c>
      <c r="I11" s="20">
        <v>-423084</v>
      </c>
      <c r="J11" s="20">
        <v>-423084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-423084</v>
      </c>
      <c r="X11" s="20">
        <v>391692</v>
      </c>
      <c r="Y11" s="20">
        <v>-814776</v>
      </c>
      <c r="Z11" s="21">
        <v>-208.01</v>
      </c>
      <c r="AA11" s="22">
        <v>1566766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32684990</v>
      </c>
      <c r="F12" s="31">
        <f t="shared" si="0"/>
        <v>32684990</v>
      </c>
      <c r="G12" s="31">
        <f t="shared" si="0"/>
        <v>197144547</v>
      </c>
      <c r="H12" s="31">
        <f t="shared" si="0"/>
        <v>19799781</v>
      </c>
      <c r="I12" s="31">
        <f t="shared" si="0"/>
        <v>40453109</v>
      </c>
      <c r="J12" s="31">
        <f t="shared" si="0"/>
        <v>40453109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40453109</v>
      </c>
      <c r="X12" s="31">
        <f t="shared" si="0"/>
        <v>8171248</v>
      </c>
      <c r="Y12" s="31">
        <f t="shared" si="0"/>
        <v>32281861</v>
      </c>
      <c r="Z12" s="32">
        <f>+IF(X12&lt;&gt;0,+(Y12/X12)*100,0)</f>
        <v>395.066469650658</v>
      </c>
      <c r="AA12" s="33">
        <f>SUM(AA6:AA11)</f>
        <v>32684990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1049008435</v>
      </c>
      <c r="F19" s="20">
        <v>1049008435</v>
      </c>
      <c r="G19" s="20">
        <v>-344787</v>
      </c>
      <c r="H19" s="20">
        <v>3160543</v>
      </c>
      <c r="I19" s="20">
        <v>-1432002</v>
      </c>
      <c r="J19" s="20">
        <v>-1432002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-1432002</v>
      </c>
      <c r="X19" s="20">
        <v>262252109</v>
      </c>
      <c r="Y19" s="20">
        <v>-263684111</v>
      </c>
      <c r="Z19" s="21">
        <v>-100.55</v>
      </c>
      <c r="AA19" s="22">
        <v>1049008435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3173000</v>
      </c>
      <c r="F22" s="20">
        <v>3173000</v>
      </c>
      <c r="G22" s="20">
        <v>-27651</v>
      </c>
      <c r="H22" s="20"/>
      <c r="I22" s="20">
        <v>-55301</v>
      </c>
      <c r="J22" s="20">
        <v>-55301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-55301</v>
      </c>
      <c r="X22" s="20">
        <v>793250</v>
      </c>
      <c r="Y22" s="20">
        <v>-848551</v>
      </c>
      <c r="Z22" s="21">
        <v>-106.97</v>
      </c>
      <c r="AA22" s="22">
        <v>3173000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1052181435</v>
      </c>
      <c r="F24" s="37">
        <f t="shared" si="1"/>
        <v>1052181435</v>
      </c>
      <c r="G24" s="37">
        <f t="shared" si="1"/>
        <v>-372438</v>
      </c>
      <c r="H24" s="37">
        <f t="shared" si="1"/>
        <v>3160543</v>
      </c>
      <c r="I24" s="37">
        <f t="shared" si="1"/>
        <v>-1487303</v>
      </c>
      <c r="J24" s="37">
        <f t="shared" si="1"/>
        <v>-1487303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-1487303</v>
      </c>
      <c r="X24" s="37">
        <f t="shared" si="1"/>
        <v>263045359</v>
      </c>
      <c r="Y24" s="37">
        <f t="shared" si="1"/>
        <v>-264532662</v>
      </c>
      <c r="Z24" s="38">
        <f>+IF(X24&lt;&gt;0,+(Y24/X24)*100,0)</f>
        <v>-100.56541693252228</v>
      </c>
      <c r="AA24" s="39">
        <f>SUM(AA15:AA23)</f>
        <v>1052181435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1084866425</v>
      </c>
      <c r="F25" s="31">
        <f t="shared" si="2"/>
        <v>1084866425</v>
      </c>
      <c r="G25" s="31">
        <f t="shared" si="2"/>
        <v>196772109</v>
      </c>
      <c r="H25" s="31">
        <f t="shared" si="2"/>
        <v>22960324</v>
      </c>
      <c r="I25" s="31">
        <f t="shared" si="2"/>
        <v>38965806</v>
      </c>
      <c r="J25" s="31">
        <f t="shared" si="2"/>
        <v>38965806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38965806</v>
      </c>
      <c r="X25" s="31">
        <f t="shared" si="2"/>
        <v>271216607</v>
      </c>
      <c r="Y25" s="31">
        <f t="shared" si="2"/>
        <v>-232250801</v>
      </c>
      <c r="Z25" s="32">
        <f>+IF(X25&lt;&gt;0,+(Y25/X25)*100,0)</f>
        <v>-85.63295720309634</v>
      </c>
      <c r="AA25" s="33">
        <f>+AA12+AA24</f>
        <v>1084866425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2827050</v>
      </c>
      <c r="I29" s="20">
        <v>5586706</v>
      </c>
      <c r="J29" s="20">
        <v>5586706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5586706</v>
      </c>
      <c r="X29" s="20"/>
      <c r="Y29" s="20">
        <v>5586706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14628354</v>
      </c>
      <c r="F30" s="20">
        <v>14628354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3657089</v>
      </c>
      <c r="Y30" s="20">
        <v>-3657089</v>
      </c>
      <c r="Z30" s="21">
        <v>-100</v>
      </c>
      <c r="AA30" s="22">
        <v>14628354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61423</v>
      </c>
      <c r="H31" s="20">
        <v>63845</v>
      </c>
      <c r="I31" s="20">
        <v>7401</v>
      </c>
      <c r="J31" s="20">
        <v>7401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7401</v>
      </c>
      <c r="X31" s="20"/>
      <c r="Y31" s="20">
        <v>7401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14002763</v>
      </c>
      <c r="F32" s="20">
        <v>14002763</v>
      </c>
      <c r="G32" s="20">
        <v>3756362</v>
      </c>
      <c r="H32" s="20">
        <v>5308579</v>
      </c>
      <c r="I32" s="20">
        <v>1123790</v>
      </c>
      <c r="J32" s="20">
        <v>1123790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1123790</v>
      </c>
      <c r="X32" s="20">
        <v>3500691</v>
      </c>
      <c r="Y32" s="20">
        <v>-2376901</v>
      </c>
      <c r="Z32" s="21">
        <v>-67.9</v>
      </c>
      <c r="AA32" s="22">
        <v>14002763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1938457</v>
      </c>
      <c r="H33" s="20"/>
      <c r="I33" s="20">
        <v>3262428</v>
      </c>
      <c r="J33" s="20">
        <v>3262428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3262428</v>
      </c>
      <c r="X33" s="20"/>
      <c r="Y33" s="20">
        <v>3262428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28631117</v>
      </c>
      <c r="F34" s="31">
        <f t="shared" si="3"/>
        <v>28631117</v>
      </c>
      <c r="G34" s="31">
        <f t="shared" si="3"/>
        <v>5756242</v>
      </c>
      <c r="H34" s="31">
        <f t="shared" si="3"/>
        <v>8199474</v>
      </c>
      <c r="I34" s="31">
        <f t="shared" si="3"/>
        <v>9980325</v>
      </c>
      <c r="J34" s="31">
        <f t="shared" si="3"/>
        <v>9980325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9980325</v>
      </c>
      <c r="X34" s="31">
        <f t="shared" si="3"/>
        <v>7157780</v>
      </c>
      <c r="Y34" s="31">
        <f t="shared" si="3"/>
        <v>2822545</v>
      </c>
      <c r="Z34" s="32">
        <f>+IF(X34&lt;&gt;0,+(Y34/X34)*100,0)</f>
        <v>39.43324606232659</v>
      </c>
      <c r="AA34" s="33">
        <f>SUM(AA29:AA33)</f>
        <v>28631117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39447936</v>
      </c>
      <c r="F37" s="20">
        <v>39447936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9861984</v>
      </c>
      <c r="Y37" s="20">
        <v>-9861984</v>
      </c>
      <c r="Z37" s="21">
        <v>-100</v>
      </c>
      <c r="AA37" s="22">
        <v>39447936</v>
      </c>
    </row>
    <row r="38" spans="1:27" ht="13.5">
      <c r="A38" s="23" t="s">
        <v>58</v>
      </c>
      <c r="B38" s="17"/>
      <c r="C38" s="18"/>
      <c r="D38" s="18"/>
      <c r="E38" s="19">
        <v>23104503</v>
      </c>
      <c r="F38" s="20">
        <v>23104503</v>
      </c>
      <c r="G38" s="20">
        <v>370462</v>
      </c>
      <c r="H38" s="20"/>
      <c r="I38" s="20">
        <v>34377</v>
      </c>
      <c r="J38" s="20">
        <v>34377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34377</v>
      </c>
      <c r="X38" s="20">
        <v>5776126</v>
      </c>
      <c r="Y38" s="20">
        <v>-5741749</v>
      </c>
      <c r="Z38" s="21">
        <v>-99.4</v>
      </c>
      <c r="AA38" s="22">
        <v>23104503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62552439</v>
      </c>
      <c r="F39" s="37">
        <f t="shared" si="4"/>
        <v>62552439</v>
      </c>
      <c r="G39" s="37">
        <f t="shared" si="4"/>
        <v>370462</v>
      </c>
      <c r="H39" s="37">
        <f t="shared" si="4"/>
        <v>0</v>
      </c>
      <c r="I39" s="37">
        <f t="shared" si="4"/>
        <v>34377</v>
      </c>
      <c r="J39" s="37">
        <f t="shared" si="4"/>
        <v>34377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34377</v>
      </c>
      <c r="X39" s="37">
        <f t="shared" si="4"/>
        <v>15638110</v>
      </c>
      <c r="Y39" s="37">
        <f t="shared" si="4"/>
        <v>-15603733</v>
      </c>
      <c r="Z39" s="38">
        <f>+IF(X39&lt;&gt;0,+(Y39/X39)*100,0)</f>
        <v>-99.78017164478317</v>
      </c>
      <c r="AA39" s="39">
        <f>SUM(AA37:AA38)</f>
        <v>62552439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91183556</v>
      </c>
      <c r="F40" s="31">
        <f t="shared" si="5"/>
        <v>91183556</v>
      </c>
      <c r="G40" s="31">
        <f t="shared" si="5"/>
        <v>6126704</v>
      </c>
      <c r="H40" s="31">
        <f t="shared" si="5"/>
        <v>8199474</v>
      </c>
      <c r="I40" s="31">
        <f t="shared" si="5"/>
        <v>10014702</v>
      </c>
      <c r="J40" s="31">
        <f t="shared" si="5"/>
        <v>10014702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10014702</v>
      </c>
      <c r="X40" s="31">
        <f t="shared" si="5"/>
        <v>22795890</v>
      </c>
      <c r="Y40" s="31">
        <f t="shared" si="5"/>
        <v>-12781188</v>
      </c>
      <c r="Z40" s="32">
        <f>+IF(X40&lt;&gt;0,+(Y40/X40)*100,0)</f>
        <v>-56.06794909082296</v>
      </c>
      <c r="AA40" s="33">
        <f>+AA34+AA39</f>
        <v>91183556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993682869</v>
      </c>
      <c r="F42" s="45">
        <f t="shared" si="6"/>
        <v>993682869</v>
      </c>
      <c r="G42" s="45">
        <f t="shared" si="6"/>
        <v>190645405</v>
      </c>
      <c r="H42" s="45">
        <f t="shared" si="6"/>
        <v>14760850</v>
      </c>
      <c r="I42" s="45">
        <f t="shared" si="6"/>
        <v>28951104</v>
      </c>
      <c r="J42" s="45">
        <f t="shared" si="6"/>
        <v>28951104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28951104</v>
      </c>
      <c r="X42" s="45">
        <f t="shared" si="6"/>
        <v>248420717</v>
      </c>
      <c r="Y42" s="45">
        <f t="shared" si="6"/>
        <v>-219469613</v>
      </c>
      <c r="Z42" s="46">
        <f>+IF(X42&lt;&gt;0,+(Y42/X42)*100,0)</f>
        <v>-88.34593815297619</v>
      </c>
      <c r="AA42" s="47">
        <f>+AA25-AA40</f>
        <v>993682869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993682870</v>
      </c>
      <c r="F45" s="20">
        <v>993682870</v>
      </c>
      <c r="G45" s="20">
        <v>190645405</v>
      </c>
      <c r="H45" s="20">
        <v>14760851</v>
      </c>
      <c r="I45" s="20">
        <v>28951104</v>
      </c>
      <c r="J45" s="20">
        <v>28951104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28951104</v>
      </c>
      <c r="X45" s="20">
        <v>248420718</v>
      </c>
      <c r="Y45" s="20">
        <v>-219469614</v>
      </c>
      <c r="Z45" s="48">
        <v>-88.35</v>
      </c>
      <c r="AA45" s="22">
        <v>993682870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993682870</v>
      </c>
      <c r="F48" s="53">
        <f t="shared" si="7"/>
        <v>993682870</v>
      </c>
      <c r="G48" s="53">
        <f t="shared" si="7"/>
        <v>190645405</v>
      </c>
      <c r="H48" s="53">
        <f t="shared" si="7"/>
        <v>14760851</v>
      </c>
      <c r="I48" s="53">
        <f t="shared" si="7"/>
        <v>28951104</v>
      </c>
      <c r="J48" s="53">
        <f t="shared" si="7"/>
        <v>28951104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28951104</v>
      </c>
      <c r="X48" s="53">
        <f t="shared" si="7"/>
        <v>248420718</v>
      </c>
      <c r="Y48" s="53">
        <f t="shared" si="7"/>
        <v>-219469614</v>
      </c>
      <c r="Z48" s="54">
        <f>+IF(X48&lt;&gt;0,+(Y48/X48)*100,0)</f>
        <v>-88.34593819988879</v>
      </c>
      <c r="AA48" s="55">
        <f>SUM(AA45:AA47)</f>
        <v>993682870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879561</v>
      </c>
      <c r="D6" s="18">
        <v>879561</v>
      </c>
      <c r="E6" s="19">
        <v>500000</v>
      </c>
      <c r="F6" s="20">
        <v>500000</v>
      </c>
      <c r="G6" s="20">
        <v>7590143</v>
      </c>
      <c r="H6" s="20">
        <v>4949174</v>
      </c>
      <c r="I6" s="20">
        <v>1055689</v>
      </c>
      <c r="J6" s="20">
        <v>1055689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1055689</v>
      </c>
      <c r="X6" s="20">
        <v>125000</v>
      </c>
      <c r="Y6" s="20">
        <v>930689</v>
      </c>
      <c r="Z6" s="21">
        <v>744.55</v>
      </c>
      <c r="AA6" s="22">
        <v>500000</v>
      </c>
    </row>
    <row r="7" spans="1:27" ht="13.5">
      <c r="A7" s="23" t="s">
        <v>34</v>
      </c>
      <c r="B7" s="17"/>
      <c r="C7" s="18"/>
      <c r="D7" s="18"/>
      <c r="E7" s="19">
        <v>2200000</v>
      </c>
      <c r="F7" s="20">
        <v>2200000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550000</v>
      </c>
      <c r="Y7" s="20">
        <v>-550000</v>
      </c>
      <c r="Z7" s="21">
        <v>-100</v>
      </c>
      <c r="AA7" s="22">
        <v>2200000</v>
      </c>
    </row>
    <row r="8" spans="1:27" ht="13.5">
      <c r="A8" s="23" t="s">
        <v>35</v>
      </c>
      <c r="B8" s="17"/>
      <c r="C8" s="18">
        <v>12646793</v>
      </c>
      <c r="D8" s="18">
        <v>12646793</v>
      </c>
      <c r="E8" s="19">
        <v>12441626</v>
      </c>
      <c r="F8" s="20">
        <v>12441626</v>
      </c>
      <c r="G8" s="20">
        <v>15983885</v>
      </c>
      <c r="H8" s="20">
        <v>14546519</v>
      </c>
      <c r="I8" s="20">
        <v>14185135</v>
      </c>
      <c r="J8" s="20">
        <v>14185135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14185135</v>
      </c>
      <c r="X8" s="20">
        <v>3110407</v>
      </c>
      <c r="Y8" s="20">
        <v>11074728</v>
      </c>
      <c r="Z8" s="21">
        <v>356.05</v>
      </c>
      <c r="AA8" s="22">
        <v>12441626</v>
      </c>
    </row>
    <row r="9" spans="1:27" ht="13.5">
      <c r="A9" s="23" t="s">
        <v>36</v>
      </c>
      <c r="B9" s="17"/>
      <c r="C9" s="18">
        <v>17500950</v>
      </c>
      <c r="D9" s="18">
        <v>17500950</v>
      </c>
      <c r="E9" s="19">
        <v>1000000</v>
      </c>
      <c r="F9" s="20">
        <v>1000000</v>
      </c>
      <c r="G9" s="20">
        <v>16229401</v>
      </c>
      <c r="H9" s="20">
        <v>16159946</v>
      </c>
      <c r="I9" s="20">
        <v>16090491</v>
      </c>
      <c r="J9" s="20">
        <v>16090491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16090491</v>
      </c>
      <c r="X9" s="20">
        <v>250000</v>
      </c>
      <c r="Y9" s="20">
        <v>15840491</v>
      </c>
      <c r="Z9" s="21">
        <v>6336.2</v>
      </c>
      <c r="AA9" s="22">
        <v>1000000</v>
      </c>
    </row>
    <row r="10" spans="1:27" ht="13.5">
      <c r="A10" s="23" t="s">
        <v>37</v>
      </c>
      <c r="B10" s="17"/>
      <c r="C10" s="18"/>
      <c r="D10" s="18"/>
      <c r="E10" s="19">
        <v>6000000</v>
      </c>
      <c r="F10" s="20">
        <v>6000000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1500000</v>
      </c>
      <c r="Y10" s="24">
        <v>-1500000</v>
      </c>
      <c r="Z10" s="25">
        <v>-100</v>
      </c>
      <c r="AA10" s="26">
        <v>6000000</v>
      </c>
    </row>
    <row r="11" spans="1:27" ht="13.5">
      <c r="A11" s="23" t="s">
        <v>38</v>
      </c>
      <c r="B11" s="17"/>
      <c r="C11" s="18">
        <v>415738</v>
      </c>
      <c r="D11" s="18">
        <v>415738</v>
      </c>
      <c r="E11" s="19">
        <v>1000000</v>
      </c>
      <c r="F11" s="20">
        <v>1000000</v>
      </c>
      <c r="G11" s="20">
        <v>351842</v>
      </c>
      <c r="H11" s="20">
        <v>315862</v>
      </c>
      <c r="I11" s="20">
        <v>294061</v>
      </c>
      <c r="J11" s="20">
        <v>294061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294061</v>
      </c>
      <c r="X11" s="20">
        <v>250000</v>
      </c>
      <c r="Y11" s="20">
        <v>44061</v>
      </c>
      <c r="Z11" s="21">
        <v>17.62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31443042</v>
      </c>
      <c r="D12" s="29">
        <f>SUM(D6:D11)</f>
        <v>31443042</v>
      </c>
      <c r="E12" s="30">
        <f t="shared" si="0"/>
        <v>23141626</v>
      </c>
      <c r="F12" s="31">
        <f t="shared" si="0"/>
        <v>23141626</v>
      </c>
      <c r="G12" s="31">
        <f t="shared" si="0"/>
        <v>40155271</v>
      </c>
      <c r="H12" s="31">
        <f t="shared" si="0"/>
        <v>35971501</v>
      </c>
      <c r="I12" s="31">
        <f t="shared" si="0"/>
        <v>31625376</v>
      </c>
      <c r="J12" s="31">
        <f t="shared" si="0"/>
        <v>31625376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31625376</v>
      </c>
      <c r="X12" s="31">
        <f t="shared" si="0"/>
        <v>5785407</v>
      </c>
      <c r="Y12" s="31">
        <f t="shared" si="0"/>
        <v>25839969</v>
      </c>
      <c r="Z12" s="32">
        <f>+IF(X12&lt;&gt;0,+(Y12/X12)*100,0)</f>
        <v>446.6404697197621</v>
      </c>
      <c r="AA12" s="33">
        <f>SUM(AA6:AA11)</f>
        <v>23141626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6858644</v>
      </c>
      <c r="D17" s="18">
        <v>6858644</v>
      </c>
      <c r="E17" s="19">
        <v>7229011</v>
      </c>
      <c r="F17" s="20">
        <v>7229011</v>
      </c>
      <c r="G17" s="20">
        <v>6858644</v>
      </c>
      <c r="H17" s="20">
        <v>6858644</v>
      </c>
      <c r="I17" s="20">
        <v>6858644</v>
      </c>
      <c r="J17" s="20">
        <v>6858644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6858644</v>
      </c>
      <c r="X17" s="20">
        <v>1807253</v>
      </c>
      <c r="Y17" s="20">
        <v>5051391</v>
      </c>
      <c r="Z17" s="21">
        <v>279.51</v>
      </c>
      <c r="AA17" s="22">
        <v>7229011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232550148</v>
      </c>
      <c r="D19" s="18">
        <v>232550148</v>
      </c>
      <c r="E19" s="19">
        <v>250617450</v>
      </c>
      <c r="F19" s="20">
        <v>250617450</v>
      </c>
      <c r="G19" s="20">
        <v>232550148</v>
      </c>
      <c r="H19" s="20">
        <v>232550148</v>
      </c>
      <c r="I19" s="20">
        <v>232550148</v>
      </c>
      <c r="J19" s="20">
        <v>232550148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232550148</v>
      </c>
      <c r="X19" s="20">
        <v>62654363</v>
      </c>
      <c r="Y19" s="20">
        <v>169895785</v>
      </c>
      <c r="Z19" s="21">
        <v>271.16</v>
      </c>
      <c r="AA19" s="22">
        <v>250617450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762744</v>
      </c>
      <c r="D22" s="18">
        <v>762744</v>
      </c>
      <c r="E22" s="19">
        <v>762743</v>
      </c>
      <c r="F22" s="20">
        <v>762743</v>
      </c>
      <c r="G22" s="20">
        <v>762744</v>
      </c>
      <c r="H22" s="20">
        <v>762744</v>
      </c>
      <c r="I22" s="20">
        <v>762744</v>
      </c>
      <c r="J22" s="20">
        <v>762744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762744</v>
      </c>
      <c r="X22" s="20">
        <v>190686</v>
      </c>
      <c r="Y22" s="20">
        <v>572058</v>
      </c>
      <c r="Z22" s="21">
        <v>300</v>
      </c>
      <c r="AA22" s="22">
        <v>762743</v>
      </c>
    </row>
    <row r="23" spans="1:27" ht="13.5">
      <c r="A23" s="23" t="s">
        <v>49</v>
      </c>
      <c r="B23" s="17"/>
      <c r="C23" s="18">
        <v>179457</v>
      </c>
      <c r="D23" s="18">
        <v>179457</v>
      </c>
      <c r="E23" s="19">
        <v>18710</v>
      </c>
      <c r="F23" s="20">
        <v>18710</v>
      </c>
      <c r="G23" s="24">
        <v>179457</v>
      </c>
      <c r="H23" s="24">
        <v>179457</v>
      </c>
      <c r="I23" s="24">
        <v>179457</v>
      </c>
      <c r="J23" s="20">
        <v>179457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179457</v>
      </c>
      <c r="X23" s="20">
        <v>4678</v>
      </c>
      <c r="Y23" s="24">
        <v>174779</v>
      </c>
      <c r="Z23" s="25">
        <v>3736.19</v>
      </c>
      <c r="AA23" s="26">
        <v>18710</v>
      </c>
    </row>
    <row r="24" spans="1:27" ht="13.5">
      <c r="A24" s="27" t="s">
        <v>50</v>
      </c>
      <c r="B24" s="35"/>
      <c r="C24" s="29">
        <f aca="true" t="shared" si="1" ref="C24:Y24">SUM(C15:C23)</f>
        <v>240350993</v>
      </c>
      <c r="D24" s="29">
        <f>SUM(D15:D23)</f>
        <v>240350993</v>
      </c>
      <c r="E24" s="36">
        <f t="shared" si="1"/>
        <v>258627914</v>
      </c>
      <c r="F24" s="37">
        <f t="shared" si="1"/>
        <v>258627914</v>
      </c>
      <c r="G24" s="37">
        <f t="shared" si="1"/>
        <v>240350993</v>
      </c>
      <c r="H24" s="37">
        <f t="shared" si="1"/>
        <v>240350993</v>
      </c>
      <c r="I24" s="37">
        <f t="shared" si="1"/>
        <v>240350993</v>
      </c>
      <c r="J24" s="37">
        <f t="shared" si="1"/>
        <v>240350993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240350993</v>
      </c>
      <c r="X24" s="37">
        <f t="shared" si="1"/>
        <v>64656980</v>
      </c>
      <c r="Y24" s="37">
        <f t="shared" si="1"/>
        <v>175694013</v>
      </c>
      <c r="Z24" s="38">
        <f>+IF(X24&lt;&gt;0,+(Y24/X24)*100,0)</f>
        <v>271.7324765245763</v>
      </c>
      <c r="AA24" s="39">
        <f>SUM(AA15:AA23)</f>
        <v>258627914</v>
      </c>
    </row>
    <row r="25" spans="1:27" ht="13.5">
      <c r="A25" s="27" t="s">
        <v>51</v>
      </c>
      <c r="B25" s="28"/>
      <c r="C25" s="29">
        <f aca="true" t="shared" si="2" ref="C25:Y25">+C12+C24</f>
        <v>271794035</v>
      </c>
      <c r="D25" s="29">
        <f>+D12+D24</f>
        <v>271794035</v>
      </c>
      <c r="E25" s="30">
        <f t="shared" si="2"/>
        <v>281769540</v>
      </c>
      <c r="F25" s="31">
        <f t="shared" si="2"/>
        <v>281769540</v>
      </c>
      <c r="G25" s="31">
        <f t="shared" si="2"/>
        <v>280506264</v>
      </c>
      <c r="H25" s="31">
        <f t="shared" si="2"/>
        <v>276322494</v>
      </c>
      <c r="I25" s="31">
        <f t="shared" si="2"/>
        <v>271976369</v>
      </c>
      <c r="J25" s="31">
        <f t="shared" si="2"/>
        <v>271976369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271976369</v>
      </c>
      <c r="X25" s="31">
        <f t="shared" si="2"/>
        <v>70442387</v>
      </c>
      <c r="Y25" s="31">
        <f t="shared" si="2"/>
        <v>201533982</v>
      </c>
      <c r="Z25" s="32">
        <f>+IF(X25&lt;&gt;0,+(Y25/X25)*100,0)</f>
        <v>286.0976048412442</v>
      </c>
      <c r="AA25" s="33">
        <f>+AA12+AA24</f>
        <v>281769540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617683</v>
      </c>
      <c r="D31" s="18">
        <v>617683</v>
      </c>
      <c r="E31" s="19">
        <v>584370</v>
      </c>
      <c r="F31" s="20">
        <v>584370</v>
      </c>
      <c r="G31" s="20">
        <v>618358</v>
      </c>
      <c r="H31" s="20">
        <v>625495</v>
      </c>
      <c r="I31" s="20">
        <v>630302</v>
      </c>
      <c r="J31" s="20">
        <v>630302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630302</v>
      </c>
      <c r="X31" s="20">
        <v>146093</v>
      </c>
      <c r="Y31" s="20">
        <v>484209</v>
      </c>
      <c r="Z31" s="21">
        <v>331.44</v>
      </c>
      <c r="AA31" s="22">
        <v>584370</v>
      </c>
    </row>
    <row r="32" spans="1:27" ht="13.5">
      <c r="A32" s="23" t="s">
        <v>57</v>
      </c>
      <c r="B32" s="17"/>
      <c r="C32" s="18">
        <v>70128158</v>
      </c>
      <c r="D32" s="18">
        <v>70128158</v>
      </c>
      <c r="E32" s="19">
        <v>56000000</v>
      </c>
      <c r="F32" s="20">
        <v>56000000</v>
      </c>
      <c r="G32" s="20">
        <v>61264370</v>
      </c>
      <c r="H32" s="20">
        <v>61718705</v>
      </c>
      <c r="I32" s="20">
        <v>55985254</v>
      </c>
      <c r="J32" s="20">
        <v>55985254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55985254</v>
      </c>
      <c r="X32" s="20">
        <v>14000000</v>
      </c>
      <c r="Y32" s="20">
        <v>41985254</v>
      </c>
      <c r="Z32" s="21">
        <v>299.89</v>
      </c>
      <c r="AA32" s="22">
        <v>56000000</v>
      </c>
    </row>
    <row r="33" spans="1:27" ht="13.5">
      <c r="A33" s="23" t="s">
        <v>58</v>
      </c>
      <c r="B33" s="17"/>
      <c r="C33" s="18">
        <v>3426554</v>
      </c>
      <c r="D33" s="18">
        <v>3426554</v>
      </c>
      <c r="E33" s="19"/>
      <c r="F33" s="20"/>
      <c r="G33" s="20">
        <v>3426554</v>
      </c>
      <c r="H33" s="20">
        <v>3426554</v>
      </c>
      <c r="I33" s="20">
        <v>3426554</v>
      </c>
      <c r="J33" s="20">
        <v>3426554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3426554</v>
      </c>
      <c r="X33" s="20"/>
      <c r="Y33" s="20">
        <v>3426554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74172395</v>
      </c>
      <c r="D34" s="29">
        <f>SUM(D29:D33)</f>
        <v>74172395</v>
      </c>
      <c r="E34" s="30">
        <f t="shared" si="3"/>
        <v>56584370</v>
      </c>
      <c r="F34" s="31">
        <f t="shared" si="3"/>
        <v>56584370</v>
      </c>
      <c r="G34" s="31">
        <f t="shared" si="3"/>
        <v>65309282</v>
      </c>
      <c r="H34" s="31">
        <f t="shared" si="3"/>
        <v>65770754</v>
      </c>
      <c r="I34" s="31">
        <f t="shared" si="3"/>
        <v>60042110</v>
      </c>
      <c r="J34" s="31">
        <f t="shared" si="3"/>
        <v>60042110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60042110</v>
      </c>
      <c r="X34" s="31">
        <f t="shared" si="3"/>
        <v>14146093</v>
      </c>
      <c r="Y34" s="31">
        <f t="shared" si="3"/>
        <v>45896017</v>
      </c>
      <c r="Z34" s="32">
        <f>+IF(X34&lt;&gt;0,+(Y34/X34)*100,0)</f>
        <v>324.4430600025039</v>
      </c>
      <c r="AA34" s="33">
        <f>SUM(AA29:AA33)</f>
        <v>56584370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323964</v>
      </c>
      <c r="D37" s="18">
        <v>323964</v>
      </c>
      <c r="E37" s="19"/>
      <c r="F37" s="20"/>
      <c r="G37" s="20">
        <v>323964</v>
      </c>
      <c r="H37" s="20">
        <v>323964</v>
      </c>
      <c r="I37" s="20">
        <v>323964</v>
      </c>
      <c r="J37" s="20">
        <v>323964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323964</v>
      </c>
      <c r="X37" s="20"/>
      <c r="Y37" s="20">
        <v>323964</v>
      </c>
      <c r="Z37" s="21"/>
      <c r="AA37" s="22"/>
    </row>
    <row r="38" spans="1:27" ht="13.5">
      <c r="A38" s="23" t="s">
        <v>58</v>
      </c>
      <c r="B38" s="17"/>
      <c r="C38" s="18">
        <v>10136581</v>
      </c>
      <c r="D38" s="18">
        <v>10136581</v>
      </c>
      <c r="E38" s="19">
        <v>9981952</v>
      </c>
      <c r="F38" s="20">
        <v>9981952</v>
      </c>
      <c r="G38" s="20">
        <v>10136581</v>
      </c>
      <c r="H38" s="20">
        <v>10136581</v>
      </c>
      <c r="I38" s="20">
        <v>10136581</v>
      </c>
      <c r="J38" s="20">
        <v>10136581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10136581</v>
      </c>
      <c r="X38" s="20">
        <v>2495488</v>
      </c>
      <c r="Y38" s="20">
        <v>7641093</v>
      </c>
      <c r="Z38" s="21">
        <v>306.2</v>
      </c>
      <c r="AA38" s="22">
        <v>9981952</v>
      </c>
    </row>
    <row r="39" spans="1:27" ht="13.5">
      <c r="A39" s="27" t="s">
        <v>61</v>
      </c>
      <c r="B39" s="35"/>
      <c r="C39" s="29">
        <f aca="true" t="shared" si="4" ref="C39:Y39">SUM(C37:C38)</f>
        <v>10460545</v>
      </c>
      <c r="D39" s="29">
        <f>SUM(D37:D38)</f>
        <v>10460545</v>
      </c>
      <c r="E39" s="36">
        <f t="shared" si="4"/>
        <v>9981952</v>
      </c>
      <c r="F39" s="37">
        <f t="shared" si="4"/>
        <v>9981952</v>
      </c>
      <c r="G39" s="37">
        <f t="shared" si="4"/>
        <v>10460545</v>
      </c>
      <c r="H39" s="37">
        <f t="shared" si="4"/>
        <v>10460545</v>
      </c>
      <c r="I39" s="37">
        <f t="shared" si="4"/>
        <v>10460545</v>
      </c>
      <c r="J39" s="37">
        <f t="shared" si="4"/>
        <v>10460545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10460545</v>
      </c>
      <c r="X39" s="37">
        <f t="shared" si="4"/>
        <v>2495488</v>
      </c>
      <c r="Y39" s="37">
        <f t="shared" si="4"/>
        <v>7965057</v>
      </c>
      <c r="Z39" s="38">
        <f>+IF(X39&lt;&gt;0,+(Y39/X39)*100,0)</f>
        <v>319.17833305549857</v>
      </c>
      <c r="AA39" s="39">
        <f>SUM(AA37:AA38)</f>
        <v>9981952</v>
      </c>
    </row>
    <row r="40" spans="1:27" ht="13.5">
      <c r="A40" s="27" t="s">
        <v>62</v>
      </c>
      <c r="B40" s="28"/>
      <c r="C40" s="29">
        <f aca="true" t="shared" si="5" ref="C40:Y40">+C34+C39</f>
        <v>84632940</v>
      </c>
      <c r="D40" s="29">
        <f>+D34+D39</f>
        <v>84632940</v>
      </c>
      <c r="E40" s="30">
        <f t="shared" si="5"/>
        <v>66566322</v>
      </c>
      <c r="F40" s="31">
        <f t="shared" si="5"/>
        <v>66566322</v>
      </c>
      <c r="G40" s="31">
        <f t="shared" si="5"/>
        <v>75769827</v>
      </c>
      <c r="H40" s="31">
        <f t="shared" si="5"/>
        <v>76231299</v>
      </c>
      <c r="I40" s="31">
        <f t="shared" si="5"/>
        <v>70502655</v>
      </c>
      <c r="J40" s="31">
        <f t="shared" si="5"/>
        <v>70502655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70502655</v>
      </c>
      <c r="X40" s="31">
        <f t="shared" si="5"/>
        <v>16641581</v>
      </c>
      <c r="Y40" s="31">
        <f t="shared" si="5"/>
        <v>53861074</v>
      </c>
      <c r="Z40" s="32">
        <f>+IF(X40&lt;&gt;0,+(Y40/X40)*100,0)</f>
        <v>323.65358796138423</v>
      </c>
      <c r="AA40" s="33">
        <f>+AA34+AA39</f>
        <v>66566322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187161095</v>
      </c>
      <c r="D42" s="43">
        <f>+D25-D40</f>
        <v>187161095</v>
      </c>
      <c r="E42" s="44">
        <f t="shared" si="6"/>
        <v>215203218</v>
      </c>
      <c r="F42" s="45">
        <f t="shared" si="6"/>
        <v>215203218</v>
      </c>
      <c r="G42" s="45">
        <f t="shared" si="6"/>
        <v>204736437</v>
      </c>
      <c r="H42" s="45">
        <f t="shared" si="6"/>
        <v>200091195</v>
      </c>
      <c r="I42" s="45">
        <f t="shared" si="6"/>
        <v>201473714</v>
      </c>
      <c r="J42" s="45">
        <f t="shared" si="6"/>
        <v>201473714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201473714</v>
      </c>
      <c r="X42" s="45">
        <f t="shared" si="6"/>
        <v>53800806</v>
      </c>
      <c r="Y42" s="45">
        <f t="shared" si="6"/>
        <v>147672908</v>
      </c>
      <c r="Z42" s="46">
        <f>+IF(X42&lt;&gt;0,+(Y42/X42)*100,0)</f>
        <v>274.4808469969762</v>
      </c>
      <c r="AA42" s="47">
        <f>+AA25-AA40</f>
        <v>215203218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187161095</v>
      </c>
      <c r="D45" s="18">
        <v>187161095</v>
      </c>
      <c r="E45" s="19">
        <v>215203218</v>
      </c>
      <c r="F45" s="20">
        <v>215203218</v>
      </c>
      <c r="G45" s="20">
        <v>204736437</v>
      </c>
      <c r="H45" s="20">
        <v>200091195</v>
      </c>
      <c r="I45" s="20">
        <v>201473714</v>
      </c>
      <c r="J45" s="20">
        <v>201473714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201473714</v>
      </c>
      <c r="X45" s="20">
        <v>53800805</v>
      </c>
      <c r="Y45" s="20">
        <v>147672909</v>
      </c>
      <c r="Z45" s="48">
        <v>274.48</v>
      </c>
      <c r="AA45" s="22">
        <v>215203218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187161095</v>
      </c>
      <c r="D48" s="51">
        <f>SUM(D45:D47)</f>
        <v>187161095</v>
      </c>
      <c r="E48" s="52">
        <f t="shared" si="7"/>
        <v>215203218</v>
      </c>
      <c r="F48" s="53">
        <f t="shared" si="7"/>
        <v>215203218</v>
      </c>
      <c r="G48" s="53">
        <f t="shared" si="7"/>
        <v>204736437</v>
      </c>
      <c r="H48" s="53">
        <f t="shared" si="7"/>
        <v>200091195</v>
      </c>
      <c r="I48" s="53">
        <f t="shared" si="7"/>
        <v>201473714</v>
      </c>
      <c r="J48" s="53">
        <f t="shared" si="7"/>
        <v>201473714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201473714</v>
      </c>
      <c r="X48" s="53">
        <f t="shared" si="7"/>
        <v>53800805</v>
      </c>
      <c r="Y48" s="53">
        <f t="shared" si="7"/>
        <v>147672909</v>
      </c>
      <c r="Z48" s="54">
        <f>+IF(X48&lt;&gt;0,+(Y48/X48)*100,0)</f>
        <v>274.4808539574826</v>
      </c>
      <c r="AA48" s="55">
        <f>SUM(AA45:AA47)</f>
        <v>215203218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27847979</v>
      </c>
      <c r="D6" s="18">
        <v>27847979</v>
      </c>
      <c r="E6" s="19">
        <v>46587538</v>
      </c>
      <c r="F6" s="20">
        <v>46587538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11646885</v>
      </c>
      <c r="Y6" s="20">
        <v>-11646885</v>
      </c>
      <c r="Z6" s="21">
        <v>-100</v>
      </c>
      <c r="AA6" s="22">
        <v>46587538</v>
      </c>
    </row>
    <row r="7" spans="1:27" ht="13.5">
      <c r="A7" s="23" t="s">
        <v>34</v>
      </c>
      <c r="B7" s="17"/>
      <c r="C7" s="18">
        <v>5228934</v>
      </c>
      <c r="D7" s="18">
        <v>5228934</v>
      </c>
      <c r="E7" s="19">
        <v>38343000</v>
      </c>
      <c r="F7" s="20">
        <v>38343000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9585750</v>
      </c>
      <c r="Y7" s="20">
        <v>-9585750</v>
      </c>
      <c r="Z7" s="21">
        <v>-100</v>
      </c>
      <c r="AA7" s="22">
        <v>38343000</v>
      </c>
    </row>
    <row r="8" spans="1:27" ht="13.5">
      <c r="A8" s="23" t="s">
        <v>35</v>
      </c>
      <c r="B8" s="17"/>
      <c r="C8" s="18">
        <v>24004712</v>
      </c>
      <c r="D8" s="18">
        <v>24004712</v>
      </c>
      <c r="E8" s="19">
        <v>16525353</v>
      </c>
      <c r="F8" s="20">
        <v>16525353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4131338</v>
      </c>
      <c r="Y8" s="20">
        <v>-4131338</v>
      </c>
      <c r="Z8" s="21">
        <v>-100</v>
      </c>
      <c r="AA8" s="22">
        <v>16525353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10528639</v>
      </c>
      <c r="D10" s="18">
        <v>10528639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83374437</v>
      </c>
      <c r="D11" s="18">
        <v>83374437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150984701</v>
      </c>
      <c r="D12" s="29">
        <f>SUM(D6:D11)</f>
        <v>150984701</v>
      </c>
      <c r="E12" s="30">
        <f t="shared" si="0"/>
        <v>101455891</v>
      </c>
      <c r="F12" s="31">
        <f t="shared" si="0"/>
        <v>101455891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25363973</v>
      </c>
      <c r="Y12" s="31">
        <f t="shared" si="0"/>
        <v>-25363973</v>
      </c>
      <c r="Z12" s="32">
        <f>+IF(X12&lt;&gt;0,+(Y12/X12)*100,0)</f>
        <v>-100</v>
      </c>
      <c r="AA12" s="33">
        <f>SUM(AA6:AA11)</f>
        <v>101455891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9214</v>
      </c>
      <c r="D15" s="18">
        <v>9214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5109238</v>
      </c>
      <c r="D17" s="18">
        <v>5109238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907169046</v>
      </c>
      <c r="D19" s="18">
        <v>907169046</v>
      </c>
      <c r="E19" s="19">
        <v>406877589</v>
      </c>
      <c r="F19" s="20">
        <v>406877589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101719397</v>
      </c>
      <c r="Y19" s="20">
        <v>-101719397</v>
      </c>
      <c r="Z19" s="21">
        <v>-100</v>
      </c>
      <c r="AA19" s="22">
        <v>406877589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31316</v>
      </c>
      <c r="D22" s="18">
        <v>31316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158380</v>
      </c>
      <c r="D23" s="18">
        <v>158380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912477194</v>
      </c>
      <c r="D24" s="29">
        <f>SUM(D15:D23)</f>
        <v>912477194</v>
      </c>
      <c r="E24" s="36">
        <f t="shared" si="1"/>
        <v>406877589</v>
      </c>
      <c r="F24" s="37">
        <f t="shared" si="1"/>
        <v>406877589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101719397</v>
      </c>
      <c r="Y24" s="37">
        <f t="shared" si="1"/>
        <v>-101719397</v>
      </c>
      <c r="Z24" s="38">
        <f>+IF(X24&lt;&gt;0,+(Y24/X24)*100,0)</f>
        <v>-100</v>
      </c>
      <c r="AA24" s="39">
        <f>SUM(AA15:AA23)</f>
        <v>406877589</v>
      </c>
    </row>
    <row r="25" spans="1:27" ht="13.5">
      <c r="A25" s="27" t="s">
        <v>51</v>
      </c>
      <c r="B25" s="28"/>
      <c r="C25" s="29">
        <f aca="true" t="shared" si="2" ref="C25:Y25">+C12+C24</f>
        <v>1063461895</v>
      </c>
      <c r="D25" s="29">
        <f>+D12+D24</f>
        <v>1063461895</v>
      </c>
      <c r="E25" s="30">
        <f t="shared" si="2"/>
        <v>508333480</v>
      </c>
      <c r="F25" s="31">
        <f t="shared" si="2"/>
        <v>508333480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127083370</v>
      </c>
      <c r="Y25" s="31">
        <f t="shared" si="2"/>
        <v>-127083370</v>
      </c>
      <c r="Z25" s="32">
        <f>+IF(X25&lt;&gt;0,+(Y25/X25)*100,0)</f>
        <v>-100</v>
      </c>
      <c r="AA25" s="33">
        <f>+AA12+AA24</f>
        <v>508333480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58792</v>
      </c>
      <c r="D30" s="18">
        <v>58792</v>
      </c>
      <c r="E30" s="19">
        <v>17347086</v>
      </c>
      <c r="F30" s="20">
        <v>17347086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4336772</v>
      </c>
      <c r="Y30" s="20">
        <v>-4336772</v>
      </c>
      <c r="Z30" s="21">
        <v>-100</v>
      </c>
      <c r="AA30" s="22">
        <v>17347086</v>
      </c>
    </row>
    <row r="31" spans="1:27" ht="13.5">
      <c r="A31" s="23" t="s">
        <v>56</v>
      </c>
      <c r="B31" s="17"/>
      <c r="C31" s="18">
        <v>2542300</v>
      </c>
      <c r="D31" s="18">
        <v>2542300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31143369</v>
      </c>
      <c r="D32" s="18">
        <v>31143369</v>
      </c>
      <c r="E32" s="19">
        <v>457000</v>
      </c>
      <c r="F32" s="20">
        <v>457000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114250</v>
      </c>
      <c r="Y32" s="20">
        <v>-114250</v>
      </c>
      <c r="Z32" s="21">
        <v>-100</v>
      </c>
      <c r="AA32" s="22">
        <v>457000</v>
      </c>
    </row>
    <row r="33" spans="1:27" ht="13.5">
      <c r="A33" s="23" t="s">
        <v>58</v>
      </c>
      <c r="B33" s="17"/>
      <c r="C33" s="18">
        <v>21878814</v>
      </c>
      <c r="D33" s="18">
        <v>21878814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55623275</v>
      </c>
      <c r="D34" s="29">
        <f>SUM(D29:D33)</f>
        <v>55623275</v>
      </c>
      <c r="E34" s="30">
        <f t="shared" si="3"/>
        <v>17804086</v>
      </c>
      <c r="F34" s="31">
        <f t="shared" si="3"/>
        <v>17804086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4451022</v>
      </c>
      <c r="Y34" s="31">
        <f t="shared" si="3"/>
        <v>-4451022</v>
      </c>
      <c r="Z34" s="32">
        <f>+IF(X34&lt;&gt;0,+(Y34/X34)*100,0)</f>
        <v>-100</v>
      </c>
      <c r="AA34" s="33">
        <f>SUM(AA29:AA33)</f>
        <v>17804086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56711</v>
      </c>
      <c r="D37" s="18">
        <v>56711</v>
      </c>
      <c r="E37" s="19">
        <v>54346</v>
      </c>
      <c r="F37" s="20">
        <v>54346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13587</v>
      </c>
      <c r="Y37" s="20">
        <v>-13587</v>
      </c>
      <c r="Z37" s="21">
        <v>-100</v>
      </c>
      <c r="AA37" s="22">
        <v>54346</v>
      </c>
    </row>
    <row r="38" spans="1:27" ht="13.5">
      <c r="A38" s="23" t="s">
        <v>58</v>
      </c>
      <c r="B38" s="17"/>
      <c r="C38" s="18">
        <v>14438992</v>
      </c>
      <c r="D38" s="18">
        <v>14438992</v>
      </c>
      <c r="E38" s="19">
        <v>21876714</v>
      </c>
      <c r="F38" s="20">
        <v>21876714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5469179</v>
      </c>
      <c r="Y38" s="20">
        <v>-5469179</v>
      </c>
      <c r="Z38" s="21">
        <v>-100</v>
      </c>
      <c r="AA38" s="22">
        <v>21876714</v>
      </c>
    </row>
    <row r="39" spans="1:27" ht="13.5">
      <c r="A39" s="27" t="s">
        <v>61</v>
      </c>
      <c r="B39" s="35"/>
      <c r="C39" s="29">
        <f aca="true" t="shared" si="4" ref="C39:Y39">SUM(C37:C38)</f>
        <v>14495703</v>
      </c>
      <c r="D39" s="29">
        <f>SUM(D37:D38)</f>
        <v>14495703</v>
      </c>
      <c r="E39" s="36">
        <f t="shared" si="4"/>
        <v>21931060</v>
      </c>
      <c r="F39" s="37">
        <f t="shared" si="4"/>
        <v>21931060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5482766</v>
      </c>
      <c r="Y39" s="37">
        <f t="shared" si="4"/>
        <v>-5482766</v>
      </c>
      <c r="Z39" s="38">
        <f>+IF(X39&lt;&gt;0,+(Y39/X39)*100,0)</f>
        <v>-100</v>
      </c>
      <c r="AA39" s="39">
        <f>SUM(AA37:AA38)</f>
        <v>21931060</v>
      </c>
    </row>
    <row r="40" spans="1:27" ht="13.5">
      <c r="A40" s="27" t="s">
        <v>62</v>
      </c>
      <c r="B40" s="28"/>
      <c r="C40" s="29">
        <f aca="true" t="shared" si="5" ref="C40:Y40">+C34+C39</f>
        <v>70118978</v>
      </c>
      <c r="D40" s="29">
        <f>+D34+D39</f>
        <v>70118978</v>
      </c>
      <c r="E40" s="30">
        <f t="shared" si="5"/>
        <v>39735146</v>
      </c>
      <c r="F40" s="31">
        <f t="shared" si="5"/>
        <v>39735146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9933788</v>
      </c>
      <c r="Y40" s="31">
        <f t="shared" si="5"/>
        <v>-9933788</v>
      </c>
      <c r="Z40" s="32">
        <f>+IF(X40&lt;&gt;0,+(Y40/X40)*100,0)</f>
        <v>-100</v>
      </c>
      <c r="AA40" s="33">
        <f>+AA34+AA39</f>
        <v>39735146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993342917</v>
      </c>
      <c r="D42" s="43">
        <f>+D25-D40</f>
        <v>993342917</v>
      </c>
      <c r="E42" s="44">
        <f t="shared" si="6"/>
        <v>468598334</v>
      </c>
      <c r="F42" s="45">
        <f t="shared" si="6"/>
        <v>468598334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117149582</v>
      </c>
      <c r="Y42" s="45">
        <f t="shared" si="6"/>
        <v>-117149582</v>
      </c>
      <c r="Z42" s="46">
        <f>+IF(X42&lt;&gt;0,+(Y42/X42)*100,0)</f>
        <v>-100</v>
      </c>
      <c r="AA42" s="47">
        <f>+AA25-AA40</f>
        <v>468598334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993342917</v>
      </c>
      <c r="D45" s="18">
        <v>993342917</v>
      </c>
      <c r="E45" s="19">
        <v>468598333</v>
      </c>
      <c r="F45" s="20">
        <v>468598333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117149583</v>
      </c>
      <c r="Y45" s="20">
        <v>-117149583</v>
      </c>
      <c r="Z45" s="48">
        <v>-100</v>
      </c>
      <c r="AA45" s="22">
        <v>468598333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993342917</v>
      </c>
      <c r="D48" s="51">
        <f>SUM(D45:D47)</f>
        <v>993342917</v>
      </c>
      <c r="E48" s="52">
        <f t="shared" si="7"/>
        <v>468598333</v>
      </c>
      <c r="F48" s="53">
        <f t="shared" si="7"/>
        <v>468598333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117149583</v>
      </c>
      <c r="Y48" s="53">
        <f t="shared" si="7"/>
        <v>-117149583</v>
      </c>
      <c r="Z48" s="54">
        <f>+IF(X48&lt;&gt;0,+(Y48/X48)*100,0)</f>
        <v>-100</v>
      </c>
      <c r="AA48" s="55">
        <f>SUM(AA45:AA47)</f>
        <v>468598333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87934339</v>
      </c>
      <c r="D6" s="18">
        <v>87934339</v>
      </c>
      <c r="E6" s="19">
        <v>1080766</v>
      </c>
      <c r="F6" s="20">
        <v>1080766</v>
      </c>
      <c r="G6" s="20">
        <v>2904007</v>
      </c>
      <c r="H6" s="20">
        <v>3933351</v>
      </c>
      <c r="I6" s="20">
        <v>559788</v>
      </c>
      <c r="J6" s="20">
        <v>559788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559788</v>
      </c>
      <c r="X6" s="20">
        <v>270192</v>
      </c>
      <c r="Y6" s="20">
        <v>289596</v>
      </c>
      <c r="Z6" s="21">
        <v>107.18</v>
      </c>
      <c r="AA6" s="22">
        <v>1080766</v>
      </c>
    </row>
    <row r="7" spans="1:27" ht="13.5">
      <c r="A7" s="23" t="s">
        <v>34</v>
      </c>
      <c r="B7" s="17"/>
      <c r="C7" s="18">
        <v>4400000</v>
      </c>
      <c r="D7" s="18">
        <v>4400000</v>
      </c>
      <c r="E7" s="19">
        <v>81878906</v>
      </c>
      <c r="F7" s="20">
        <v>81878906</v>
      </c>
      <c r="G7" s="20">
        <v>116000000</v>
      </c>
      <c r="H7" s="20">
        <v>110000000</v>
      </c>
      <c r="I7" s="20">
        <v>107000000</v>
      </c>
      <c r="J7" s="20">
        <v>107000000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107000000</v>
      </c>
      <c r="X7" s="20">
        <v>20469727</v>
      </c>
      <c r="Y7" s="20">
        <v>86530273</v>
      </c>
      <c r="Z7" s="21">
        <v>422.72</v>
      </c>
      <c r="AA7" s="22">
        <v>81878906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2667644</v>
      </c>
      <c r="D9" s="18">
        <v>2667644</v>
      </c>
      <c r="E9" s="19">
        <v>2000000</v>
      </c>
      <c r="F9" s="20">
        <v>2000000</v>
      </c>
      <c r="G9" s="20">
        <v>2550704</v>
      </c>
      <c r="H9" s="20">
        <v>2465126</v>
      </c>
      <c r="I9" s="20">
        <v>2815841</v>
      </c>
      <c r="J9" s="20">
        <v>2815841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2815841</v>
      </c>
      <c r="X9" s="20">
        <v>500000</v>
      </c>
      <c r="Y9" s="20">
        <v>2315841</v>
      </c>
      <c r="Z9" s="21">
        <v>463.17</v>
      </c>
      <c r="AA9" s="22">
        <v>2000000</v>
      </c>
    </row>
    <row r="10" spans="1:27" ht="13.5">
      <c r="A10" s="23" t="s">
        <v>37</v>
      </c>
      <c r="B10" s="17"/>
      <c r="C10" s="18">
        <v>898044</v>
      </c>
      <c r="D10" s="18">
        <v>898044</v>
      </c>
      <c r="E10" s="19"/>
      <c r="F10" s="20"/>
      <c r="G10" s="24">
        <v>898044</v>
      </c>
      <c r="H10" s="24">
        <v>898044</v>
      </c>
      <c r="I10" s="24">
        <v>898044</v>
      </c>
      <c r="J10" s="20">
        <v>898044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898044</v>
      </c>
      <c r="X10" s="20"/>
      <c r="Y10" s="24">
        <v>898044</v>
      </c>
      <c r="Z10" s="25"/>
      <c r="AA10" s="26"/>
    </row>
    <row r="11" spans="1:27" ht="13.5">
      <c r="A11" s="23" t="s">
        <v>38</v>
      </c>
      <c r="B11" s="17"/>
      <c r="C11" s="18">
        <v>291794</v>
      </c>
      <c r="D11" s="18">
        <v>291794</v>
      </c>
      <c r="E11" s="19">
        <v>400000</v>
      </c>
      <c r="F11" s="20">
        <v>400000</v>
      </c>
      <c r="G11" s="20">
        <v>301087</v>
      </c>
      <c r="H11" s="20">
        <v>291498</v>
      </c>
      <c r="I11" s="20">
        <v>317036</v>
      </c>
      <c r="J11" s="20">
        <v>317036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317036</v>
      </c>
      <c r="X11" s="20">
        <v>100000</v>
      </c>
      <c r="Y11" s="20">
        <v>217036</v>
      </c>
      <c r="Z11" s="21">
        <v>217.04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96191821</v>
      </c>
      <c r="D12" s="29">
        <f>SUM(D6:D11)</f>
        <v>96191821</v>
      </c>
      <c r="E12" s="30">
        <f t="shared" si="0"/>
        <v>85359672</v>
      </c>
      <c r="F12" s="31">
        <f t="shared" si="0"/>
        <v>85359672</v>
      </c>
      <c r="G12" s="31">
        <f t="shared" si="0"/>
        <v>122653842</v>
      </c>
      <c r="H12" s="31">
        <f t="shared" si="0"/>
        <v>117588019</v>
      </c>
      <c r="I12" s="31">
        <f t="shared" si="0"/>
        <v>111590709</v>
      </c>
      <c r="J12" s="31">
        <f t="shared" si="0"/>
        <v>111590709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111590709</v>
      </c>
      <c r="X12" s="31">
        <f t="shared" si="0"/>
        <v>21339919</v>
      </c>
      <c r="Y12" s="31">
        <f t="shared" si="0"/>
        <v>90250790</v>
      </c>
      <c r="Z12" s="32">
        <f>+IF(X12&lt;&gt;0,+(Y12/X12)*100,0)</f>
        <v>422.920021392771</v>
      </c>
      <c r="AA12" s="33">
        <f>SUM(AA6:AA11)</f>
        <v>85359672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9578501</v>
      </c>
      <c r="D15" s="18">
        <v>9578501</v>
      </c>
      <c r="E15" s="19">
        <v>9674254</v>
      </c>
      <c r="F15" s="20">
        <v>9674254</v>
      </c>
      <c r="G15" s="20">
        <v>9578501</v>
      </c>
      <c r="H15" s="20">
        <v>9578501</v>
      </c>
      <c r="I15" s="20">
        <v>9578501</v>
      </c>
      <c r="J15" s="20">
        <v>9578501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9578501</v>
      </c>
      <c r="X15" s="20">
        <v>2418564</v>
      </c>
      <c r="Y15" s="20">
        <v>7159937</v>
      </c>
      <c r="Z15" s="21">
        <v>296.04</v>
      </c>
      <c r="AA15" s="22">
        <v>9674254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4400000</v>
      </c>
      <c r="H16" s="24">
        <v>4400000</v>
      </c>
      <c r="I16" s="24">
        <v>4400000</v>
      </c>
      <c r="J16" s="20">
        <v>4400000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4400000</v>
      </c>
      <c r="X16" s="20"/>
      <c r="Y16" s="24">
        <v>4400000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39292575</v>
      </c>
      <c r="D19" s="18">
        <v>39292575</v>
      </c>
      <c r="E19" s="19">
        <v>46002574</v>
      </c>
      <c r="F19" s="20">
        <v>46002574</v>
      </c>
      <c r="G19" s="20">
        <v>38860406</v>
      </c>
      <c r="H19" s="20">
        <v>38958117</v>
      </c>
      <c r="I19" s="20">
        <v>39001163</v>
      </c>
      <c r="J19" s="20">
        <v>39001163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39001163</v>
      </c>
      <c r="X19" s="20">
        <v>11500644</v>
      </c>
      <c r="Y19" s="20">
        <v>27500519</v>
      </c>
      <c r="Z19" s="21">
        <v>239.12</v>
      </c>
      <c r="AA19" s="22">
        <v>46002574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776683</v>
      </c>
      <c r="D22" s="18">
        <v>776683</v>
      </c>
      <c r="E22" s="19">
        <v>1428616</v>
      </c>
      <c r="F22" s="20">
        <v>1428616</v>
      </c>
      <c r="G22" s="20">
        <v>848654</v>
      </c>
      <c r="H22" s="20">
        <v>848654</v>
      </c>
      <c r="I22" s="20">
        <v>848654</v>
      </c>
      <c r="J22" s="20">
        <v>848654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848654</v>
      </c>
      <c r="X22" s="20">
        <v>357154</v>
      </c>
      <c r="Y22" s="20">
        <v>491500</v>
      </c>
      <c r="Z22" s="21">
        <v>137.62</v>
      </c>
      <c r="AA22" s="22">
        <v>1428616</v>
      </c>
    </row>
    <row r="23" spans="1:27" ht="13.5">
      <c r="A23" s="23" t="s">
        <v>49</v>
      </c>
      <c r="B23" s="17"/>
      <c r="C23" s="18">
        <v>6935658</v>
      </c>
      <c r="D23" s="18">
        <v>6935658</v>
      </c>
      <c r="E23" s="19"/>
      <c r="F23" s="20"/>
      <c r="G23" s="24">
        <v>7225699</v>
      </c>
      <c r="H23" s="24">
        <v>7225699</v>
      </c>
      <c r="I23" s="24">
        <v>7225699</v>
      </c>
      <c r="J23" s="20">
        <v>7225699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7225699</v>
      </c>
      <c r="X23" s="20"/>
      <c r="Y23" s="24">
        <v>7225699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56583417</v>
      </c>
      <c r="D24" s="29">
        <f>SUM(D15:D23)</f>
        <v>56583417</v>
      </c>
      <c r="E24" s="36">
        <f t="shared" si="1"/>
        <v>57105444</v>
      </c>
      <c r="F24" s="37">
        <f t="shared" si="1"/>
        <v>57105444</v>
      </c>
      <c r="G24" s="37">
        <f t="shared" si="1"/>
        <v>60913260</v>
      </c>
      <c r="H24" s="37">
        <f t="shared" si="1"/>
        <v>61010971</v>
      </c>
      <c r="I24" s="37">
        <f t="shared" si="1"/>
        <v>61054017</v>
      </c>
      <c r="J24" s="37">
        <f t="shared" si="1"/>
        <v>61054017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61054017</v>
      </c>
      <c r="X24" s="37">
        <f t="shared" si="1"/>
        <v>14276362</v>
      </c>
      <c r="Y24" s="37">
        <f t="shared" si="1"/>
        <v>46777655</v>
      </c>
      <c r="Z24" s="38">
        <f>+IF(X24&lt;&gt;0,+(Y24/X24)*100,0)</f>
        <v>327.658089644967</v>
      </c>
      <c r="AA24" s="39">
        <f>SUM(AA15:AA23)</f>
        <v>57105444</v>
      </c>
    </row>
    <row r="25" spans="1:27" ht="13.5">
      <c r="A25" s="27" t="s">
        <v>51</v>
      </c>
      <c r="B25" s="28"/>
      <c r="C25" s="29">
        <f aca="true" t="shared" si="2" ref="C25:Y25">+C12+C24</f>
        <v>152775238</v>
      </c>
      <c r="D25" s="29">
        <f>+D12+D24</f>
        <v>152775238</v>
      </c>
      <c r="E25" s="30">
        <f t="shared" si="2"/>
        <v>142465116</v>
      </c>
      <c r="F25" s="31">
        <f t="shared" si="2"/>
        <v>142465116</v>
      </c>
      <c r="G25" s="31">
        <f t="shared" si="2"/>
        <v>183567102</v>
      </c>
      <c r="H25" s="31">
        <f t="shared" si="2"/>
        <v>178598990</v>
      </c>
      <c r="I25" s="31">
        <f t="shared" si="2"/>
        <v>172644726</v>
      </c>
      <c r="J25" s="31">
        <f t="shared" si="2"/>
        <v>172644726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172644726</v>
      </c>
      <c r="X25" s="31">
        <f t="shared" si="2"/>
        <v>35616281</v>
      </c>
      <c r="Y25" s="31">
        <f t="shared" si="2"/>
        <v>137028445</v>
      </c>
      <c r="Z25" s="32">
        <f>+IF(X25&lt;&gt;0,+(Y25/X25)*100,0)</f>
        <v>384.7354107521782</v>
      </c>
      <c r="AA25" s="33">
        <f>+AA12+AA24</f>
        <v>142465116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1605705</v>
      </c>
      <c r="D30" s="18">
        <v>1605705</v>
      </c>
      <c r="E30" s="19">
        <v>1785500</v>
      </c>
      <c r="F30" s="20">
        <v>1785500</v>
      </c>
      <c r="G30" s="20">
        <v>1605705</v>
      </c>
      <c r="H30" s="20">
        <v>1605705</v>
      </c>
      <c r="I30" s="20">
        <v>1605705</v>
      </c>
      <c r="J30" s="20">
        <v>1605705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1605705</v>
      </c>
      <c r="X30" s="20">
        <v>446375</v>
      </c>
      <c r="Y30" s="20">
        <v>1159330</v>
      </c>
      <c r="Z30" s="21">
        <v>259.72</v>
      </c>
      <c r="AA30" s="22">
        <v>1785500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6565712</v>
      </c>
      <c r="D32" s="18">
        <v>6565712</v>
      </c>
      <c r="E32" s="19">
        <v>4500000</v>
      </c>
      <c r="F32" s="20">
        <v>4500000</v>
      </c>
      <c r="G32" s="20">
        <v>12079396</v>
      </c>
      <c r="H32" s="20">
        <v>9966660</v>
      </c>
      <c r="I32" s="20">
        <v>9576173</v>
      </c>
      <c r="J32" s="20">
        <v>9576173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9576173</v>
      </c>
      <c r="X32" s="20">
        <v>1125000</v>
      </c>
      <c r="Y32" s="20">
        <v>8451173</v>
      </c>
      <c r="Z32" s="21">
        <v>751.22</v>
      </c>
      <c r="AA32" s="22">
        <v>4500000</v>
      </c>
    </row>
    <row r="33" spans="1:27" ht="13.5">
      <c r="A33" s="23" t="s">
        <v>58</v>
      </c>
      <c r="B33" s="17"/>
      <c r="C33" s="18">
        <v>7749710</v>
      </c>
      <c r="D33" s="18">
        <v>7749710</v>
      </c>
      <c r="E33" s="19">
        <v>6500000</v>
      </c>
      <c r="F33" s="20">
        <v>6500000</v>
      </c>
      <c r="G33" s="20">
        <v>7742463</v>
      </c>
      <c r="H33" s="20">
        <v>7447927</v>
      </c>
      <c r="I33" s="20">
        <v>7422986</v>
      </c>
      <c r="J33" s="20">
        <v>7422986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7422986</v>
      </c>
      <c r="X33" s="20">
        <v>1625000</v>
      </c>
      <c r="Y33" s="20">
        <v>5797986</v>
      </c>
      <c r="Z33" s="21">
        <v>356.8</v>
      </c>
      <c r="AA33" s="22">
        <v>6500000</v>
      </c>
    </row>
    <row r="34" spans="1:27" ht="13.5">
      <c r="A34" s="27" t="s">
        <v>59</v>
      </c>
      <c r="B34" s="28"/>
      <c r="C34" s="29">
        <f aca="true" t="shared" si="3" ref="C34:Y34">SUM(C29:C33)</f>
        <v>15921127</v>
      </c>
      <c r="D34" s="29">
        <f>SUM(D29:D33)</f>
        <v>15921127</v>
      </c>
      <c r="E34" s="30">
        <f t="shared" si="3"/>
        <v>12785500</v>
      </c>
      <c r="F34" s="31">
        <f t="shared" si="3"/>
        <v>12785500</v>
      </c>
      <c r="G34" s="31">
        <f t="shared" si="3"/>
        <v>21427564</v>
      </c>
      <c r="H34" s="31">
        <f t="shared" si="3"/>
        <v>19020292</v>
      </c>
      <c r="I34" s="31">
        <f t="shared" si="3"/>
        <v>18604864</v>
      </c>
      <c r="J34" s="31">
        <f t="shared" si="3"/>
        <v>18604864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18604864</v>
      </c>
      <c r="X34" s="31">
        <f t="shared" si="3"/>
        <v>3196375</v>
      </c>
      <c r="Y34" s="31">
        <f t="shared" si="3"/>
        <v>15408489</v>
      </c>
      <c r="Z34" s="32">
        <f>+IF(X34&lt;&gt;0,+(Y34/X34)*100,0)</f>
        <v>482.0613663916155</v>
      </c>
      <c r="AA34" s="33">
        <f>SUM(AA29:AA33)</f>
        <v>12785500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8434946</v>
      </c>
      <c r="D37" s="18">
        <v>8434946</v>
      </c>
      <c r="E37" s="19">
        <v>6684754</v>
      </c>
      <c r="F37" s="20">
        <v>6684754</v>
      </c>
      <c r="G37" s="20">
        <v>8434946</v>
      </c>
      <c r="H37" s="20">
        <v>8434946</v>
      </c>
      <c r="I37" s="20">
        <v>8434946</v>
      </c>
      <c r="J37" s="20">
        <v>8434946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8434946</v>
      </c>
      <c r="X37" s="20">
        <v>1671189</v>
      </c>
      <c r="Y37" s="20">
        <v>6763757</v>
      </c>
      <c r="Z37" s="21">
        <v>404.73</v>
      </c>
      <c r="AA37" s="22">
        <v>6684754</v>
      </c>
    </row>
    <row r="38" spans="1:27" ht="13.5">
      <c r="A38" s="23" t="s">
        <v>58</v>
      </c>
      <c r="B38" s="17"/>
      <c r="C38" s="18">
        <v>24796611</v>
      </c>
      <c r="D38" s="18">
        <v>24796611</v>
      </c>
      <c r="E38" s="19">
        <v>23000000</v>
      </c>
      <c r="F38" s="20">
        <v>23000000</v>
      </c>
      <c r="G38" s="20">
        <v>24796611</v>
      </c>
      <c r="H38" s="20">
        <v>24796611</v>
      </c>
      <c r="I38" s="20">
        <v>24796611</v>
      </c>
      <c r="J38" s="20">
        <v>24796611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24796611</v>
      </c>
      <c r="X38" s="20">
        <v>5750000</v>
      </c>
      <c r="Y38" s="20">
        <v>19046611</v>
      </c>
      <c r="Z38" s="21">
        <v>331.25</v>
      </c>
      <c r="AA38" s="22">
        <v>23000000</v>
      </c>
    </row>
    <row r="39" spans="1:27" ht="13.5">
      <c r="A39" s="27" t="s">
        <v>61</v>
      </c>
      <c r="B39" s="35"/>
      <c r="C39" s="29">
        <f aca="true" t="shared" si="4" ref="C39:Y39">SUM(C37:C38)</f>
        <v>33231557</v>
      </c>
      <c r="D39" s="29">
        <f>SUM(D37:D38)</f>
        <v>33231557</v>
      </c>
      <c r="E39" s="36">
        <f t="shared" si="4"/>
        <v>29684754</v>
      </c>
      <c r="F39" s="37">
        <f t="shared" si="4"/>
        <v>29684754</v>
      </c>
      <c r="G39" s="37">
        <f t="shared" si="4"/>
        <v>33231557</v>
      </c>
      <c r="H39" s="37">
        <f t="shared" si="4"/>
        <v>33231557</v>
      </c>
      <c r="I39" s="37">
        <f t="shared" si="4"/>
        <v>33231557</v>
      </c>
      <c r="J39" s="37">
        <f t="shared" si="4"/>
        <v>33231557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33231557</v>
      </c>
      <c r="X39" s="37">
        <f t="shared" si="4"/>
        <v>7421189</v>
      </c>
      <c r="Y39" s="37">
        <f t="shared" si="4"/>
        <v>25810368</v>
      </c>
      <c r="Z39" s="38">
        <f>+IF(X39&lt;&gt;0,+(Y39/X39)*100,0)</f>
        <v>347.7928941036268</v>
      </c>
      <c r="AA39" s="39">
        <f>SUM(AA37:AA38)</f>
        <v>29684754</v>
      </c>
    </row>
    <row r="40" spans="1:27" ht="13.5">
      <c r="A40" s="27" t="s">
        <v>62</v>
      </c>
      <c r="B40" s="28"/>
      <c r="C40" s="29">
        <f aca="true" t="shared" si="5" ref="C40:Y40">+C34+C39</f>
        <v>49152684</v>
      </c>
      <c r="D40" s="29">
        <f>+D34+D39</f>
        <v>49152684</v>
      </c>
      <c r="E40" s="30">
        <f t="shared" si="5"/>
        <v>42470254</v>
      </c>
      <c r="F40" s="31">
        <f t="shared" si="5"/>
        <v>42470254</v>
      </c>
      <c r="G40" s="31">
        <f t="shared" si="5"/>
        <v>54659121</v>
      </c>
      <c r="H40" s="31">
        <f t="shared" si="5"/>
        <v>52251849</v>
      </c>
      <c r="I40" s="31">
        <f t="shared" si="5"/>
        <v>51836421</v>
      </c>
      <c r="J40" s="31">
        <f t="shared" si="5"/>
        <v>51836421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51836421</v>
      </c>
      <c r="X40" s="31">
        <f t="shared" si="5"/>
        <v>10617564</v>
      </c>
      <c r="Y40" s="31">
        <f t="shared" si="5"/>
        <v>41218857</v>
      </c>
      <c r="Z40" s="32">
        <f>+IF(X40&lt;&gt;0,+(Y40/X40)*100,0)</f>
        <v>388.21387843765297</v>
      </c>
      <c r="AA40" s="33">
        <f>+AA34+AA39</f>
        <v>42470254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103622554</v>
      </c>
      <c r="D42" s="43">
        <f>+D25-D40</f>
        <v>103622554</v>
      </c>
      <c r="E42" s="44">
        <f t="shared" si="6"/>
        <v>99994862</v>
      </c>
      <c r="F42" s="45">
        <f t="shared" si="6"/>
        <v>99994862</v>
      </c>
      <c r="G42" s="45">
        <f t="shared" si="6"/>
        <v>128907981</v>
      </c>
      <c r="H42" s="45">
        <f t="shared" si="6"/>
        <v>126347141</v>
      </c>
      <c r="I42" s="45">
        <f t="shared" si="6"/>
        <v>120808305</v>
      </c>
      <c r="J42" s="45">
        <f t="shared" si="6"/>
        <v>120808305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120808305</v>
      </c>
      <c r="X42" s="45">
        <f t="shared" si="6"/>
        <v>24998717</v>
      </c>
      <c r="Y42" s="45">
        <f t="shared" si="6"/>
        <v>95809588</v>
      </c>
      <c r="Z42" s="46">
        <f>+IF(X42&lt;&gt;0,+(Y42/X42)*100,0)</f>
        <v>383.25802080162754</v>
      </c>
      <c r="AA42" s="47">
        <f>+AA25-AA40</f>
        <v>99994862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74818591</v>
      </c>
      <c r="D45" s="18">
        <v>74818591</v>
      </c>
      <c r="E45" s="19">
        <v>73332806</v>
      </c>
      <c r="F45" s="20">
        <v>73332806</v>
      </c>
      <c r="G45" s="20">
        <v>99870119</v>
      </c>
      <c r="H45" s="20">
        <v>97543178</v>
      </c>
      <c r="I45" s="20">
        <v>92004342</v>
      </c>
      <c r="J45" s="20">
        <v>92004342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92004342</v>
      </c>
      <c r="X45" s="20">
        <v>18333202</v>
      </c>
      <c r="Y45" s="20">
        <v>73671140</v>
      </c>
      <c r="Z45" s="48">
        <v>401.85</v>
      </c>
      <c r="AA45" s="22">
        <v>73332806</v>
      </c>
    </row>
    <row r="46" spans="1:27" ht="13.5">
      <c r="A46" s="23" t="s">
        <v>67</v>
      </c>
      <c r="B46" s="17"/>
      <c r="C46" s="18">
        <v>28803963</v>
      </c>
      <c r="D46" s="18">
        <v>28803963</v>
      </c>
      <c r="E46" s="19">
        <v>26662056</v>
      </c>
      <c r="F46" s="20">
        <v>26662056</v>
      </c>
      <c r="G46" s="20">
        <v>29037862</v>
      </c>
      <c r="H46" s="20">
        <v>28803963</v>
      </c>
      <c r="I46" s="20">
        <v>28803963</v>
      </c>
      <c r="J46" s="20">
        <v>28803963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28803963</v>
      </c>
      <c r="X46" s="20">
        <v>6665514</v>
      </c>
      <c r="Y46" s="20">
        <v>22138449</v>
      </c>
      <c r="Z46" s="48">
        <v>332.13</v>
      </c>
      <c r="AA46" s="22">
        <v>26662056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103622554</v>
      </c>
      <c r="D48" s="51">
        <f>SUM(D45:D47)</f>
        <v>103622554</v>
      </c>
      <c r="E48" s="52">
        <f t="shared" si="7"/>
        <v>99994862</v>
      </c>
      <c r="F48" s="53">
        <f t="shared" si="7"/>
        <v>99994862</v>
      </c>
      <c r="G48" s="53">
        <f t="shared" si="7"/>
        <v>128907981</v>
      </c>
      <c r="H48" s="53">
        <f t="shared" si="7"/>
        <v>126347141</v>
      </c>
      <c r="I48" s="53">
        <f t="shared" si="7"/>
        <v>120808305</v>
      </c>
      <c r="J48" s="53">
        <f t="shared" si="7"/>
        <v>120808305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120808305</v>
      </c>
      <c r="X48" s="53">
        <f t="shared" si="7"/>
        <v>24998716</v>
      </c>
      <c r="Y48" s="53">
        <f t="shared" si="7"/>
        <v>95809589</v>
      </c>
      <c r="Z48" s="54">
        <f>+IF(X48&lt;&gt;0,+(Y48/X48)*100,0)</f>
        <v>383.25804013294123</v>
      </c>
      <c r="AA48" s="55">
        <f>SUM(AA45:AA47)</f>
        <v>99994862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254099172</v>
      </c>
      <c r="D6" s="18"/>
      <c r="E6" s="19">
        <v>840440258</v>
      </c>
      <c r="F6" s="20">
        <v>840440258</v>
      </c>
      <c r="G6" s="20">
        <v>199520097</v>
      </c>
      <c r="H6" s="20">
        <v>161258266</v>
      </c>
      <c r="I6" s="20">
        <v>99321552</v>
      </c>
      <c r="J6" s="20">
        <v>133167302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133167302</v>
      </c>
      <c r="X6" s="20">
        <v>210110066</v>
      </c>
      <c r="Y6" s="20">
        <v>-76942764</v>
      </c>
      <c r="Z6" s="21">
        <v>-36.62</v>
      </c>
      <c r="AA6" s="22">
        <v>840440258</v>
      </c>
    </row>
    <row r="7" spans="1:27" ht="13.5">
      <c r="A7" s="23" t="s">
        <v>34</v>
      </c>
      <c r="B7" s="17"/>
      <c r="C7" s="18">
        <v>410452105</v>
      </c>
      <c r="D7" s="18"/>
      <c r="E7" s="19">
        <v>529586312</v>
      </c>
      <c r="F7" s="20">
        <v>529586312</v>
      </c>
      <c r="G7" s="20">
        <v>541427717</v>
      </c>
      <c r="H7" s="20">
        <v>486972655</v>
      </c>
      <c r="I7" s="20">
        <v>498813302</v>
      </c>
      <c r="J7" s="20">
        <v>500018962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500018962</v>
      </c>
      <c r="X7" s="20">
        <v>132396580</v>
      </c>
      <c r="Y7" s="20">
        <v>367622382</v>
      </c>
      <c r="Z7" s="21">
        <v>277.67</v>
      </c>
      <c r="AA7" s="22">
        <v>529586312</v>
      </c>
    </row>
    <row r="8" spans="1:27" ht="13.5">
      <c r="A8" s="23" t="s">
        <v>35</v>
      </c>
      <c r="B8" s="17"/>
      <c r="C8" s="18">
        <v>712557936</v>
      </c>
      <c r="D8" s="18"/>
      <c r="E8" s="19">
        <v>749620524</v>
      </c>
      <c r="F8" s="20">
        <v>749620524</v>
      </c>
      <c r="G8" s="20">
        <v>1397164566</v>
      </c>
      <c r="H8" s="20">
        <v>992232298</v>
      </c>
      <c r="I8" s="20">
        <v>840664207</v>
      </c>
      <c r="J8" s="20">
        <v>918426364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918426364</v>
      </c>
      <c r="X8" s="20">
        <v>187405132</v>
      </c>
      <c r="Y8" s="20">
        <v>731021232</v>
      </c>
      <c r="Z8" s="21">
        <v>390.08</v>
      </c>
      <c r="AA8" s="22">
        <v>749620524</v>
      </c>
    </row>
    <row r="9" spans="1:27" ht="13.5">
      <c r="A9" s="23" t="s">
        <v>36</v>
      </c>
      <c r="B9" s="17"/>
      <c r="C9" s="18">
        <v>394010136</v>
      </c>
      <c r="D9" s="18"/>
      <c r="E9" s="19">
        <v>292233984</v>
      </c>
      <c r="F9" s="20">
        <v>292233984</v>
      </c>
      <c r="G9" s="20">
        <v>284772065</v>
      </c>
      <c r="H9" s="20">
        <v>364232085</v>
      </c>
      <c r="I9" s="20">
        <v>267995796</v>
      </c>
      <c r="J9" s="20">
        <v>286808809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286808809</v>
      </c>
      <c r="X9" s="20">
        <v>73058498</v>
      </c>
      <c r="Y9" s="20">
        <v>213750311</v>
      </c>
      <c r="Z9" s="21">
        <v>292.57</v>
      </c>
      <c r="AA9" s="22">
        <v>292233984</v>
      </c>
    </row>
    <row r="10" spans="1:27" ht="13.5">
      <c r="A10" s="23" t="s">
        <v>37</v>
      </c>
      <c r="B10" s="17"/>
      <c r="C10" s="18">
        <v>20582244</v>
      </c>
      <c r="D10" s="18"/>
      <c r="E10" s="19">
        <v>6319042</v>
      </c>
      <c r="F10" s="20">
        <v>6319042</v>
      </c>
      <c r="G10" s="24">
        <v>-110159</v>
      </c>
      <c r="H10" s="24">
        <v>917756</v>
      </c>
      <c r="I10" s="24">
        <v>916949</v>
      </c>
      <c r="J10" s="20">
        <v>916949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916949</v>
      </c>
      <c r="X10" s="20">
        <v>1579761</v>
      </c>
      <c r="Y10" s="24">
        <v>-662812</v>
      </c>
      <c r="Z10" s="25">
        <v>-41.96</v>
      </c>
      <c r="AA10" s="26">
        <v>6319042</v>
      </c>
    </row>
    <row r="11" spans="1:27" ht="13.5">
      <c r="A11" s="23" t="s">
        <v>38</v>
      </c>
      <c r="B11" s="17"/>
      <c r="C11" s="18">
        <v>209315581</v>
      </c>
      <c r="D11" s="18"/>
      <c r="E11" s="19">
        <v>105586448</v>
      </c>
      <c r="F11" s="20">
        <v>105586448</v>
      </c>
      <c r="G11" s="20">
        <v>88809901</v>
      </c>
      <c r="H11" s="20">
        <v>103878340</v>
      </c>
      <c r="I11" s="20">
        <v>37832176</v>
      </c>
      <c r="J11" s="20">
        <v>103635408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103635408</v>
      </c>
      <c r="X11" s="20">
        <v>26396614</v>
      </c>
      <c r="Y11" s="20">
        <v>77238794</v>
      </c>
      <c r="Z11" s="21">
        <v>292.61</v>
      </c>
      <c r="AA11" s="22">
        <v>105586448</v>
      </c>
    </row>
    <row r="12" spans="1:27" ht="13.5">
      <c r="A12" s="27" t="s">
        <v>39</v>
      </c>
      <c r="B12" s="28"/>
      <c r="C12" s="29">
        <f aca="true" t="shared" si="0" ref="C12:Y12">SUM(C6:C11)</f>
        <v>2001017174</v>
      </c>
      <c r="D12" s="29">
        <f>SUM(D6:D11)</f>
        <v>0</v>
      </c>
      <c r="E12" s="30">
        <f t="shared" si="0"/>
        <v>2523786568</v>
      </c>
      <c r="F12" s="31">
        <f t="shared" si="0"/>
        <v>2523786568</v>
      </c>
      <c r="G12" s="31">
        <f t="shared" si="0"/>
        <v>2511584187</v>
      </c>
      <c r="H12" s="31">
        <f t="shared" si="0"/>
        <v>2109491400</v>
      </c>
      <c r="I12" s="31">
        <f t="shared" si="0"/>
        <v>1745543982</v>
      </c>
      <c r="J12" s="31">
        <f t="shared" si="0"/>
        <v>1942973794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1942973794</v>
      </c>
      <c r="X12" s="31">
        <f t="shared" si="0"/>
        <v>630946651</v>
      </c>
      <c r="Y12" s="31">
        <f t="shared" si="0"/>
        <v>1312027143</v>
      </c>
      <c r="Z12" s="32">
        <f>+IF(X12&lt;&gt;0,+(Y12/X12)*100,0)</f>
        <v>207.94581299711186</v>
      </c>
      <c r="AA12" s="33">
        <f>SUM(AA6:AA11)</f>
        <v>2523786568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11155213</v>
      </c>
      <c r="D15" s="18"/>
      <c r="E15" s="19">
        <v>15144093</v>
      </c>
      <c r="F15" s="20">
        <v>15144093</v>
      </c>
      <c r="G15" s="20">
        <v>178151715</v>
      </c>
      <c r="H15" s="20">
        <v>25006315</v>
      </c>
      <c r="I15" s="20">
        <v>9628764</v>
      </c>
      <c r="J15" s="20">
        <v>24942233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24942233</v>
      </c>
      <c r="X15" s="20">
        <v>3786024</v>
      </c>
      <c r="Y15" s="20">
        <v>21156209</v>
      </c>
      <c r="Z15" s="21">
        <v>558.8</v>
      </c>
      <c r="AA15" s="22">
        <v>15144093</v>
      </c>
    </row>
    <row r="16" spans="1:27" ht="13.5">
      <c r="A16" s="23" t="s">
        <v>42</v>
      </c>
      <c r="B16" s="17"/>
      <c r="C16" s="18">
        <v>22234</v>
      </c>
      <c r="D16" s="18"/>
      <c r="E16" s="19">
        <v>5195146</v>
      </c>
      <c r="F16" s="20">
        <v>5195146</v>
      </c>
      <c r="G16" s="24">
        <v>11775886</v>
      </c>
      <c r="H16" s="24">
        <v>16779887</v>
      </c>
      <c r="I16" s="24">
        <v>11926513</v>
      </c>
      <c r="J16" s="20">
        <v>22509887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22509887</v>
      </c>
      <c r="X16" s="20">
        <v>1298787</v>
      </c>
      <c r="Y16" s="24">
        <v>21211100</v>
      </c>
      <c r="Z16" s="25">
        <v>1633.15</v>
      </c>
      <c r="AA16" s="26">
        <v>5195146</v>
      </c>
    </row>
    <row r="17" spans="1:27" ht="13.5">
      <c r="A17" s="23" t="s">
        <v>43</v>
      </c>
      <c r="B17" s="17"/>
      <c r="C17" s="18">
        <v>515047811</v>
      </c>
      <c r="D17" s="18"/>
      <c r="E17" s="19">
        <v>581659948</v>
      </c>
      <c r="F17" s="20">
        <v>581659948</v>
      </c>
      <c r="G17" s="20">
        <v>510711606</v>
      </c>
      <c r="H17" s="20">
        <v>625577803</v>
      </c>
      <c r="I17" s="20">
        <v>476858263</v>
      </c>
      <c r="J17" s="20">
        <v>619450034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619450034</v>
      </c>
      <c r="X17" s="20">
        <v>145414989</v>
      </c>
      <c r="Y17" s="20">
        <v>474035045</v>
      </c>
      <c r="Z17" s="21">
        <v>325.99</v>
      </c>
      <c r="AA17" s="22">
        <v>581659948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14627384</v>
      </c>
      <c r="H18" s="20">
        <v>15957384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10184128120</v>
      </c>
      <c r="D19" s="18"/>
      <c r="E19" s="19">
        <v>13334403418</v>
      </c>
      <c r="F19" s="20">
        <v>13334403418</v>
      </c>
      <c r="G19" s="20">
        <v>8143999896</v>
      </c>
      <c r="H19" s="20">
        <v>7644165082</v>
      </c>
      <c r="I19" s="20">
        <v>6005968205</v>
      </c>
      <c r="J19" s="20">
        <v>7636217552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7636217552</v>
      </c>
      <c r="X19" s="20">
        <v>3333600857</v>
      </c>
      <c r="Y19" s="20">
        <v>4302616695</v>
      </c>
      <c r="Z19" s="21">
        <v>129.07</v>
      </c>
      <c r="AA19" s="22">
        <v>13334403418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6278250</v>
      </c>
      <c r="D21" s="18"/>
      <c r="E21" s="19">
        <v>1891840</v>
      </c>
      <c r="F21" s="20">
        <v>1891840</v>
      </c>
      <c r="G21" s="20">
        <v>307100</v>
      </c>
      <c r="H21" s="20">
        <v>224130</v>
      </c>
      <c r="I21" s="20">
        <v>224130</v>
      </c>
      <c r="J21" s="20">
        <v>224130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224130</v>
      </c>
      <c r="X21" s="20">
        <v>472960</v>
      </c>
      <c r="Y21" s="20">
        <v>-248830</v>
      </c>
      <c r="Z21" s="21">
        <v>-52.61</v>
      </c>
      <c r="AA21" s="22">
        <v>1891840</v>
      </c>
    </row>
    <row r="22" spans="1:27" ht="13.5">
      <c r="A22" s="23" t="s">
        <v>48</v>
      </c>
      <c r="B22" s="17"/>
      <c r="C22" s="18">
        <v>10329937</v>
      </c>
      <c r="D22" s="18"/>
      <c r="E22" s="19">
        <v>14687490</v>
      </c>
      <c r="F22" s="20">
        <v>14687490</v>
      </c>
      <c r="G22" s="20">
        <v>7950251</v>
      </c>
      <c r="H22" s="20">
        <v>6067386</v>
      </c>
      <c r="I22" s="20">
        <v>5522691</v>
      </c>
      <c r="J22" s="20">
        <v>5920752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5920752</v>
      </c>
      <c r="X22" s="20">
        <v>3671875</v>
      </c>
      <c r="Y22" s="20">
        <v>2248877</v>
      </c>
      <c r="Z22" s="21">
        <v>61.25</v>
      </c>
      <c r="AA22" s="22">
        <v>14687490</v>
      </c>
    </row>
    <row r="23" spans="1:27" ht="13.5">
      <c r="A23" s="23" t="s">
        <v>49</v>
      </c>
      <c r="B23" s="17"/>
      <c r="C23" s="18">
        <v>23021757</v>
      </c>
      <c r="D23" s="18"/>
      <c r="E23" s="19">
        <v>17301223</v>
      </c>
      <c r="F23" s="20">
        <v>17301223</v>
      </c>
      <c r="G23" s="24">
        <v>9255131</v>
      </c>
      <c r="H23" s="24">
        <v>10846107</v>
      </c>
      <c r="I23" s="24">
        <v>10284880</v>
      </c>
      <c r="J23" s="20">
        <v>10305968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10305968</v>
      </c>
      <c r="X23" s="20">
        <v>4325307</v>
      </c>
      <c r="Y23" s="24">
        <v>5980661</v>
      </c>
      <c r="Z23" s="25">
        <v>138.27</v>
      </c>
      <c r="AA23" s="26">
        <v>17301223</v>
      </c>
    </row>
    <row r="24" spans="1:27" ht="13.5">
      <c r="A24" s="27" t="s">
        <v>50</v>
      </c>
      <c r="B24" s="35"/>
      <c r="C24" s="29">
        <f aca="true" t="shared" si="1" ref="C24:Y24">SUM(C15:C23)</f>
        <v>10749983322</v>
      </c>
      <c r="D24" s="29">
        <f>SUM(D15:D23)</f>
        <v>0</v>
      </c>
      <c r="E24" s="36">
        <f t="shared" si="1"/>
        <v>13970283158</v>
      </c>
      <c r="F24" s="37">
        <f t="shared" si="1"/>
        <v>13970283158</v>
      </c>
      <c r="G24" s="37">
        <f t="shared" si="1"/>
        <v>8876778969</v>
      </c>
      <c r="H24" s="37">
        <f t="shared" si="1"/>
        <v>8344624094</v>
      </c>
      <c r="I24" s="37">
        <f t="shared" si="1"/>
        <v>6520413446</v>
      </c>
      <c r="J24" s="37">
        <f t="shared" si="1"/>
        <v>8319570556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8319570556</v>
      </c>
      <c r="X24" s="37">
        <f t="shared" si="1"/>
        <v>3492570799</v>
      </c>
      <c r="Y24" s="37">
        <f t="shared" si="1"/>
        <v>4826999757</v>
      </c>
      <c r="Z24" s="38">
        <f>+IF(X24&lt;&gt;0,+(Y24/X24)*100,0)</f>
        <v>138.20764230125488</v>
      </c>
      <c r="AA24" s="39">
        <f>SUM(AA15:AA23)</f>
        <v>13970283158</v>
      </c>
    </row>
    <row r="25" spans="1:27" ht="13.5">
      <c r="A25" s="27" t="s">
        <v>51</v>
      </c>
      <c r="B25" s="28"/>
      <c r="C25" s="29">
        <f aca="true" t="shared" si="2" ref="C25:Y25">+C12+C24</f>
        <v>12751000496</v>
      </c>
      <c r="D25" s="29">
        <f>+D12+D24</f>
        <v>0</v>
      </c>
      <c r="E25" s="30">
        <f t="shared" si="2"/>
        <v>16494069726</v>
      </c>
      <c r="F25" s="31">
        <f t="shared" si="2"/>
        <v>16494069726</v>
      </c>
      <c r="G25" s="31">
        <f t="shared" si="2"/>
        <v>11388363156</v>
      </c>
      <c r="H25" s="31">
        <f t="shared" si="2"/>
        <v>10454115494</v>
      </c>
      <c r="I25" s="31">
        <f t="shared" si="2"/>
        <v>8265957428</v>
      </c>
      <c r="J25" s="31">
        <f t="shared" si="2"/>
        <v>10262544350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10262544350</v>
      </c>
      <c r="X25" s="31">
        <f t="shared" si="2"/>
        <v>4123517450</v>
      </c>
      <c r="Y25" s="31">
        <f t="shared" si="2"/>
        <v>6139026900</v>
      </c>
      <c r="Z25" s="32">
        <f>+IF(X25&lt;&gt;0,+(Y25/X25)*100,0)</f>
        <v>148.87840234555088</v>
      </c>
      <c r="AA25" s="33">
        <f>+AA12+AA24</f>
        <v>16494069726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51138771</v>
      </c>
      <c r="D29" s="18"/>
      <c r="E29" s="19">
        <v>25486770</v>
      </c>
      <c r="F29" s="20">
        <v>25486770</v>
      </c>
      <c r="G29" s="20">
        <v>87948133</v>
      </c>
      <c r="H29" s="20">
        <v>61448571</v>
      </c>
      <c r="I29" s="20">
        <v>24322638</v>
      </c>
      <c r="J29" s="20">
        <v>50381489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50381489</v>
      </c>
      <c r="X29" s="20">
        <v>6371693</v>
      </c>
      <c r="Y29" s="20">
        <v>44009796</v>
      </c>
      <c r="Z29" s="21">
        <v>690.71</v>
      </c>
      <c r="AA29" s="22">
        <v>25486770</v>
      </c>
    </row>
    <row r="30" spans="1:27" ht="13.5">
      <c r="A30" s="23" t="s">
        <v>55</v>
      </c>
      <c r="B30" s="17"/>
      <c r="C30" s="18">
        <v>60156691</v>
      </c>
      <c r="D30" s="18"/>
      <c r="E30" s="19">
        <v>78455824</v>
      </c>
      <c r="F30" s="20">
        <v>78455824</v>
      </c>
      <c r="G30" s="20">
        <v>27838412</v>
      </c>
      <c r="H30" s="20">
        <v>28422306</v>
      </c>
      <c r="I30" s="20">
        <v>22333472</v>
      </c>
      <c r="J30" s="20">
        <v>28254813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28254813</v>
      </c>
      <c r="X30" s="20">
        <v>19613958</v>
      </c>
      <c r="Y30" s="20">
        <v>8640855</v>
      </c>
      <c r="Z30" s="21">
        <v>44.05</v>
      </c>
      <c r="AA30" s="22">
        <v>78455824</v>
      </c>
    </row>
    <row r="31" spans="1:27" ht="13.5">
      <c r="A31" s="23" t="s">
        <v>56</v>
      </c>
      <c r="B31" s="17"/>
      <c r="C31" s="18">
        <v>37760486</v>
      </c>
      <c r="D31" s="18"/>
      <c r="E31" s="19">
        <v>38439492</v>
      </c>
      <c r="F31" s="20">
        <v>38439492</v>
      </c>
      <c r="G31" s="20">
        <v>33468723</v>
      </c>
      <c r="H31" s="20">
        <v>33783197</v>
      </c>
      <c r="I31" s="20">
        <v>31469572</v>
      </c>
      <c r="J31" s="20">
        <v>35013315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35013315</v>
      </c>
      <c r="X31" s="20">
        <v>9609876</v>
      </c>
      <c r="Y31" s="20">
        <v>25403439</v>
      </c>
      <c r="Z31" s="21">
        <v>264.35</v>
      </c>
      <c r="AA31" s="22">
        <v>38439492</v>
      </c>
    </row>
    <row r="32" spans="1:27" ht="13.5">
      <c r="A32" s="23" t="s">
        <v>57</v>
      </c>
      <c r="B32" s="17"/>
      <c r="C32" s="18">
        <v>970930534</v>
      </c>
      <c r="D32" s="18"/>
      <c r="E32" s="19">
        <v>807324575</v>
      </c>
      <c r="F32" s="20">
        <v>807324575</v>
      </c>
      <c r="G32" s="20">
        <v>684588091</v>
      </c>
      <c r="H32" s="20">
        <v>659515341</v>
      </c>
      <c r="I32" s="20">
        <v>526558257</v>
      </c>
      <c r="J32" s="20">
        <v>632674838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632674838</v>
      </c>
      <c r="X32" s="20">
        <v>201831146</v>
      </c>
      <c r="Y32" s="20">
        <v>430843692</v>
      </c>
      <c r="Z32" s="21">
        <v>213.47</v>
      </c>
      <c r="AA32" s="22">
        <v>807324575</v>
      </c>
    </row>
    <row r="33" spans="1:27" ht="13.5">
      <c r="A33" s="23" t="s">
        <v>58</v>
      </c>
      <c r="B33" s="17"/>
      <c r="C33" s="18">
        <v>84753163</v>
      </c>
      <c r="D33" s="18"/>
      <c r="E33" s="19">
        <v>62314210</v>
      </c>
      <c r="F33" s="20">
        <v>62314210</v>
      </c>
      <c r="G33" s="20">
        <v>157828526</v>
      </c>
      <c r="H33" s="20">
        <v>121749096</v>
      </c>
      <c r="I33" s="20">
        <v>44980177</v>
      </c>
      <c r="J33" s="20">
        <v>124992121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124992121</v>
      </c>
      <c r="X33" s="20">
        <v>15578554</v>
      </c>
      <c r="Y33" s="20">
        <v>109413567</v>
      </c>
      <c r="Z33" s="21">
        <v>702.33</v>
      </c>
      <c r="AA33" s="22">
        <v>62314210</v>
      </c>
    </row>
    <row r="34" spans="1:27" ht="13.5">
      <c r="A34" s="27" t="s">
        <v>59</v>
      </c>
      <c r="B34" s="28"/>
      <c r="C34" s="29">
        <f aca="true" t="shared" si="3" ref="C34:Y34">SUM(C29:C33)</f>
        <v>1204739645</v>
      </c>
      <c r="D34" s="29">
        <f>SUM(D29:D33)</f>
        <v>0</v>
      </c>
      <c r="E34" s="30">
        <f t="shared" si="3"/>
        <v>1012020871</v>
      </c>
      <c r="F34" s="31">
        <f t="shared" si="3"/>
        <v>1012020871</v>
      </c>
      <c r="G34" s="31">
        <f t="shared" si="3"/>
        <v>991671885</v>
      </c>
      <c r="H34" s="31">
        <f t="shared" si="3"/>
        <v>904918511</v>
      </c>
      <c r="I34" s="31">
        <f t="shared" si="3"/>
        <v>649664116</v>
      </c>
      <c r="J34" s="31">
        <f t="shared" si="3"/>
        <v>871316576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871316576</v>
      </c>
      <c r="X34" s="31">
        <f t="shared" si="3"/>
        <v>253005227</v>
      </c>
      <c r="Y34" s="31">
        <f t="shared" si="3"/>
        <v>618311349</v>
      </c>
      <c r="Z34" s="32">
        <f>+IF(X34&lt;&gt;0,+(Y34/X34)*100,0)</f>
        <v>244.3867884990376</v>
      </c>
      <c r="AA34" s="33">
        <f>SUM(AA29:AA33)</f>
        <v>1012020871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414646137</v>
      </c>
      <c r="D37" s="18"/>
      <c r="E37" s="19">
        <v>533528481</v>
      </c>
      <c r="F37" s="20">
        <v>533528481</v>
      </c>
      <c r="G37" s="20">
        <v>428616596</v>
      </c>
      <c r="H37" s="20">
        <v>425286561</v>
      </c>
      <c r="I37" s="20">
        <v>410272495</v>
      </c>
      <c r="J37" s="20">
        <v>426765421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426765421</v>
      </c>
      <c r="X37" s="20">
        <v>133382123</v>
      </c>
      <c r="Y37" s="20">
        <v>293383298</v>
      </c>
      <c r="Z37" s="21">
        <v>219.96</v>
      </c>
      <c r="AA37" s="22">
        <v>533528481</v>
      </c>
    </row>
    <row r="38" spans="1:27" ht="13.5">
      <c r="A38" s="23" t="s">
        <v>58</v>
      </c>
      <c r="B38" s="17"/>
      <c r="C38" s="18">
        <v>670234805</v>
      </c>
      <c r="D38" s="18"/>
      <c r="E38" s="19">
        <v>772577531</v>
      </c>
      <c r="F38" s="20">
        <v>772577531</v>
      </c>
      <c r="G38" s="20">
        <v>554364966</v>
      </c>
      <c r="H38" s="20">
        <v>519208954</v>
      </c>
      <c r="I38" s="20">
        <v>507422261</v>
      </c>
      <c r="J38" s="20">
        <v>519060732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519060732</v>
      </c>
      <c r="X38" s="20">
        <v>193144386</v>
      </c>
      <c r="Y38" s="20">
        <v>325916346</v>
      </c>
      <c r="Z38" s="21">
        <v>168.74</v>
      </c>
      <c r="AA38" s="22">
        <v>772577531</v>
      </c>
    </row>
    <row r="39" spans="1:27" ht="13.5">
      <c r="A39" s="27" t="s">
        <v>61</v>
      </c>
      <c r="B39" s="35"/>
      <c r="C39" s="29">
        <f aca="true" t="shared" si="4" ref="C39:Y39">SUM(C37:C38)</f>
        <v>1084880942</v>
      </c>
      <c r="D39" s="29">
        <f>SUM(D37:D38)</f>
        <v>0</v>
      </c>
      <c r="E39" s="36">
        <f t="shared" si="4"/>
        <v>1306106012</v>
      </c>
      <c r="F39" s="37">
        <f t="shared" si="4"/>
        <v>1306106012</v>
      </c>
      <c r="G39" s="37">
        <f t="shared" si="4"/>
        <v>982981562</v>
      </c>
      <c r="H39" s="37">
        <f t="shared" si="4"/>
        <v>944495515</v>
      </c>
      <c r="I39" s="37">
        <f t="shared" si="4"/>
        <v>917694756</v>
      </c>
      <c r="J39" s="37">
        <f t="shared" si="4"/>
        <v>945826153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945826153</v>
      </c>
      <c r="X39" s="37">
        <f t="shared" si="4"/>
        <v>326526509</v>
      </c>
      <c r="Y39" s="37">
        <f t="shared" si="4"/>
        <v>619299644</v>
      </c>
      <c r="Z39" s="38">
        <f>+IF(X39&lt;&gt;0,+(Y39/X39)*100,0)</f>
        <v>189.66289931455458</v>
      </c>
      <c r="AA39" s="39">
        <f>SUM(AA37:AA38)</f>
        <v>1306106012</v>
      </c>
    </row>
    <row r="40" spans="1:27" ht="13.5">
      <c r="A40" s="27" t="s">
        <v>62</v>
      </c>
      <c r="B40" s="28"/>
      <c r="C40" s="29">
        <f aca="true" t="shared" si="5" ref="C40:Y40">+C34+C39</f>
        <v>2289620587</v>
      </c>
      <c r="D40" s="29">
        <f>+D34+D39</f>
        <v>0</v>
      </c>
      <c r="E40" s="30">
        <f t="shared" si="5"/>
        <v>2318126883</v>
      </c>
      <c r="F40" s="31">
        <f t="shared" si="5"/>
        <v>2318126883</v>
      </c>
      <c r="G40" s="31">
        <f t="shared" si="5"/>
        <v>1974653447</v>
      </c>
      <c r="H40" s="31">
        <f t="shared" si="5"/>
        <v>1849414026</v>
      </c>
      <c r="I40" s="31">
        <f t="shared" si="5"/>
        <v>1567358872</v>
      </c>
      <c r="J40" s="31">
        <f t="shared" si="5"/>
        <v>1817142729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1817142729</v>
      </c>
      <c r="X40" s="31">
        <f t="shared" si="5"/>
        <v>579531736</v>
      </c>
      <c r="Y40" s="31">
        <f t="shared" si="5"/>
        <v>1237610993</v>
      </c>
      <c r="Z40" s="32">
        <f>+IF(X40&lt;&gt;0,+(Y40/X40)*100,0)</f>
        <v>213.553618571805</v>
      </c>
      <c r="AA40" s="33">
        <f>+AA34+AA39</f>
        <v>2318126883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10461379909</v>
      </c>
      <c r="D42" s="43">
        <f>+D25-D40</f>
        <v>0</v>
      </c>
      <c r="E42" s="44">
        <f t="shared" si="6"/>
        <v>14175942843</v>
      </c>
      <c r="F42" s="45">
        <f t="shared" si="6"/>
        <v>14175942843</v>
      </c>
      <c r="G42" s="45">
        <f t="shared" si="6"/>
        <v>9413709709</v>
      </c>
      <c r="H42" s="45">
        <f t="shared" si="6"/>
        <v>8604701468</v>
      </c>
      <c r="I42" s="45">
        <f t="shared" si="6"/>
        <v>6698598556</v>
      </c>
      <c r="J42" s="45">
        <f t="shared" si="6"/>
        <v>8445401621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8445401621</v>
      </c>
      <c r="X42" s="45">
        <f t="shared" si="6"/>
        <v>3543985714</v>
      </c>
      <c r="Y42" s="45">
        <f t="shared" si="6"/>
        <v>4901415907</v>
      </c>
      <c r="Z42" s="46">
        <f>+IF(X42&lt;&gt;0,+(Y42/X42)*100,0)</f>
        <v>138.30236074704447</v>
      </c>
      <c r="AA42" s="47">
        <f>+AA25-AA40</f>
        <v>14175942843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9269931672</v>
      </c>
      <c r="D45" s="18"/>
      <c r="E45" s="19">
        <v>13099370303</v>
      </c>
      <c r="F45" s="20">
        <v>13099370303</v>
      </c>
      <c r="G45" s="20">
        <v>8361880377</v>
      </c>
      <c r="H45" s="20">
        <v>8353662120</v>
      </c>
      <c r="I45" s="20">
        <v>6449851441</v>
      </c>
      <c r="J45" s="20">
        <v>8194406266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8194406266</v>
      </c>
      <c r="X45" s="20">
        <v>3274842580</v>
      </c>
      <c r="Y45" s="20">
        <v>4919563686</v>
      </c>
      <c r="Z45" s="48">
        <v>150.22</v>
      </c>
      <c r="AA45" s="22">
        <v>13099370303</v>
      </c>
    </row>
    <row r="46" spans="1:27" ht="13.5">
      <c r="A46" s="23" t="s">
        <v>67</v>
      </c>
      <c r="B46" s="17"/>
      <c r="C46" s="18">
        <v>1191448237</v>
      </c>
      <c r="D46" s="18"/>
      <c r="E46" s="19">
        <v>1076572540</v>
      </c>
      <c r="F46" s="20">
        <v>1076572540</v>
      </c>
      <c r="G46" s="20">
        <v>1051829332</v>
      </c>
      <c r="H46" s="20">
        <v>251039347</v>
      </c>
      <c r="I46" s="20">
        <v>248747114</v>
      </c>
      <c r="J46" s="20">
        <v>250995354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250995354</v>
      </c>
      <c r="X46" s="20">
        <v>269143137</v>
      </c>
      <c r="Y46" s="20">
        <v>-18147783</v>
      </c>
      <c r="Z46" s="48">
        <v>-6.74</v>
      </c>
      <c r="AA46" s="22">
        <v>1076572540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10461379909</v>
      </c>
      <c r="D48" s="51">
        <f>SUM(D45:D47)</f>
        <v>0</v>
      </c>
      <c r="E48" s="52">
        <f t="shared" si="7"/>
        <v>14175942843</v>
      </c>
      <c r="F48" s="53">
        <f t="shared" si="7"/>
        <v>14175942843</v>
      </c>
      <c r="G48" s="53">
        <f t="shared" si="7"/>
        <v>9413709709</v>
      </c>
      <c r="H48" s="53">
        <f t="shared" si="7"/>
        <v>8604701467</v>
      </c>
      <c r="I48" s="53">
        <f t="shared" si="7"/>
        <v>6698598555</v>
      </c>
      <c r="J48" s="53">
        <f t="shared" si="7"/>
        <v>8445401620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8445401620</v>
      </c>
      <c r="X48" s="53">
        <f t="shared" si="7"/>
        <v>3543985717</v>
      </c>
      <c r="Y48" s="53">
        <f t="shared" si="7"/>
        <v>4901415903</v>
      </c>
      <c r="Z48" s="54">
        <f>+IF(X48&lt;&gt;0,+(Y48/X48)*100,0)</f>
        <v>138.30236051710364</v>
      </c>
      <c r="AA48" s="55">
        <f>SUM(AA45:AA47)</f>
        <v>14175942843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34618346</v>
      </c>
      <c r="D6" s="18">
        <v>34618346</v>
      </c>
      <c r="E6" s="19"/>
      <c r="F6" s="20"/>
      <c r="G6" s="20">
        <v>4524013</v>
      </c>
      <c r="H6" s="20">
        <v>779677</v>
      </c>
      <c r="I6" s="20">
        <v>3522668</v>
      </c>
      <c r="J6" s="20">
        <v>3522668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3522668</v>
      </c>
      <c r="X6" s="20"/>
      <c r="Y6" s="20">
        <v>3522668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10548697</v>
      </c>
      <c r="H7" s="20">
        <v>10548697</v>
      </c>
      <c r="I7" s="20">
        <v>14261683</v>
      </c>
      <c r="J7" s="20">
        <v>14261683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14261683</v>
      </c>
      <c r="X7" s="20"/>
      <c r="Y7" s="20">
        <v>14261683</v>
      </c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1558541</v>
      </c>
      <c r="H8" s="20">
        <v>1558541</v>
      </c>
      <c r="I8" s="20">
        <v>1459371</v>
      </c>
      <c r="J8" s="20">
        <v>1459371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1459371</v>
      </c>
      <c r="X8" s="20"/>
      <c r="Y8" s="20">
        <v>1459371</v>
      </c>
      <c r="Z8" s="21"/>
      <c r="AA8" s="22"/>
    </row>
    <row r="9" spans="1:27" ht="13.5">
      <c r="A9" s="23" t="s">
        <v>36</v>
      </c>
      <c r="B9" s="17"/>
      <c r="C9" s="18">
        <v>9748182</v>
      </c>
      <c r="D9" s="18">
        <v>9748182</v>
      </c>
      <c r="E9" s="19"/>
      <c r="F9" s="20"/>
      <c r="G9" s="20">
        <v>1277253</v>
      </c>
      <c r="H9" s="20">
        <v>1277253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44366528</v>
      </c>
      <c r="D12" s="29">
        <f>SUM(D6:D11)</f>
        <v>44366528</v>
      </c>
      <c r="E12" s="30">
        <f t="shared" si="0"/>
        <v>0</v>
      </c>
      <c r="F12" s="31">
        <f t="shared" si="0"/>
        <v>0</v>
      </c>
      <c r="G12" s="31">
        <f t="shared" si="0"/>
        <v>17908504</v>
      </c>
      <c r="H12" s="31">
        <f t="shared" si="0"/>
        <v>14164168</v>
      </c>
      <c r="I12" s="31">
        <f t="shared" si="0"/>
        <v>19243722</v>
      </c>
      <c r="J12" s="31">
        <f t="shared" si="0"/>
        <v>19243722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19243722</v>
      </c>
      <c r="X12" s="31">
        <f t="shared" si="0"/>
        <v>0</v>
      </c>
      <c r="Y12" s="31">
        <f t="shared" si="0"/>
        <v>19243722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5730000</v>
      </c>
      <c r="J16" s="20">
        <v>5730000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5730000</v>
      </c>
      <c r="X16" s="20"/>
      <c r="Y16" s="24">
        <v>5730000</v>
      </c>
      <c r="Z16" s="25"/>
      <c r="AA16" s="26"/>
    </row>
    <row r="17" spans="1:27" ht="13.5">
      <c r="A17" s="23" t="s">
        <v>43</v>
      </c>
      <c r="B17" s="17"/>
      <c r="C17" s="18">
        <v>6315000</v>
      </c>
      <c r="D17" s="18">
        <v>6315000</v>
      </c>
      <c r="E17" s="19"/>
      <c r="F17" s="20"/>
      <c r="G17" s="20">
        <v>5730000</v>
      </c>
      <c r="H17" s="20">
        <v>5730000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74482046</v>
      </c>
      <c r="D19" s="18">
        <v>74482046</v>
      </c>
      <c r="E19" s="19">
        <v>6584000</v>
      </c>
      <c r="F19" s="20">
        <v>6584000</v>
      </c>
      <c r="G19" s="20">
        <v>74764089</v>
      </c>
      <c r="H19" s="20">
        <v>74764089</v>
      </c>
      <c r="I19" s="20">
        <v>74764089</v>
      </c>
      <c r="J19" s="20">
        <v>74764089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74764089</v>
      </c>
      <c r="X19" s="20">
        <v>1646000</v>
      </c>
      <c r="Y19" s="20">
        <v>73118089</v>
      </c>
      <c r="Z19" s="21">
        <v>4442.17</v>
      </c>
      <c r="AA19" s="22">
        <v>6584000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4524750</v>
      </c>
      <c r="D21" s="18">
        <v>4524750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343690</v>
      </c>
      <c r="D22" s="18">
        <v>343690</v>
      </c>
      <c r="E22" s="19"/>
      <c r="F22" s="20"/>
      <c r="G22" s="20">
        <v>277408</v>
      </c>
      <c r="H22" s="20">
        <v>277408</v>
      </c>
      <c r="I22" s="20">
        <v>277408</v>
      </c>
      <c r="J22" s="20">
        <v>277408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277408</v>
      </c>
      <c r="X22" s="20"/>
      <c r="Y22" s="20">
        <v>277408</v>
      </c>
      <c r="Z22" s="21"/>
      <c r="AA22" s="22"/>
    </row>
    <row r="23" spans="1:27" ht="13.5">
      <c r="A23" s="23" t="s">
        <v>49</v>
      </c>
      <c r="B23" s="17"/>
      <c r="C23" s="18">
        <v>19750</v>
      </c>
      <c r="D23" s="18">
        <v>19750</v>
      </c>
      <c r="E23" s="19"/>
      <c r="F23" s="20"/>
      <c r="G23" s="24">
        <v>540139</v>
      </c>
      <c r="H23" s="24">
        <v>540139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85685236</v>
      </c>
      <c r="D24" s="29">
        <f>SUM(D15:D23)</f>
        <v>85685236</v>
      </c>
      <c r="E24" s="36">
        <f t="shared" si="1"/>
        <v>6584000</v>
      </c>
      <c r="F24" s="37">
        <f t="shared" si="1"/>
        <v>6584000</v>
      </c>
      <c r="G24" s="37">
        <f t="shared" si="1"/>
        <v>81311636</v>
      </c>
      <c r="H24" s="37">
        <f t="shared" si="1"/>
        <v>81311636</v>
      </c>
      <c r="I24" s="37">
        <f t="shared" si="1"/>
        <v>80771497</v>
      </c>
      <c r="J24" s="37">
        <f t="shared" si="1"/>
        <v>80771497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80771497</v>
      </c>
      <c r="X24" s="37">
        <f t="shared" si="1"/>
        <v>1646000</v>
      </c>
      <c r="Y24" s="37">
        <f t="shared" si="1"/>
        <v>79125497</v>
      </c>
      <c r="Z24" s="38">
        <f>+IF(X24&lt;&gt;0,+(Y24/X24)*100,0)</f>
        <v>4807.138335358444</v>
      </c>
      <c r="AA24" s="39">
        <f>SUM(AA15:AA23)</f>
        <v>6584000</v>
      </c>
    </row>
    <row r="25" spans="1:27" ht="13.5">
      <c r="A25" s="27" t="s">
        <v>51</v>
      </c>
      <c r="B25" s="28"/>
      <c r="C25" s="29">
        <f aca="true" t="shared" si="2" ref="C25:Y25">+C12+C24</f>
        <v>130051764</v>
      </c>
      <c r="D25" s="29">
        <f>+D12+D24</f>
        <v>130051764</v>
      </c>
      <c r="E25" s="30">
        <f t="shared" si="2"/>
        <v>6584000</v>
      </c>
      <c r="F25" s="31">
        <f t="shared" si="2"/>
        <v>6584000</v>
      </c>
      <c r="G25" s="31">
        <f t="shared" si="2"/>
        <v>99220140</v>
      </c>
      <c r="H25" s="31">
        <f t="shared" si="2"/>
        <v>95475804</v>
      </c>
      <c r="I25" s="31">
        <f t="shared" si="2"/>
        <v>100015219</v>
      </c>
      <c r="J25" s="31">
        <f t="shared" si="2"/>
        <v>100015219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100015219</v>
      </c>
      <c r="X25" s="31">
        <f t="shared" si="2"/>
        <v>1646000</v>
      </c>
      <c r="Y25" s="31">
        <f t="shared" si="2"/>
        <v>98369219</v>
      </c>
      <c r="Z25" s="32">
        <f>+IF(X25&lt;&gt;0,+(Y25/X25)*100,0)</f>
        <v>5976.258748481167</v>
      </c>
      <c r="AA25" s="33">
        <f>+AA12+AA24</f>
        <v>6584000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264000</v>
      </c>
      <c r="F30" s="20">
        <v>264000</v>
      </c>
      <c r="G30" s="20">
        <v>167493</v>
      </c>
      <c r="H30" s="20">
        <v>167493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66000</v>
      </c>
      <c r="Y30" s="20">
        <v>-66000</v>
      </c>
      <c r="Z30" s="21">
        <v>-100</v>
      </c>
      <c r="AA30" s="22">
        <v>264000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16181783</v>
      </c>
      <c r="D32" s="18">
        <v>16181783</v>
      </c>
      <c r="E32" s="19">
        <v>58429000</v>
      </c>
      <c r="F32" s="20">
        <v>58429000</v>
      </c>
      <c r="G32" s="20">
        <v>13862773</v>
      </c>
      <c r="H32" s="20">
        <v>13862773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14607250</v>
      </c>
      <c r="Y32" s="20">
        <v>-14607250</v>
      </c>
      <c r="Z32" s="21">
        <v>-100</v>
      </c>
      <c r="AA32" s="22">
        <v>58429000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1385651</v>
      </c>
      <c r="H33" s="20">
        <v>1385651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16181783</v>
      </c>
      <c r="D34" s="29">
        <f>SUM(D29:D33)</f>
        <v>16181783</v>
      </c>
      <c r="E34" s="30">
        <f t="shared" si="3"/>
        <v>58693000</v>
      </c>
      <c r="F34" s="31">
        <f t="shared" si="3"/>
        <v>58693000</v>
      </c>
      <c r="G34" s="31">
        <f t="shared" si="3"/>
        <v>15415917</v>
      </c>
      <c r="H34" s="31">
        <f t="shared" si="3"/>
        <v>15415917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14673250</v>
      </c>
      <c r="Y34" s="31">
        <f t="shared" si="3"/>
        <v>-14673250</v>
      </c>
      <c r="Z34" s="32">
        <f>+IF(X34&lt;&gt;0,+(Y34/X34)*100,0)</f>
        <v>-100</v>
      </c>
      <c r="AA34" s="33">
        <f>SUM(AA29:AA33)</f>
        <v>58693000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1423000</v>
      </c>
      <c r="F37" s="20">
        <v>1423000</v>
      </c>
      <c r="G37" s="20">
        <v>2371046</v>
      </c>
      <c r="H37" s="20">
        <v>2371046</v>
      </c>
      <c r="I37" s="20">
        <v>2371046</v>
      </c>
      <c r="J37" s="20">
        <v>2371046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2371046</v>
      </c>
      <c r="X37" s="20">
        <v>355750</v>
      </c>
      <c r="Y37" s="20">
        <v>2015296</v>
      </c>
      <c r="Z37" s="21">
        <v>566.49</v>
      </c>
      <c r="AA37" s="22">
        <v>1423000</v>
      </c>
    </row>
    <row r="38" spans="1:27" ht="13.5">
      <c r="A38" s="23" t="s">
        <v>58</v>
      </c>
      <c r="B38" s="17"/>
      <c r="C38" s="18">
        <v>26970862</v>
      </c>
      <c r="D38" s="18">
        <v>26970862</v>
      </c>
      <c r="E38" s="19"/>
      <c r="F38" s="20"/>
      <c r="G38" s="20">
        <v>20921944</v>
      </c>
      <c r="H38" s="20">
        <v>20921944</v>
      </c>
      <c r="I38" s="20">
        <v>20921944</v>
      </c>
      <c r="J38" s="20">
        <v>20921944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20921944</v>
      </c>
      <c r="X38" s="20"/>
      <c r="Y38" s="20">
        <v>20921944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26970862</v>
      </c>
      <c r="D39" s="29">
        <f>SUM(D37:D38)</f>
        <v>26970862</v>
      </c>
      <c r="E39" s="36">
        <f t="shared" si="4"/>
        <v>1423000</v>
      </c>
      <c r="F39" s="37">
        <f t="shared" si="4"/>
        <v>1423000</v>
      </c>
      <c r="G39" s="37">
        <f t="shared" si="4"/>
        <v>23292990</v>
      </c>
      <c r="H39" s="37">
        <f t="shared" si="4"/>
        <v>23292990</v>
      </c>
      <c r="I39" s="37">
        <f t="shared" si="4"/>
        <v>23292990</v>
      </c>
      <c r="J39" s="37">
        <f t="shared" si="4"/>
        <v>23292990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23292990</v>
      </c>
      <c r="X39" s="37">
        <f t="shared" si="4"/>
        <v>355750</v>
      </c>
      <c r="Y39" s="37">
        <f t="shared" si="4"/>
        <v>22937240</v>
      </c>
      <c r="Z39" s="38">
        <f>+IF(X39&lt;&gt;0,+(Y39/X39)*100,0)</f>
        <v>6447.572733661279</v>
      </c>
      <c r="AA39" s="39">
        <f>SUM(AA37:AA38)</f>
        <v>1423000</v>
      </c>
    </row>
    <row r="40" spans="1:27" ht="13.5">
      <c r="A40" s="27" t="s">
        <v>62</v>
      </c>
      <c r="B40" s="28"/>
      <c r="C40" s="29">
        <f aca="true" t="shared" si="5" ref="C40:Y40">+C34+C39</f>
        <v>43152645</v>
      </c>
      <c r="D40" s="29">
        <f>+D34+D39</f>
        <v>43152645</v>
      </c>
      <c r="E40" s="30">
        <f t="shared" si="5"/>
        <v>60116000</v>
      </c>
      <c r="F40" s="31">
        <f t="shared" si="5"/>
        <v>60116000</v>
      </c>
      <c r="G40" s="31">
        <f t="shared" si="5"/>
        <v>38708907</v>
      </c>
      <c r="H40" s="31">
        <f t="shared" si="5"/>
        <v>38708907</v>
      </c>
      <c r="I40" s="31">
        <f t="shared" si="5"/>
        <v>23292990</v>
      </c>
      <c r="J40" s="31">
        <f t="shared" si="5"/>
        <v>23292990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23292990</v>
      </c>
      <c r="X40" s="31">
        <f t="shared" si="5"/>
        <v>15029000</v>
      </c>
      <c r="Y40" s="31">
        <f t="shared" si="5"/>
        <v>8263990</v>
      </c>
      <c r="Z40" s="32">
        <f>+IF(X40&lt;&gt;0,+(Y40/X40)*100,0)</f>
        <v>54.986958546809504</v>
      </c>
      <c r="AA40" s="33">
        <f>+AA34+AA39</f>
        <v>60116000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86899119</v>
      </c>
      <c r="D42" s="43">
        <f>+D25-D40</f>
        <v>86899119</v>
      </c>
      <c r="E42" s="44">
        <f t="shared" si="6"/>
        <v>-53532000</v>
      </c>
      <c r="F42" s="45">
        <f t="shared" si="6"/>
        <v>-53532000</v>
      </c>
      <c r="G42" s="45">
        <f t="shared" si="6"/>
        <v>60511233</v>
      </c>
      <c r="H42" s="45">
        <f t="shared" si="6"/>
        <v>56766897</v>
      </c>
      <c r="I42" s="45">
        <f t="shared" si="6"/>
        <v>76722229</v>
      </c>
      <c r="J42" s="45">
        <f t="shared" si="6"/>
        <v>76722229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76722229</v>
      </c>
      <c r="X42" s="45">
        <f t="shared" si="6"/>
        <v>-13383000</v>
      </c>
      <c r="Y42" s="45">
        <f t="shared" si="6"/>
        <v>90105229</v>
      </c>
      <c r="Z42" s="46">
        <f>+IF(X42&lt;&gt;0,+(Y42/X42)*100,0)</f>
        <v>-673.2812448628857</v>
      </c>
      <c r="AA42" s="47">
        <f>+AA25-AA40</f>
        <v>-53532000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44928971</v>
      </c>
      <c r="D45" s="18">
        <v>44928971</v>
      </c>
      <c r="E45" s="19">
        <v>-53532000</v>
      </c>
      <c r="F45" s="20">
        <v>-53532000</v>
      </c>
      <c r="G45" s="20">
        <v>21654649</v>
      </c>
      <c r="H45" s="20">
        <v>17910313</v>
      </c>
      <c r="I45" s="20">
        <v>37865645</v>
      </c>
      <c r="J45" s="20">
        <v>37865645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37865645</v>
      </c>
      <c r="X45" s="20">
        <v>-13383000</v>
      </c>
      <c r="Y45" s="20">
        <v>51248645</v>
      </c>
      <c r="Z45" s="48">
        <v>-382.94</v>
      </c>
      <c r="AA45" s="22">
        <v>-53532000</v>
      </c>
    </row>
    <row r="46" spans="1:27" ht="13.5">
      <c r="A46" s="23" t="s">
        <v>67</v>
      </c>
      <c r="B46" s="17"/>
      <c r="C46" s="18">
        <v>41970148</v>
      </c>
      <c r="D46" s="18">
        <v>41970148</v>
      </c>
      <c r="E46" s="19"/>
      <c r="F46" s="20"/>
      <c r="G46" s="20">
        <v>38856584</v>
      </c>
      <c r="H46" s="20">
        <v>38856584</v>
      </c>
      <c r="I46" s="20">
        <v>38856584</v>
      </c>
      <c r="J46" s="20">
        <v>38856584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38856584</v>
      </c>
      <c r="X46" s="20"/>
      <c r="Y46" s="20">
        <v>38856584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86899119</v>
      </c>
      <c r="D48" s="51">
        <f>SUM(D45:D47)</f>
        <v>86899119</v>
      </c>
      <c r="E48" s="52">
        <f t="shared" si="7"/>
        <v>-53532000</v>
      </c>
      <c r="F48" s="53">
        <f t="shared" si="7"/>
        <v>-53532000</v>
      </c>
      <c r="G48" s="53">
        <f t="shared" si="7"/>
        <v>60511233</v>
      </c>
      <c r="H48" s="53">
        <f t="shared" si="7"/>
        <v>56766897</v>
      </c>
      <c r="I48" s="53">
        <f t="shared" si="7"/>
        <v>76722229</v>
      </c>
      <c r="J48" s="53">
        <f t="shared" si="7"/>
        <v>76722229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76722229</v>
      </c>
      <c r="X48" s="53">
        <f t="shared" si="7"/>
        <v>-13383000</v>
      </c>
      <c r="Y48" s="53">
        <f t="shared" si="7"/>
        <v>90105229</v>
      </c>
      <c r="Z48" s="54">
        <f>+IF(X48&lt;&gt;0,+(Y48/X48)*100,0)</f>
        <v>-673.2812448628857</v>
      </c>
      <c r="AA48" s="55">
        <f>SUM(AA45:AA47)</f>
        <v>-53532000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504488</v>
      </c>
      <c r="F6" s="20">
        <v>504488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126122</v>
      </c>
      <c r="Y6" s="20">
        <v>-126122</v>
      </c>
      <c r="Z6" s="21">
        <v>-100</v>
      </c>
      <c r="AA6" s="22">
        <v>504488</v>
      </c>
    </row>
    <row r="7" spans="1:27" ht="13.5">
      <c r="A7" s="23" t="s">
        <v>34</v>
      </c>
      <c r="B7" s="17"/>
      <c r="C7" s="18"/>
      <c r="D7" s="18"/>
      <c r="E7" s="19">
        <v>2621096</v>
      </c>
      <c r="F7" s="20">
        <v>2621096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655274</v>
      </c>
      <c r="Y7" s="20">
        <v>-655274</v>
      </c>
      <c r="Z7" s="21">
        <v>-100</v>
      </c>
      <c r="AA7" s="22">
        <v>2621096</v>
      </c>
    </row>
    <row r="8" spans="1:27" ht="13.5">
      <c r="A8" s="23" t="s">
        <v>35</v>
      </c>
      <c r="B8" s="17"/>
      <c r="C8" s="18"/>
      <c r="D8" s="18"/>
      <c r="E8" s="19">
        <v>3404176</v>
      </c>
      <c r="F8" s="20">
        <v>3404176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851044</v>
      </c>
      <c r="Y8" s="20">
        <v>-851044</v>
      </c>
      <c r="Z8" s="21">
        <v>-100</v>
      </c>
      <c r="AA8" s="22">
        <v>3404176</v>
      </c>
    </row>
    <row r="9" spans="1:27" ht="13.5">
      <c r="A9" s="23" t="s">
        <v>36</v>
      </c>
      <c r="B9" s="17"/>
      <c r="C9" s="18"/>
      <c r="D9" s="18"/>
      <c r="E9" s="19">
        <v>1448758</v>
      </c>
      <c r="F9" s="20">
        <v>1448758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362190</v>
      </c>
      <c r="Y9" s="20">
        <v>-362190</v>
      </c>
      <c r="Z9" s="21">
        <v>-100</v>
      </c>
      <c r="AA9" s="22">
        <v>1448758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109750</v>
      </c>
      <c r="F11" s="20">
        <v>109750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27438</v>
      </c>
      <c r="Y11" s="20">
        <v>-27438</v>
      </c>
      <c r="Z11" s="21">
        <v>-100</v>
      </c>
      <c r="AA11" s="22">
        <v>109750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8088268</v>
      </c>
      <c r="F12" s="31">
        <f t="shared" si="0"/>
        <v>8088268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2022068</v>
      </c>
      <c r="Y12" s="31">
        <f t="shared" si="0"/>
        <v>-2022068</v>
      </c>
      <c r="Z12" s="32">
        <f>+IF(X12&lt;&gt;0,+(Y12/X12)*100,0)</f>
        <v>-100</v>
      </c>
      <c r="AA12" s="33">
        <f>SUM(AA6:AA11)</f>
        <v>8088268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193917</v>
      </c>
      <c r="F15" s="20">
        <v>193917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48479</v>
      </c>
      <c r="Y15" s="20">
        <v>-48479</v>
      </c>
      <c r="Z15" s="21">
        <v>-100</v>
      </c>
      <c r="AA15" s="22">
        <v>193917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49904716</v>
      </c>
      <c r="F17" s="20">
        <v>49904716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12476179</v>
      </c>
      <c r="Y17" s="20">
        <v>-12476179</v>
      </c>
      <c r="Z17" s="21">
        <v>-100</v>
      </c>
      <c r="AA17" s="22">
        <v>49904716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103664805</v>
      </c>
      <c r="F19" s="20">
        <v>103664805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25916201</v>
      </c>
      <c r="Y19" s="20">
        <v>-25916201</v>
      </c>
      <c r="Z19" s="21">
        <v>-100</v>
      </c>
      <c r="AA19" s="22">
        <v>103664805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115446</v>
      </c>
      <c r="F22" s="20">
        <v>115446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28862</v>
      </c>
      <c r="Y22" s="20">
        <v>-28862</v>
      </c>
      <c r="Z22" s="21">
        <v>-100</v>
      </c>
      <c r="AA22" s="22">
        <v>115446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153878884</v>
      </c>
      <c r="F24" s="37">
        <f t="shared" si="1"/>
        <v>153878884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38469721</v>
      </c>
      <c r="Y24" s="37">
        <f t="shared" si="1"/>
        <v>-38469721</v>
      </c>
      <c r="Z24" s="38">
        <f>+IF(X24&lt;&gt;0,+(Y24/X24)*100,0)</f>
        <v>-100</v>
      </c>
      <c r="AA24" s="39">
        <f>SUM(AA15:AA23)</f>
        <v>153878884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161967152</v>
      </c>
      <c r="F25" s="31">
        <f t="shared" si="2"/>
        <v>161967152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40491789</v>
      </c>
      <c r="Y25" s="31">
        <f t="shared" si="2"/>
        <v>-40491789</v>
      </c>
      <c r="Z25" s="32">
        <f>+IF(X25&lt;&gt;0,+(Y25/X25)*100,0)</f>
        <v>-100</v>
      </c>
      <c r="AA25" s="33">
        <f>+AA12+AA24</f>
        <v>161967152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815048</v>
      </c>
      <c r="F31" s="20">
        <v>815048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203762</v>
      </c>
      <c r="Y31" s="20">
        <v>-203762</v>
      </c>
      <c r="Z31" s="21">
        <v>-100</v>
      </c>
      <c r="AA31" s="22">
        <v>815048</v>
      </c>
    </row>
    <row r="32" spans="1:27" ht="13.5">
      <c r="A32" s="23" t="s">
        <v>57</v>
      </c>
      <c r="B32" s="17"/>
      <c r="C32" s="18"/>
      <c r="D32" s="18"/>
      <c r="E32" s="19">
        <v>4307557</v>
      </c>
      <c r="F32" s="20">
        <v>4307557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1076889</v>
      </c>
      <c r="Y32" s="20">
        <v>-1076889</v>
      </c>
      <c r="Z32" s="21">
        <v>-100</v>
      </c>
      <c r="AA32" s="22">
        <v>4307557</v>
      </c>
    </row>
    <row r="33" spans="1:27" ht="13.5">
      <c r="A33" s="23" t="s">
        <v>58</v>
      </c>
      <c r="B33" s="17"/>
      <c r="C33" s="18"/>
      <c r="D33" s="18"/>
      <c r="E33" s="19">
        <v>623675</v>
      </c>
      <c r="F33" s="20">
        <v>623675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155919</v>
      </c>
      <c r="Y33" s="20">
        <v>-155919</v>
      </c>
      <c r="Z33" s="21">
        <v>-100</v>
      </c>
      <c r="AA33" s="22">
        <v>623675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5746280</v>
      </c>
      <c r="F34" s="31">
        <f t="shared" si="3"/>
        <v>5746280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1436570</v>
      </c>
      <c r="Y34" s="31">
        <f t="shared" si="3"/>
        <v>-1436570</v>
      </c>
      <c r="Z34" s="32">
        <f>+IF(X34&lt;&gt;0,+(Y34/X34)*100,0)</f>
        <v>-100</v>
      </c>
      <c r="AA34" s="33">
        <f>SUM(AA29:AA33)</f>
        <v>5746280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963286</v>
      </c>
      <c r="F37" s="20">
        <v>963286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240822</v>
      </c>
      <c r="Y37" s="20">
        <v>-240822</v>
      </c>
      <c r="Z37" s="21">
        <v>-100</v>
      </c>
      <c r="AA37" s="22">
        <v>963286</v>
      </c>
    </row>
    <row r="38" spans="1:27" ht="13.5">
      <c r="A38" s="23" t="s">
        <v>58</v>
      </c>
      <c r="B38" s="17"/>
      <c r="C38" s="18"/>
      <c r="D38" s="18"/>
      <c r="E38" s="19">
        <v>6716990</v>
      </c>
      <c r="F38" s="20">
        <v>6716990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1679248</v>
      </c>
      <c r="Y38" s="20">
        <v>-1679248</v>
      </c>
      <c r="Z38" s="21">
        <v>-100</v>
      </c>
      <c r="AA38" s="22">
        <v>6716990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7680276</v>
      </c>
      <c r="F39" s="37">
        <f t="shared" si="4"/>
        <v>7680276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1920070</v>
      </c>
      <c r="Y39" s="37">
        <f t="shared" si="4"/>
        <v>-1920070</v>
      </c>
      <c r="Z39" s="38">
        <f>+IF(X39&lt;&gt;0,+(Y39/X39)*100,0)</f>
        <v>-100</v>
      </c>
      <c r="AA39" s="39">
        <f>SUM(AA37:AA38)</f>
        <v>7680276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13426556</v>
      </c>
      <c r="F40" s="31">
        <f t="shared" si="5"/>
        <v>13426556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3356640</v>
      </c>
      <c r="Y40" s="31">
        <f t="shared" si="5"/>
        <v>-3356640</v>
      </c>
      <c r="Z40" s="32">
        <f>+IF(X40&lt;&gt;0,+(Y40/X40)*100,0)</f>
        <v>-100</v>
      </c>
      <c r="AA40" s="33">
        <f>+AA34+AA39</f>
        <v>13426556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148540596</v>
      </c>
      <c r="F42" s="45">
        <f t="shared" si="6"/>
        <v>148540596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37135149</v>
      </c>
      <c r="Y42" s="45">
        <f t="shared" si="6"/>
        <v>-37135149</v>
      </c>
      <c r="Z42" s="46">
        <f>+IF(X42&lt;&gt;0,+(Y42/X42)*100,0)</f>
        <v>-100</v>
      </c>
      <c r="AA42" s="47">
        <f>+AA25-AA40</f>
        <v>148540596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146619500</v>
      </c>
      <c r="F45" s="20">
        <v>146619500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36654875</v>
      </c>
      <c r="Y45" s="20">
        <v>-36654875</v>
      </c>
      <c r="Z45" s="48">
        <v>-100</v>
      </c>
      <c r="AA45" s="22">
        <v>146619500</v>
      </c>
    </row>
    <row r="46" spans="1:27" ht="13.5">
      <c r="A46" s="23" t="s">
        <v>67</v>
      </c>
      <c r="B46" s="17"/>
      <c r="C46" s="18"/>
      <c r="D46" s="18"/>
      <c r="E46" s="19">
        <v>1921096</v>
      </c>
      <c r="F46" s="20">
        <v>1921096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480274</v>
      </c>
      <c r="Y46" s="20">
        <v>-480274</v>
      </c>
      <c r="Z46" s="48">
        <v>-100</v>
      </c>
      <c r="AA46" s="22">
        <v>1921096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148540596</v>
      </c>
      <c r="F48" s="53">
        <f t="shared" si="7"/>
        <v>148540596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37135149</v>
      </c>
      <c r="Y48" s="53">
        <f t="shared" si="7"/>
        <v>-37135149</v>
      </c>
      <c r="Z48" s="54">
        <f>+IF(X48&lt;&gt;0,+(Y48/X48)*100,0)</f>
        <v>-100</v>
      </c>
      <c r="AA48" s="55">
        <f>SUM(AA45:AA47)</f>
        <v>148540596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19223904</v>
      </c>
      <c r="D6" s="18">
        <v>19223904</v>
      </c>
      <c r="E6" s="19">
        <v>12049500</v>
      </c>
      <c r="F6" s="20">
        <v>12049500</v>
      </c>
      <c r="G6" s="20">
        <v>-7029321</v>
      </c>
      <c r="H6" s="20"/>
      <c r="I6" s="20"/>
      <c r="J6" s="20">
        <v>-7029321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-7029321</v>
      </c>
      <c r="X6" s="20">
        <v>3012375</v>
      </c>
      <c r="Y6" s="20">
        <v>-10041696</v>
      </c>
      <c r="Z6" s="21">
        <v>-333.35</v>
      </c>
      <c r="AA6" s="22">
        <v>12049500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14627692</v>
      </c>
      <c r="D8" s="18">
        <v>14627692</v>
      </c>
      <c r="E8" s="19">
        <v>62201333</v>
      </c>
      <c r="F8" s="20">
        <v>62201333</v>
      </c>
      <c r="G8" s="20">
        <v>-34986969</v>
      </c>
      <c r="H8" s="20"/>
      <c r="I8" s="20"/>
      <c r="J8" s="20">
        <v>-34986969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-34986969</v>
      </c>
      <c r="X8" s="20">
        <v>15550333</v>
      </c>
      <c r="Y8" s="20">
        <v>-50537302</v>
      </c>
      <c r="Z8" s="21">
        <v>-324.99</v>
      </c>
      <c r="AA8" s="22">
        <v>62201333</v>
      </c>
    </row>
    <row r="9" spans="1:27" ht="13.5">
      <c r="A9" s="23" t="s">
        <v>36</v>
      </c>
      <c r="B9" s="17"/>
      <c r="C9" s="18">
        <v>12006117</v>
      </c>
      <c r="D9" s="18">
        <v>12006117</v>
      </c>
      <c r="E9" s="19"/>
      <c r="F9" s="20"/>
      <c r="G9" s="20">
        <v>-489837</v>
      </c>
      <c r="H9" s="20"/>
      <c r="I9" s="20"/>
      <c r="J9" s="20">
        <v>-489837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-489837</v>
      </c>
      <c r="X9" s="20"/>
      <c r="Y9" s="20">
        <v>-489837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1214737</v>
      </c>
      <c r="D11" s="18">
        <v>1214737</v>
      </c>
      <c r="E11" s="19">
        <v>1094648</v>
      </c>
      <c r="F11" s="20">
        <v>1094648</v>
      </c>
      <c r="G11" s="20">
        <v>-19543</v>
      </c>
      <c r="H11" s="20"/>
      <c r="I11" s="20"/>
      <c r="J11" s="20">
        <v>-19543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-19543</v>
      </c>
      <c r="X11" s="20">
        <v>273662</v>
      </c>
      <c r="Y11" s="20">
        <v>-293205</v>
      </c>
      <c r="Z11" s="21">
        <v>-107.14</v>
      </c>
      <c r="AA11" s="22">
        <v>1094648</v>
      </c>
    </row>
    <row r="12" spans="1:27" ht="13.5">
      <c r="A12" s="27" t="s">
        <v>39</v>
      </c>
      <c r="B12" s="28"/>
      <c r="C12" s="29">
        <f aca="true" t="shared" si="0" ref="C12:Y12">SUM(C6:C11)</f>
        <v>47072450</v>
      </c>
      <c r="D12" s="29">
        <f>SUM(D6:D11)</f>
        <v>47072450</v>
      </c>
      <c r="E12" s="30">
        <f t="shared" si="0"/>
        <v>75345481</v>
      </c>
      <c r="F12" s="31">
        <f t="shared" si="0"/>
        <v>75345481</v>
      </c>
      <c r="G12" s="31">
        <f t="shared" si="0"/>
        <v>-42525670</v>
      </c>
      <c r="H12" s="31">
        <f t="shared" si="0"/>
        <v>0</v>
      </c>
      <c r="I12" s="31">
        <f t="shared" si="0"/>
        <v>0</v>
      </c>
      <c r="J12" s="31">
        <f t="shared" si="0"/>
        <v>-42525670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-42525670</v>
      </c>
      <c r="X12" s="31">
        <f t="shared" si="0"/>
        <v>18836370</v>
      </c>
      <c r="Y12" s="31">
        <f t="shared" si="0"/>
        <v>-61362040</v>
      </c>
      <c r="Z12" s="32">
        <f>+IF(X12&lt;&gt;0,+(Y12/X12)*100,0)</f>
        <v>-325.76361581345026</v>
      </c>
      <c r="AA12" s="33">
        <f>SUM(AA6:AA11)</f>
        <v>75345481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471820</v>
      </c>
      <c r="D15" s="18">
        <v>471820</v>
      </c>
      <c r="E15" s="19"/>
      <c r="F15" s="20"/>
      <c r="G15" s="20">
        <v>14858</v>
      </c>
      <c r="H15" s="20"/>
      <c r="I15" s="20"/>
      <c r="J15" s="20">
        <v>14858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14858</v>
      </c>
      <c r="X15" s="20"/>
      <c r="Y15" s="20">
        <v>14858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254248</v>
      </c>
      <c r="D17" s="18">
        <v>254248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607860179</v>
      </c>
      <c r="D19" s="18">
        <v>607860179</v>
      </c>
      <c r="E19" s="19">
        <v>391350793</v>
      </c>
      <c r="F19" s="20">
        <v>391350793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97837698</v>
      </c>
      <c r="Y19" s="20">
        <v>-97837698</v>
      </c>
      <c r="Z19" s="21">
        <v>-100</v>
      </c>
      <c r="AA19" s="22">
        <v>391350793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197168</v>
      </c>
      <c r="D22" s="18">
        <v>197168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608783415</v>
      </c>
      <c r="D24" s="29">
        <f>SUM(D15:D23)</f>
        <v>608783415</v>
      </c>
      <c r="E24" s="36">
        <f t="shared" si="1"/>
        <v>391350793</v>
      </c>
      <c r="F24" s="37">
        <f t="shared" si="1"/>
        <v>391350793</v>
      </c>
      <c r="G24" s="37">
        <f t="shared" si="1"/>
        <v>14858</v>
      </c>
      <c r="H24" s="37">
        <f t="shared" si="1"/>
        <v>0</v>
      </c>
      <c r="I24" s="37">
        <f t="shared" si="1"/>
        <v>0</v>
      </c>
      <c r="J24" s="37">
        <f t="shared" si="1"/>
        <v>14858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14858</v>
      </c>
      <c r="X24" s="37">
        <f t="shared" si="1"/>
        <v>97837698</v>
      </c>
      <c r="Y24" s="37">
        <f t="shared" si="1"/>
        <v>-97822840</v>
      </c>
      <c r="Z24" s="38">
        <f>+IF(X24&lt;&gt;0,+(Y24/X24)*100,0)</f>
        <v>-99.98481362470322</v>
      </c>
      <c r="AA24" s="39">
        <f>SUM(AA15:AA23)</f>
        <v>391350793</v>
      </c>
    </row>
    <row r="25" spans="1:27" ht="13.5">
      <c r="A25" s="27" t="s">
        <v>51</v>
      </c>
      <c r="B25" s="28"/>
      <c r="C25" s="29">
        <f aca="true" t="shared" si="2" ref="C25:Y25">+C12+C24</f>
        <v>655855865</v>
      </c>
      <c r="D25" s="29">
        <f>+D12+D24</f>
        <v>655855865</v>
      </c>
      <c r="E25" s="30">
        <f t="shared" si="2"/>
        <v>466696274</v>
      </c>
      <c r="F25" s="31">
        <f t="shared" si="2"/>
        <v>466696274</v>
      </c>
      <c r="G25" s="31">
        <f t="shared" si="2"/>
        <v>-42510812</v>
      </c>
      <c r="H25" s="31">
        <f t="shared" si="2"/>
        <v>0</v>
      </c>
      <c r="I25" s="31">
        <f t="shared" si="2"/>
        <v>0</v>
      </c>
      <c r="J25" s="31">
        <f t="shared" si="2"/>
        <v>-42510812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-42510812</v>
      </c>
      <c r="X25" s="31">
        <f t="shared" si="2"/>
        <v>116674068</v>
      </c>
      <c r="Y25" s="31">
        <f t="shared" si="2"/>
        <v>-159184880</v>
      </c>
      <c r="Z25" s="32">
        <f>+IF(X25&lt;&gt;0,+(Y25/X25)*100,0)</f>
        <v>-136.43552738728542</v>
      </c>
      <c r="AA25" s="33">
        <f>+AA12+AA24</f>
        <v>466696274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2068071</v>
      </c>
      <c r="D30" s="18">
        <v>2068071</v>
      </c>
      <c r="E30" s="19">
        <v>206903</v>
      </c>
      <c r="F30" s="20">
        <v>206903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51726</v>
      </c>
      <c r="Y30" s="20">
        <v>-51726</v>
      </c>
      <c r="Z30" s="21">
        <v>-100</v>
      </c>
      <c r="AA30" s="22">
        <v>206903</v>
      </c>
    </row>
    <row r="31" spans="1:27" ht="13.5">
      <c r="A31" s="23" t="s">
        <v>56</v>
      </c>
      <c r="B31" s="17"/>
      <c r="C31" s="18">
        <v>1583192</v>
      </c>
      <c r="D31" s="18">
        <v>1583192</v>
      </c>
      <c r="E31" s="19"/>
      <c r="F31" s="20"/>
      <c r="G31" s="20">
        <v>-16437</v>
      </c>
      <c r="H31" s="20"/>
      <c r="I31" s="20"/>
      <c r="J31" s="20">
        <v>-16437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-16437</v>
      </c>
      <c r="X31" s="20"/>
      <c r="Y31" s="20">
        <v>-16437</v>
      </c>
      <c r="Z31" s="21"/>
      <c r="AA31" s="22"/>
    </row>
    <row r="32" spans="1:27" ht="13.5">
      <c r="A32" s="23" t="s">
        <v>57</v>
      </c>
      <c r="B32" s="17"/>
      <c r="C32" s="18">
        <v>144941394</v>
      </c>
      <c r="D32" s="18">
        <v>144941394</v>
      </c>
      <c r="E32" s="19">
        <v>59846165</v>
      </c>
      <c r="F32" s="20">
        <v>59846165</v>
      </c>
      <c r="G32" s="20">
        <v>-471962</v>
      </c>
      <c r="H32" s="20"/>
      <c r="I32" s="20"/>
      <c r="J32" s="20">
        <v>-471962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-471962</v>
      </c>
      <c r="X32" s="20">
        <v>14961541</v>
      </c>
      <c r="Y32" s="20">
        <v>-15433503</v>
      </c>
      <c r="Z32" s="21">
        <v>-103.15</v>
      </c>
      <c r="AA32" s="22">
        <v>59846165</v>
      </c>
    </row>
    <row r="33" spans="1:27" ht="13.5">
      <c r="A33" s="23" t="s">
        <v>58</v>
      </c>
      <c r="B33" s="17"/>
      <c r="C33" s="18">
        <v>10333391</v>
      </c>
      <c r="D33" s="18">
        <v>10333391</v>
      </c>
      <c r="E33" s="19">
        <v>2284715</v>
      </c>
      <c r="F33" s="20">
        <v>2284715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571179</v>
      </c>
      <c r="Y33" s="20">
        <v>-571179</v>
      </c>
      <c r="Z33" s="21">
        <v>-100</v>
      </c>
      <c r="AA33" s="22">
        <v>2284715</v>
      </c>
    </row>
    <row r="34" spans="1:27" ht="13.5">
      <c r="A34" s="27" t="s">
        <v>59</v>
      </c>
      <c r="B34" s="28"/>
      <c r="C34" s="29">
        <f aca="true" t="shared" si="3" ref="C34:Y34">SUM(C29:C33)</f>
        <v>158926048</v>
      </c>
      <c r="D34" s="29">
        <f>SUM(D29:D33)</f>
        <v>158926048</v>
      </c>
      <c r="E34" s="30">
        <f t="shared" si="3"/>
        <v>62337783</v>
      </c>
      <c r="F34" s="31">
        <f t="shared" si="3"/>
        <v>62337783</v>
      </c>
      <c r="G34" s="31">
        <f t="shared" si="3"/>
        <v>-488399</v>
      </c>
      <c r="H34" s="31">
        <f t="shared" si="3"/>
        <v>0</v>
      </c>
      <c r="I34" s="31">
        <f t="shared" si="3"/>
        <v>0</v>
      </c>
      <c r="J34" s="31">
        <f t="shared" si="3"/>
        <v>-488399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-488399</v>
      </c>
      <c r="X34" s="31">
        <f t="shared" si="3"/>
        <v>15584446</v>
      </c>
      <c r="Y34" s="31">
        <f t="shared" si="3"/>
        <v>-16072845</v>
      </c>
      <c r="Z34" s="32">
        <f>+IF(X34&lt;&gt;0,+(Y34/X34)*100,0)</f>
        <v>-103.13388746702962</v>
      </c>
      <c r="AA34" s="33">
        <f>SUM(AA29:AA33)</f>
        <v>62337783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1524646</v>
      </c>
      <c r="F37" s="20">
        <v>1524646</v>
      </c>
      <c r="G37" s="20">
        <v>492086</v>
      </c>
      <c r="H37" s="20"/>
      <c r="I37" s="20"/>
      <c r="J37" s="20">
        <v>492086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492086</v>
      </c>
      <c r="X37" s="20">
        <v>381162</v>
      </c>
      <c r="Y37" s="20">
        <v>110924</v>
      </c>
      <c r="Z37" s="21">
        <v>29.1</v>
      </c>
      <c r="AA37" s="22">
        <v>1524646</v>
      </c>
    </row>
    <row r="38" spans="1:27" ht="13.5">
      <c r="A38" s="23" t="s">
        <v>58</v>
      </c>
      <c r="B38" s="17"/>
      <c r="C38" s="18">
        <v>36967347</v>
      </c>
      <c r="D38" s="18">
        <v>36967347</v>
      </c>
      <c r="E38" s="19">
        <v>2284715</v>
      </c>
      <c r="F38" s="20">
        <v>2284715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571179</v>
      </c>
      <c r="Y38" s="20">
        <v>-571179</v>
      </c>
      <c r="Z38" s="21">
        <v>-100</v>
      </c>
      <c r="AA38" s="22">
        <v>2284715</v>
      </c>
    </row>
    <row r="39" spans="1:27" ht="13.5">
      <c r="A39" s="27" t="s">
        <v>61</v>
      </c>
      <c r="B39" s="35"/>
      <c r="C39" s="29">
        <f aca="true" t="shared" si="4" ref="C39:Y39">SUM(C37:C38)</f>
        <v>36967347</v>
      </c>
      <c r="D39" s="29">
        <f>SUM(D37:D38)</f>
        <v>36967347</v>
      </c>
      <c r="E39" s="36">
        <f t="shared" si="4"/>
        <v>3809361</v>
      </c>
      <c r="F39" s="37">
        <f t="shared" si="4"/>
        <v>3809361</v>
      </c>
      <c r="G39" s="37">
        <f t="shared" si="4"/>
        <v>492086</v>
      </c>
      <c r="H39" s="37">
        <f t="shared" si="4"/>
        <v>0</v>
      </c>
      <c r="I39" s="37">
        <f t="shared" si="4"/>
        <v>0</v>
      </c>
      <c r="J39" s="37">
        <f t="shared" si="4"/>
        <v>492086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492086</v>
      </c>
      <c r="X39" s="37">
        <f t="shared" si="4"/>
        <v>952341</v>
      </c>
      <c r="Y39" s="37">
        <f t="shared" si="4"/>
        <v>-460255</v>
      </c>
      <c r="Z39" s="38">
        <f>+IF(X39&lt;&gt;0,+(Y39/X39)*100,0)</f>
        <v>-48.328802393260396</v>
      </c>
      <c r="AA39" s="39">
        <f>SUM(AA37:AA38)</f>
        <v>3809361</v>
      </c>
    </row>
    <row r="40" spans="1:27" ht="13.5">
      <c r="A40" s="27" t="s">
        <v>62</v>
      </c>
      <c r="B40" s="28"/>
      <c r="C40" s="29">
        <f aca="true" t="shared" si="5" ref="C40:Y40">+C34+C39</f>
        <v>195893395</v>
      </c>
      <c r="D40" s="29">
        <f>+D34+D39</f>
        <v>195893395</v>
      </c>
      <c r="E40" s="30">
        <f t="shared" si="5"/>
        <v>66147144</v>
      </c>
      <c r="F40" s="31">
        <f t="shared" si="5"/>
        <v>66147144</v>
      </c>
      <c r="G40" s="31">
        <f t="shared" si="5"/>
        <v>3687</v>
      </c>
      <c r="H40" s="31">
        <f t="shared" si="5"/>
        <v>0</v>
      </c>
      <c r="I40" s="31">
        <f t="shared" si="5"/>
        <v>0</v>
      </c>
      <c r="J40" s="31">
        <f t="shared" si="5"/>
        <v>3687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3687</v>
      </c>
      <c r="X40" s="31">
        <f t="shared" si="5"/>
        <v>16536787</v>
      </c>
      <c r="Y40" s="31">
        <f t="shared" si="5"/>
        <v>-16533100</v>
      </c>
      <c r="Z40" s="32">
        <f>+IF(X40&lt;&gt;0,+(Y40/X40)*100,0)</f>
        <v>-99.97770425415771</v>
      </c>
      <c r="AA40" s="33">
        <f>+AA34+AA39</f>
        <v>66147144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459962470</v>
      </c>
      <c r="D42" s="43">
        <f>+D25-D40</f>
        <v>459962470</v>
      </c>
      <c r="E42" s="44">
        <f t="shared" si="6"/>
        <v>400549130</v>
      </c>
      <c r="F42" s="45">
        <f t="shared" si="6"/>
        <v>400549130</v>
      </c>
      <c r="G42" s="45">
        <f t="shared" si="6"/>
        <v>-42514499</v>
      </c>
      <c r="H42" s="45">
        <f t="shared" si="6"/>
        <v>0</v>
      </c>
      <c r="I42" s="45">
        <f t="shared" si="6"/>
        <v>0</v>
      </c>
      <c r="J42" s="45">
        <f t="shared" si="6"/>
        <v>-42514499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-42514499</v>
      </c>
      <c r="X42" s="45">
        <f t="shared" si="6"/>
        <v>100137281</v>
      </c>
      <c r="Y42" s="45">
        <f t="shared" si="6"/>
        <v>-142651780</v>
      </c>
      <c r="Z42" s="46">
        <f>+IF(X42&lt;&gt;0,+(Y42/X42)*100,0)</f>
        <v>-142.45621468391977</v>
      </c>
      <c r="AA42" s="47">
        <f>+AA25-AA40</f>
        <v>400549130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459962470</v>
      </c>
      <c r="D45" s="18">
        <v>459962470</v>
      </c>
      <c r="E45" s="19">
        <v>400549130</v>
      </c>
      <c r="F45" s="20">
        <v>400549130</v>
      </c>
      <c r="G45" s="20">
        <v>-42509946</v>
      </c>
      <c r="H45" s="20"/>
      <c r="I45" s="20"/>
      <c r="J45" s="20">
        <v>-42509946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-42509946</v>
      </c>
      <c r="X45" s="20">
        <v>100137283</v>
      </c>
      <c r="Y45" s="20">
        <v>-142647229</v>
      </c>
      <c r="Z45" s="48">
        <v>-142.45</v>
      </c>
      <c r="AA45" s="22">
        <v>400549130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-4553</v>
      </c>
      <c r="H46" s="20"/>
      <c r="I46" s="20"/>
      <c r="J46" s="20">
        <v>-4553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-4553</v>
      </c>
      <c r="X46" s="20"/>
      <c r="Y46" s="20">
        <v>-4553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459962470</v>
      </c>
      <c r="D48" s="51">
        <f>SUM(D45:D47)</f>
        <v>459962470</v>
      </c>
      <c r="E48" s="52">
        <f t="shared" si="7"/>
        <v>400549130</v>
      </c>
      <c r="F48" s="53">
        <f t="shared" si="7"/>
        <v>400549130</v>
      </c>
      <c r="G48" s="53">
        <f t="shared" si="7"/>
        <v>-42514499</v>
      </c>
      <c r="H48" s="53">
        <f t="shared" si="7"/>
        <v>0</v>
      </c>
      <c r="I48" s="53">
        <f t="shared" si="7"/>
        <v>0</v>
      </c>
      <c r="J48" s="53">
        <f t="shared" si="7"/>
        <v>-42514499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-42514499</v>
      </c>
      <c r="X48" s="53">
        <f t="shared" si="7"/>
        <v>100137283</v>
      </c>
      <c r="Y48" s="53">
        <f t="shared" si="7"/>
        <v>-142651782</v>
      </c>
      <c r="Z48" s="54">
        <f>+IF(X48&lt;&gt;0,+(Y48/X48)*100,0)</f>
        <v>-142.4562138359596</v>
      </c>
      <c r="AA48" s="55">
        <f>SUM(AA45:AA47)</f>
        <v>400549130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573835</v>
      </c>
      <c r="D6" s="18">
        <v>573835</v>
      </c>
      <c r="E6" s="19">
        <v>641690352</v>
      </c>
      <c r="F6" s="20">
        <v>641690352</v>
      </c>
      <c r="G6" s="20">
        <v>-3301612</v>
      </c>
      <c r="H6" s="20">
        <v>-3015038</v>
      </c>
      <c r="I6" s="20">
        <v>-2907682</v>
      </c>
      <c r="J6" s="20">
        <v>-2907682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-2907682</v>
      </c>
      <c r="X6" s="20">
        <v>160422588</v>
      </c>
      <c r="Y6" s="20">
        <v>-163330270</v>
      </c>
      <c r="Z6" s="21">
        <v>-101.81</v>
      </c>
      <c r="AA6" s="22">
        <v>641690352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-6091172</v>
      </c>
      <c r="H7" s="20">
        <v>-8208661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5251429</v>
      </c>
      <c r="D8" s="18">
        <v>5251429</v>
      </c>
      <c r="E8" s="19">
        <v>4278375</v>
      </c>
      <c r="F8" s="20">
        <v>4278375</v>
      </c>
      <c r="G8" s="20">
        <v>354546</v>
      </c>
      <c r="H8" s="20">
        <v>920187</v>
      </c>
      <c r="I8" s="20">
        <v>1326710</v>
      </c>
      <c r="J8" s="20">
        <v>1326710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1326710</v>
      </c>
      <c r="X8" s="20">
        <v>1069594</v>
      </c>
      <c r="Y8" s="20">
        <v>257116</v>
      </c>
      <c r="Z8" s="21">
        <v>24.04</v>
      </c>
      <c r="AA8" s="22">
        <v>4278375</v>
      </c>
    </row>
    <row r="9" spans="1:27" ht="13.5">
      <c r="A9" s="23" t="s">
        <v>36</v>
      </c>
      <c r="B9" s="17"/>
      <c r="C9" s="18">
        <v>1216135</v>
      </c>
      <c r="D9" s="18">
        <v>1216135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4139369</v>
      </c>
      <c r="D10" s="18">
        <v>4139369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53638</v>
      </c>
      <c r="D11" s="18">
        <v>53638</v>
      </c>
      <c r="E11" s="19">
        <v>52427</v>
      </c>
      <c r="F11" s="20">
        <v>52427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13107</v>
      </c>
      <c r="Y11" s="20">
        <v>-13107</v>
      </c>
      <c r="Z11" s="21">
        <v>-100</v>
      </c>
      <c r="AA11" s="22">
        <v>52427</v>
      </c>
    </row>
    <row r="12" spans="1:27" ht="13.5">
      <c r="A12" s="27" t="s">
        <v>39</v>
      </c>
      <c r="B12" s="28"/>
      <c r="C12" s="29">
        <f aca="true" t="shared" si="0" ref="C12:Y12">SUM(C6:C11)</f>
        <v>11234406</v>
      </c>
      <c r="D12" s="29">
        <f>SUM(D6:D11)</f>
        <v>11234406</v>
      </c>
      <c r="E12" s="30">
        <f t="shared" si="0"/>
        <v>646021154</v>
      </c>
      <c r="F12" s="31">
        <f t="shared" si="0"/>
        <v>646021154</v>
      </c>
      <c r="G12" s="31">
        <f t="shared" si="0"/>
        <v>-9038238</v>
      </c>
      <c r="H12" s="31">
        <f t="shared" si="0"/>
        <v>-10303512</v>
      </c>
      <c r="I12" s="31">
        <f t="shared" si="0"/>
        <v>-1580972</v>
      </c>
      <c r="J12" s="31">
        <f t="shared" si="0"/>
        <v>-1580972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-1580972</v>
      </c>
      <c r="X12" s="31">
        <f t="shared" si="0"/>
        <v>161505289</v>
      </c>
      <c r="Y12" s="31">
        <f t="shared" si="0"/>
        <v>-163086261</v>
      </c>
      <c r="Z12" s="32">
        <f>+IF(X12&lt;&gt;0,+(Y12/X12)*100,0)</f>
        <v>-100.97889797280881</v>
      </c>
      <c r="AA12" s="33">
        <f>SUM(AA6:AA11)</f>
        <v>646021154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502059</v>
      </c>
      <c r="D17" s="18">
        <v>502059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14627384</v>
      </c>
      <c r="H18" s="20">
        <v>15957384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103787573</v>
      </c>
      <c r="D19" s="18">
        <v>103787573</v>
      </c>
      <c r="E19" s="19">
        <v>104088001</v>
      </c>
      <c r="F19" s="20">
        <v>104088001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26022000</v>
      </c>
      <c r="Y19" s="20">
        <v>-26022000</v>
      </c>
      <c r="Z19" s="21">
        <v>-100</v>
      </c>
      <c r="AA19" s="22">
        <v>104088001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142034</v>
      </c>
      <c r="D22" s="18">
        <v>142034</v>
      </c>
      <c r="E22" s="19">
        <v>116469</v>
      </c>
      <c r="F22" s="20">
        <v>116469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29117</v>
      </c>
      <c r="Y22" s="20">
        <v>-29117</v>
      </c>
      <c r="Z22" s="21">
        <v>-100</v>
      </c>
      <c r="AA22" s="22">
        <v>116469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104431666</v>
      </c>
      <c r="D24" s="29">
        <f>SUM(D15:D23)</f>
        <v>104431666</v>
      </c>
      <c r="E24" s="36">
        <f t="shared" si="1"/>
        <v>104204470</v>
      </c>
      <c r="F24" s="37">
        <f t="shared" si="1"/>
        <v>104204470</v>
      </c>
      <c r="G24" s="37">
        <f t="shared" si="1"/>
        <v>14627384</v>
      </c>
      <c r="H24" s="37">
        <f t="shared" si="1"/>
        <v>15957384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26051117</v>
      </c>
      <c r="Y24" s="37">
        <f t="shared" si="1"/>
        <v>-26051117</v>
      </c>
      <c r="Z24" s="38">
        <f>+IF(X24&lt;&gt;0,+(Y24/X24)*100,0)</f>
        <v>-100</v>
      </c>
      <c r="AA24" s="39">
        <f>SUM(AA15:AA23)</f>
        <v>104204470</v>
      </c>
    </row>
    <row r="25" spans="1:27" ht="13.5">
      <c r="A25" s="27" t="s">
        <v>51</v>
      </c>
      <c r="B25" s="28"/>
      <c r="C25" s="29">
        <f aca="true" t="shared" si="2" ref="C25:Y25">+C12+C24</f>
        <v>115666072</v>
      </c>
      <c r="D25" s="29">
        <f>+D12+D24</f>
        <v>115666072</v>
      </c>
      <c r="E25" s="30">
        <f t="shared" si="2"/>
        <v>750225624</v>
      </c>
      <c r="F25" s="31">
        <f t="shared" si="2"/>
        <v>750225624</v>
      </c>
      <c r="G25" s="31">
        <f t="shared" si="2"/>
        <v>5589146</v>
      </c>
      <c r="H25" s="31">
        <f t="shared" si="2"/>
        <v>5653872</v>
      </c>
      <c r="I25" s="31">
        <f t="shared" si="2"/>
        <v>-1580972</v>
      </c>
      <c r="J25" s="31">
        <f t="shared" si="2"/>
        <v>-1580972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-1580972</v>
      </c>
      <c r="X25" s="31">
        <f t="shared" si="2"/>
        <v>187556406</v>
      </c>
      <c r="Y25" s="31">
        <f t="shared" si="2"/>
        <v>-189137378</v>
      </c>
      <c r="Z25" s="32">
        <f>+IF(X25&lt;&gt;0,+(Y25/X25)*100,0)</f>
        <v>-100.84293148590191</v>
      </c>
      <c r="AA25" s="33">
        <f>+AA12+AA24</f>
        <v>750225624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1587520</v>
      </c>
      <c r="D29" s="18">
        <v>1587520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163397</v>
      </c>
      <c r="D30" s="18">
        <v>163397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29670</v>
      </c>
      <c r="D31" s="18">
        <v>29670</v>
      </c>
      <c r="E31" s="19">
        <v>29670</v>
      </c>
      <c r="F31" s="20">
        <v>29670</v>
      </c>
      <c r="G31" s="20"/>
      <c r="H31" s="20">
        <v>430</v>
      </c>
      <c r="I31" s="20">
        <v>430</v>
      </c>
      <c r="J31" s="20">
        <v>430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430</v>
      </c>
      <c r="X31" s="20">
        <v>7418</v>
      </c>
      <c r="Y31" s="20">
        <v>-6988</v>
      </c>
      <c r="Z31" s="21">
        <v>-94.2</v>
      </c>
      <c r="AA31" s="22">
        <v>29670</v>
      </c>
    </row>
    <row r="32" spans="1:27" ht="13.5">
      <c r="A32" s="23" t="s">
        <v>57</v>
      </c>
      <c r="B32" s="17"/>
      <c r="C32" s="18">
        <v>39682232</v>
      </c>
      <c r="D32" s="18">
        <v>39682232</v>
      </c>
      <c r="E32" s="19">
        <v>25852343</v>
      </c>
      <c r="F32" s="20">
        <v>25852343</v>
      </c>
      <c r="G32" s="20">
        <v>4856521</v>
      </c>
      <c r="H32" s="20">
        <v>3891524</v>
      </c>
      <c r="I32" s="20">
        <v>3449143</v>
      </c>
      <c r="J32" s="20">
        <v>3449143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3449143</v>
      </c>
      <c r="X32" s="20">
        <v>6463086</v>
      </c>
      <c r="Y32" s="20">
        <v>-3013943</v>
      </c>
      <c r="Z32" s="21">
        <v>-46.63</v>
      </c>
      <c r="AA32" s="22">
        <v>25852343</v>
      </c>
    </row>
    <row r="33" spans="1:27" ht="13.5">
      <c r="A33" s="23" t="s">
        <v>58</v>
      </c>
      <c r="B33" s="17"/>
      <c r="C33" s="18">
        <v>1538173</v>
      </c>
      <c r="D33" s="18">
        <v>1538173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43000992</v>
      </c>
      <c r="D34" s="29">
        <f>SUM(D29:D33)</f>
        <v>43000992</v>
      </c>
      <c r="E34" s="30">
        <f t="shared" si="3"/>
        <v>25882013</v>
      </c>
      <c r="F34" s="31">
        <f t="shared" si="3"/>
        <v>25882013</v>
      </c>
      <c r="G34" s="31">
        <f t="shared" si="3"/>
        <v>4856521</v>
      </c>
      <c r="H34" s="31">
        <f t="shared" si="3"/>
        <v>3891954</v>
      </c>
      <c r="I34" s="31">
        <f t="shared" si="3"/>
        <v>3449573</v>
      </c>
      <c r="J34" s="31">
        <f t="shared" si="3"/>
        <v>3449573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3449573</v>
      </c>
      <c r="X34" s="31">
        <f t="shared" si="3"/>
        <v>6470504</v>
      </c>
      <c r="Y34" s="31">
        <f t="shared" si="3"/>
        <v>-3020931</v>
      </c>
      <c r="Z34" s="32">
        <f>+IF(X34&lt;&gt;0,+(Y34/X34)*100,0)</f>
        <v>-46.68772324381532</v>
      </c>
      <c r="AA34" s="33">
        <f>SUM(AA29:AA33)</f>
        <v>25882013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290285</v>
      </c>
      <c r="D37" s="18">
        <v>290285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10389917</v>
      </c>
      <c r="D38" s="18">
        <v>10389917</v>
      </c>
      <c r="E38" s="19">
        <v>9339611</v>
      </c>
      <c r="F38" s="20">
        <v>9339611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2334903</v>
      </c>
      <c r="Y38" s="20">
        <v>-2334903</v>
      </c>
      <c r="Z38" s="21">
        <v>-100</v>
      </c>
      <c r="AA38" s="22">
        <v>9339611</v>
      </c>
    </row>
    <row r="39" spans="1:27" ht="13.5">
      <c r="A39" s="27" t="s">
        <v>61</v>
      </c>
      <c r="B39" s="35"/>
      <c r="C39" s="29">
        <f aca="true" t="shared" si="4" ref="C39:Y39">SUM(C37:C38)</f>
        <v>10680202</v>
      </c>
      <c r="D39" s="29">
        <f>SUM(D37:D38)</f>
        <v>10680202</v>
      </c>
      <c r="E39" s="36">
        <f t="shared" si="4"/>
        <v>9339611</v>
      </c>
      <c r="F39" s="37">
        <f t="shared" si="4"/>
        <v>9339611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2334903</v>
      </c>
      <c r="Y39" s="37">
        <f t="shared" si="4"/>
        <v>-2334903</v>
      </c>
      <c r="Z39" s="38">
        <f>+IF(X39&lt;&gt;0,+(Y39/X39)*100,0)</f>
        <v>-100</v>
      </c>
      <c r="AA39" s="39">
        <f>SUM(AA37:AA38)</f>
        <v>9339611</v>
      </c>
    </row>
    <row r="40" spans="1:27" ht="13.5">
      <c r="A40" s="27" t="s">
        <v>62</v>
      </c>
      <c r="B40" s="28"/>
      <c r="C40" s="29">
        <f aca="true" t="shared" si="5" ref="C40:Y40">+C34+C39</f>
        <v>53681194</v>
      </c>
      <c r="D40" s="29">
        <f>+D34+D39</f>
        <v>53681194</v>
      </c>
      <c r="E40" s="30">
        <f t="shared" si="5"/>
        <v>35221624</v>
      </c>
      <c r="F40" s="31">
        <f t="shared" si="5"/>
        <v>35221624</v>
      </c>
      <c r="G40" s="31">
        <f t="shared" si="5"/>
        <v>4856521</v>
      </c>
      <c r="H40" s="31">
        <f t="shared" si="5"/>
        <v>3891954</v>
      </c>
      <c r="I40" s="31">
        <f t="shared" si="5"/>
        <v>3449573</v>
      </c>
      <c r="J40" s="31">
        <f t="shared" si="5"/>
        <v>3449573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3449573</v>
      </c>
      <c r="X40" s="31">
        <f t="shared" si="5"/>
        <v>8805407</v>
      </c>
      <c r="Y40" s="31">
        <f t="shared" si="5"/>
        <v>-5355834</v>
      </c>
      <c r="Z40" s="32">
        <f>+IF(X40&lt;&gt;0,+(Y40/X40)*100,0)</f>
        <v>-60.82437756710167</v>
      </c>
      <c r="AA40" s="33">
        <f>+AA34+AA39</f>
        <v>35221624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61984878</v>
      </c>
      <c r="D42" s="43">
        <f>+D25-D40</f>
        <v>61984878</v>
      </c>
      <c r="E42" s="44">
        <f t="shared" si="6"/>
        <v>715004000</v>
      </c>
      <c r="F42" s="45">
        <f t="shared" si="6"/>
        <v>715004000</v>
      </c>
      <c r="G42" s="45">
        <f t="shared" si="6"/>
        <v>732625</v>
      </c>
      <c r="H42" s="45">
        <f t="shared" si="6"/>
        <v>1761918</v>
      </c>
      <c r="I42" s="45">
        <f t="shared" si="6"/>
        <v>-5030545</v>
      </c>
      <c r="J42" s="45">
        <f t="shared" si="6"/>
        <v>-5030545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-5030545</v>
      </c>
      <c r="X42" s="45">
        <f t="shared" si="6"/>
        <v>178750999</v>
      </c>
      <c r="Y42" s="45">
        <f t="shared" si="6"/>
        <v>-183781544</v>
      </c>
      <c r="Z42" s="46">
        <f>+IF(X42&lt;&gt;0,+(Y42/X42)*100,0)</f>
        <v>-102.81427518063828</v>
      </c>
      <c r="AA42" s="47">
        <f>+AA25-AA40</f>
        <v>715004000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61984878</v>
      </c>
      <c r="D45" s="18">
        <v>61984878</v>
      </c>
      <c r="E45" s="19">
        <v>715004000</v>
      </c>
      <c r="F45" s="20">
        <v>715004000</v>
      </c>
      <c r="G45" s="20">
        <v>732625</v>
      </c>
      <c r="H45" s="20">
        <v>1761918</v>
      </c>
      <c r="I45" s="20">
        <v>-5030545</v>
      </c>
      <c r="J45" s="20">
        <v>-5030545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-5030545</v>
      </c>
      <c r="X45" s="20">
        <v>178751000</v>
      </c>
      <c r="Y45" s="20">
        <v>-183781545</v>
      </c>
      <c r="Z45" s="48">
        <v>-102.81</v>
      </c>
      <c r="AA45" s="22">
        <v>715004000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61984878</v>
      </c>
      <c r="D48" s="51">
        <f>SUM(D45:D47)</f>
        <v>61984878</v>
      </c>
      <c r="E48" s="52">
        <f t="shared" si="7"/>
        <v>715004000</v>
      </c>
      <c r="F48" s="53">
        <f t="shared" si="7"/>
        <v>715004000</v>
      </c>
      <c r="G48" s="53">
        <f t="shared" si="7"/>
        <v>732625</v>
      </c>
      <c r="H48" s="53">
        <f t="shared" si="7"/>
        <v>1761918</v>
      </c>
      <c r="I48" s="53">
        <f t="shared" si="7"/>
        <v>-5030545</v>
      </c>
      <c r="J48" s="53">
        <f t="shared" si="7"/>
        <v>-5030545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-5030545</v>
      </c>
      <c r="X48" s="53">
        <f t="shared" si="7"/>
        <v>178751000</v>
      </c>
      <c r="Y48" s="53">
        <f t="shared" si="7"/>
        <v>-183781545</v>
      </c>
      <c r="Z48" s="54">
        <f>+IF(X48&lt;&gt;0,+(Y48/X48)*100,0)</f>
        <v>-102.81427516489418</v>
      </c>
      <c r="AA48" s="55">
        <f>SUM(AA45:AA47)</f>
        <v>715004000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2359062</v>
      </c>
      <c r="D6" s="18">
        <v>2359062</v>
      </c>
      <c r="E6" s="19"/>
      <c r="F6" s="20"/>
      <c r="G6" s="20">
        <v>422552</v>
      </c>
      <c r="H6" s="20"/>
      <c r="I6" s="20">
        <v>488111</v>
      </c>
      <c r="J6" s="20">
        <v>488111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488111</v>
      </c>
      <c r="X6" s="20"/>
      <c r="Y6" s="20">
        <v>488111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507271</v>
      </c>
      <c r="F7" s="20">
        <v>507271</v>
      </c>
      <c r="G7" s="20">
        <v>9491975</v>
      </c>
      <c r="H7" s="20">
        <v>15703074</v>
      </c>
      <c r="I7" s="20">
        <v>9243433</v>
      </c>
      <c r="J7" s="20">
        <v>9243433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9243433</v>
      </c>
      <c r="X7" s="20">
        <v>126818</v>
      </c>
      <c r="Y7" s="20">
        <v>9116615</v>
      </c>
      <c r="Z7" s="21">
        <v>7188.74</v>
      </c>
      <c r="AA7" s="22">
        <v>507271</v>
      </c>
    </row>
    <row r="8" spans="1:27" ht="13.5">
      <c r="A8" s="23" t="s">
        <v>35</v>
      </c>
      <c r="B8" s="17"/>
      <c r="C8" s="18">
        <v>12679328</v>
      </c>
      <c r="D8" s="18">
        <v>12679328</v>
      </c>
      <c r="E8" s="19">
        <v>14698251</v>
      </c>
      <c r="F8" s="20">
        <v>14698251</v>
      </c>
      <c r="G8" s="20">
        <v>18537833</v>
      </c>
      <c r="H8" s="20">
        <v>19209992</v>
      </c>
      <c r="I8" s="20">
        <v>18163585</v>
      </c>
      <c r="J8" s="20">
        <v>18163585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18163585</v>
      </c>
      <c r="X8" s="20">
        <v>3674563</v>
      </c>
      <c r="Y8" s="20">
        <v>14489022</v>
      </c>
      <c r="Z8" s="21">
        <v>394.31</v>
      </c>
      <c r="AA8" s="22">
        <v>14698251</v>
      </c>
    </row>
    <row r="9" spans="1:27" ht="13.5">
      <c r="A9" s="23" t="s">
        <v>36</v>
      </c>
      <c r="B9" s="17"/>
      <c r="C9" s="18">
        <v>4578376</v>
      </c>
      <c r="D9" s="18">
        <v>4578376</v>
      </c>
      <c r="E9" s="19">
        <v>1672430</v>
      </c>
      <c r="F9" s="20">
        <v>1672430</v>
      </c>
      <c r="G9" s="20">
        <v>-6652332</v>
      </c>
      <c r="H9" s="20">
        <v>-6351608</v>
      </c>
      <c r="I9" s="20">
        <v>-5398742</v>
      </c>
      <c r="J9" s="20">
        <v>-5398742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-5398742</v>
      </c>
      <c r="X9" s="20">
        <v>418108</v>
      </c>
      <c r="Y9" s="20">
        <v>-5816850</v>
      </c>
      <c r="Z9" s="21">
        <v>-1391.23</v>
      </c>
      <c r="AA9" s="22">
        <v>1672430</v>
      </c>
    </row>
    <row r="10" spans="1:27" ht="13.5">
      <c r="A10" s="23" t="s">
        <v>37</v>
      </c>
      <c r="B10" s="17"/>
      <c r="C10" s="18">
        <v>355742</v>
      </c>
      <c r="D10" s="18">
        <v>355742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56241</v>
      </c>
      <c r="D11" s="18">
        <v>56241</v>
      </c>
      <c r="E11" s="19">
        <v>40611</v>
      </c>
      <c r="F11" s="20">
        <v>40611</v>
      </c>
      <c r="G11" s="20">
        <v>40611</v>
      </c>
      <c r="H11" s="20">
        <v>56241</v>
      </c>
      <c r="I11" s="20">
        <v>56241</v>
      </c>
      <c r="J11" s="20">
        <v>56241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56241</v>
      </c>
      <c r="X11" s="20">
        <v>10153</v>
      </c>
      <c r="Y11" s="20">
        <v>46088</v>
      </c>
      <c r="Z11" s="21">
        <v>453.93</v>
      </c>
      <c r="AA11" s="22">
        <v>40611</v>
      </c>
    </row>
    <row r="12" spans="1:27" ht="13.5">
      <c r="A12" s="27" t="s">
        <v>39</v>
      </c>
      <c r="B12" s="28"/>
      <c r="C12" s="29">
        <f aca="true" t="shared" si="0" ref="C12:Y12">SUM(C6:C11)</f>
        <v>20028749</v>
      </c>
      <c r="D12" s="29">
        <f>SUM(D6:D11)</f>
        <v>20028749</v>
      </c>
      <c r="E12" s="30">
        <f t="shared" si="0"/>
        <v>16918563</v>
      </c>
      <c r="F12" s="31">
        <f t="shared" si="0"/>
        <v>16918563</v>
      </c>
      <c r="G12" s="31">
        <f t="shared" si="0"/>
        <v>21840639</v>
      </c>
      <c r="H12" s="31">
        <f t="shared" si="0"/>
        <v>28617699</v>
      </c>
      <c r="I12" s="31">
        <f t="shared" si="0"/>
        <v>22552628</v>
      </c>
      <c r="J12" s="31">
        <f t="shared" si="0"/>
        <v>22552628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22552628</v>
      </c>
      <c r="X12" s="31">
        <f t="shared" si="0"/>
        <v>4229642</v>
      </c>
      <c r="Y12" s="31">
        <f t="shared" si="0"/>
        <v>18322986</v>
      </c>
      <c r="Z12" s="32">
        <f>+IF(X12&lt;&gt;0,+(Y12/X12)*100,0)</f>
        <v>433.2041813467901</v>
      </c>
      <c r="AA12" s="33">
        <f>SUM(AA6:AA11)</f>
        <v>16918563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599591</v>
      </c>
      <c r="D15" s="18">
        <v>599591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12179648</v>
      </c>
      <c r="D17" s="18">
        <v>12179648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108092841</v>
      </c>
      <c r="D19" s="18">
        <v>108092841</v>
      </c>
      <c r="E19" s="19">
        <v>129872844</v>
      </c>
      <c r="F19" s="20">
        <v>129872844</v>
      </c>
      <c r="G19" s="20">
        <v>118350490</v>
      </c>
      <c r="H19" s="20">
        <v>124638023</v>
      </c>
      <c r="I19" s="20">
        <v>125369230</v>
      </c>
      <c r="J19" s="20">
        <v>125369230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125369230</v>
      </c>
      <c r="X19" s="20">
        <v>32468211</v>
      </c>
      <c r="Y19" s="20">
        <v>92901019</v>
      </c>
      <c r="Z19" s="21">
        <v>286.13</v>
      </c>
      <c r="AA19" s="22">
        <v>129872844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67500</v>
      </c>
      <c r="D21" s="18">
        <v>67500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120939580</v>
      </c>
      <c r="D24" s="29">
        <f>SUM(D15:D23)</f>
        <v>120939580</v>
      </c>
      <c r="E24" s="36">
        <f t="shared" si="1"/>
        <v>129872844</v>
      </c>
      <c r="F24" s="37">
        <f t="shared" si="1"/>
        <v>129872844</v>
      </c>
      <c r="G24" s="37">
        <f t="shared" si="1"/>
        <v>118350490</v>
      </c>
      <c r="H24" s="37">
        <f t="shared" si="1"/>
        <v>124638023</v>
      </c>
      <c r="I24" s="37">
        <f t="shared" si="1"/>
        <v>125369230</v>
      </c>
      <c r="J24" s="37">
        <f t="shared" si="1"/>
        <v>125369230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125369230</v>
      </c>
      <c r="X24" s="37">
        <f t="shared" si="1"/>
        <v>32468211</v>
      </c>
      <c r="Y24" s="37">
        <f t="shared" si="1"/>
        <v>92901019</v>
      </c>
      <c r="Z24" s="38">
        <f>+IF(X24&lt;&gt;0,+(Y24/X24)*100,0)</f>
        <v>286.12915876393686</v>
      </c>
      <c r="AA24" s="39">
        <f>SUM(AA15:AA23)</f>
        <v>129872844</v>
      </c>
    </row>
    <row r="25" spans="1:27" ht="13.5">
      <c r="A25" s="27" t="s">
        <v>51</v>
      </c>
      <c r="B25" s="28"/>
      <c r="C25" s="29">
        <f aca="true" t="shared" si="2" ref="C25:Y25">+C12+C24</f>
        <v>140968329</v>
      </c>
      <c r="D25" s="29">
        <f>+D12+D24</f>
        <v>140968329</v>
      </c>
      <c r="E25" s="30">
        <f t="shared" si="2"/>
        <v>146791407</v>
      </c>
      <c r="F25" s="31">
        <f t="shared" si="2"/>
        <v>146791407</v>
      </c>
      <c r="G25" s="31">
        <f t="shared" si="2"/>
        <v>140191129</v>
      </c>
      <c r="H25" s="31">
        <f t="shared" si="2"/>
        <v>153255722</v>
      </c>
      <c r="I25" s="31">
        <f t="shared" si="2"/>
        <v>147921858</v>
      </c>
      <c r="J25" s="31">
        <f t="shared" si="2"/>
        <v>147921858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147921858</v>
      </c>
      <c r="X25" s="31">
        <f t="shared" si="2"/>
        <v>36697853</v>
      </c>
      <c r="Y25" s="31">
        <f t="shared" si="2"/>
        <v>111224005</v>
      </c>
      <c r="Z25" s="32">
        <f>+IF(X25&lt;&gt;0,+(Y25/X25)*100,0)</f>
        <v>303.0804145408724</v>
      </c>
      <c r="AA25" s="33">
        <f>+AA12+AA24</f>
        <v>146791407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616914</v>
      </c>
      <c r="F29" s="20">
        <v>616914</v>
      </c>
      <c r="G29" s="20"/>
      <c r="H29" s="20">
        <v>4582087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154229</v>
      </c>
      <c r="Y29" s="20">
        <v>-154229</v>
      </c>
      <c r="Z29" s="21">
        <v>-100</v>
      </c>
      <c r="AA29" s="22">
        <v>616914</v>
      </c>
    </row>
    <row r="30" spans="1:27" ht="13.5">
      <c r="A30" s="23" t="s">
        <v>55</v>
      </c>
      <c r="B30" s="17"/>
      <c r="C30" s="18">
        <v>701563</v>
      </c>
      <c r="D30" s="18">
        <v>701563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584542</v>
      </c>
      <c r="D31" s="18">
        <v>584542</v>
      </c>
      <c r="E31" s="19">
        <v>593311</v>
      </c>
      <c r="F31" s="20">
        <v>593311</v>
      </c>
      <c r="G31" s="20">
        <v>589032</v>
      </c>
      <c r="H31" s="20">
        <v>591441</v>
      </c>
      <c r="I31" s="20">
        <v>598531</v>
      </c>
      <c r="J31" s="20">
        <v>598531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598531</v>
      </c>
      <c r="X31" s="20">
        <v>148328</v>
      </c>
      <c r="Y31" s="20">
        <v>450203</v>
      </c>
      <c r="Z31" s="21">
        <v>303.52</v>
      </c>
      <c r="AA31" s="22">
        <v>593311</v>
      </c>
    </row>
    <row r="32" spans="1:27" ht="13.5">
      <c r="A32" s="23" t="s">
        <v>57</v>
      </c>
      <c r="B32" s="17"/>
      <c r="C32" s="18">
        <v>6633454</v>
      </c>
      <c r="D32" s="18">
        <v>6633454</v>
      </c>
      <c r="E32" s="19">
        <v>300000</v>
      </c>
      <c r="F32" s="20">
        <v>300000</v>
      </c>
      <c r="G32" s="20">
        <v>5118277</v>
      </c>
      <c r="H32" s="20">
        <v>14824732</v>
      </c>
      <c r="I32" s="20">
        <v>15870691</v>
      </c>
      <c r="J32" s="20">
        <v>15870691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15870691</v>
      </c>
      <c r="X32" s="20">
        <v>75000</v>
      </c>
      <c r="Y32" s="20">
        <v>15795691</v>
      </c>
      <c r="Z32" s="21">
        <v>21060.92</v>
      </c>
      <c r="AA32" s="22">
        <v>300000</v>
      </c>
    </row>
    <row r="33" spans="1:27" ht="13.5">
      <c r="A33" s="23" t="s">
        <v>58</v>
      </c>
      <c r="B33" s="17"/>
      <c r="C33" s="18">
        <v>6916878</v>
      </c>
      <c r="D33" s="18">
        <v>6916878</v>
      </c>
      <c r="E33" s="19">
        <v>2828786</v>
      </c>
      <c r="F33" s="20">
        <v>2828786</v>
      </c>
      <c r="G33" s="20">
        <v>2275335</v>
      </c>
      <c r="H33" s="20">
        <v>2275335</v>
      </c>
      <c r="I33" s="20">
        <v>2275335</v>
      </c>
      <c r="J33" s="20">
        <v>2275335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2275335</v>
      </c>
      <c r="X33" s="20">
        <v>707197</v>
      </c>
      <c r="Y33" s="20">
        <v>1568138</v>
      </c>
      <c r="Z33" s="21">
        <v>221.74</v>
      </c>
      <c r="AA33" s="22">
        <v>2828786</v>
      </c>
    </row>
    <row r="34" spans="1:27" ht="13.5">
      <c r="A34" s="27" t="s">
        <v>59</v>
      </c>
      <c r="B34" s="28"/>
      <c r="C34" s="29">
        <f aca="true" t="shared" si="3" ref="C34:Y34">SUM(C29:C33)</f>
        <v>14836437</v>
      </c>
      <c r="D34" s="29">
        <f>SUM(D29:D33)</f>
        <v>14836437</v>
      </c>
      <c r="E34" s="30">
        <f t="shared" si="3"/>
        <v>4339011</v>
      </c>
      <c r="F34" s="31">
        <f t="shared" si="3"/>
        <v>4339011</v>
      </c>
      <c r="G34" s="31">
        <f t="shared" si="3"/>
        <v>7982644</v>
      </c>
      <c r="H34" s="31">
        <f t="shared" si="3"/>
        <v>22273595</v>
      </c>
      <c r="I34" s="31">
        <f t="shared" si="3"/>
        <v>18744557</v>
      </c>
      <c r="J34" s="31">
        <f t="shared" si="3"/>
        <v>18744557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18744557</v>
      </c>
      <c r="X34" s="31">
        <f t="shared" si="3"/>
        <v>1084754</v>
      </c>
      <c r="Y34" s="31">
        <f t="shared" si="3"/>
        <v>17659803</v>
      </c>
      <c r="Z34" s="32">
        <f>+IF(X34&lt;&gt;0,+(Y34/X34)*100,0)</f>
        <v>1628.0007264319834</v>
      </c>
      <c r="AA34" s="33">
        <f>SUM(AA29:AA33)</f>
        <v>4339011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584105</v>
      </c>
      <c r="D37" s="18">
        <v>584105</v>
      </c>
      <c r="E37" s="19">
        <v>3433344</v>
      </c>
      <c r="F37" s="20">
        <v>3433344</v>
      </c>
      <c r="G37" s="20">
        <v>1229056</v>
      </c>
      <c r="H37" s="20">
        <v>1217445</v>
      </c>
      <c r="I37" s="20">
        <v>1160515</v>
      </c>
      <c r="J37" s="20">
        <v>1160515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1160515</v>
      </c>
      <c r="X37" s="20">
        <v>858336</v>
      </c>
      <c r="Y37" s="20">
        <v>302179</v>
      </c>
      <c r="Z37" s="21">
        <v>35.21</v>
      </c>
      <c r="AA37" s="22">
        <v>3433344</v>
      </c>
    </row>
    <row r="38" spans="1:27" ht="13.5">
      <c r="A38" s="23" t="s">
        <v>58</v>
      </c>
      <c r="B38" s="17"/>
      <c r="C38" s="18">
        <v>16037568</v>
      </c>
      <c r="D38" s="18">
        <v>16037568</v>
      </c>
      <c r="E38" s="19">
        <v>17337141</v>
      </c>
      <c r="F38" s="20">
        <v>17337141</v>
      </c>
      <c r="G38" s="20">
        <v>16983338</v>
      </c>
      <c r="H38" s="20">
        <v>16983338</v>
      </c>
      <c r="I38" s="20">
        <v>16983338</v>
      </c>
      <c r="J38" s="20">
        <v>16983338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16983338</v>
      </c>
      <c r="X38" s="20">
        <v>4334285</v>
      </c>
      <c r="Y38" s="20">
        <v>12649053</v>
      </c>
      <c r="Z38" s="21">
        <v>291.84</v>
      </c>
      <c r="AA38" s="22">
        <v>17337141</v>
      </c>
    </row>
    <row r="39" spans="1:27" ht="13.5">
      <c r="A39" s="27" t="s">
        <v>61</v>
      </c>
      <c r="B39" s="35"/>
      <c r="C39" s="29">
        <f aca="true" t="shared" si="4" ref="C39:Y39">SUM(C37:C38)</f>
        <v>16621673</v>
      </c>
      <c r="D39" s="29">
        <f>SUM(D37:D38)</f>
        <v>16621673</v>
      </c>
      <c r="E39" s="36">
        <f t="shared" si="4"/>
        <v>20770485</v>
      </c>
      <c r="F39" s="37">
        <f t="shared" si="4"/>
        <v>20770485</v>
      </c>
      <c r="G39" s="37">
        <f t="shared" si="4"/>
        <v>18212394</v>
      </c>
      <c r="H39" s="37">
        <f t="shared" si="4"/>
        <v>18200783</v>
      </c>
      <c r="I39" s="37">
        <f t="shared" si="4"/>
        <v>18143853</v>
      </c>
      <c r="J39" s="37">
        <f t="shared" si="4"/>
        <v>18143853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18143853</v>
      </c>
      <c r="X39" s="37">
        <f t="shared" si="4"/>
        <v>5192621</v>
      </c>
      <c r="Y39" s="37">
        <f t="shared" si="4"/>
        <v>12951232</v>
      </c>
      <c r="Z39" s="38">
        <f>+IF(X39&lt;&gt;0,+(Y39/X39)*100,0)</f>
        <v>249.4160848635015</v>
      </c>
      <c r="AA39" s="39">
        <f>SUM(AA37:AA38)</f>
        <v>20770485</v>
      </c>
    </row>
    <row r="40" spans="1:27" ht="13.5">
      <c r="A40" s="27" t="s">
        <v>62</v>
      </c>
      <c r="B40" s="28"/>
      <c r="C40" s="29">
        <f aca="true" t="shared" si="5" ref="C40:Y40">+C34+C39</f>
        <v>31458110</v>
      </c>
      <c r="D40" s="29">
        <f>+D34+D39</f>
        <v>31458110</v>
      </c>
      <c r="E40" s="30">
        <f t="shared" si="5"/>
        <v>25109496</v>
      </c>
      <c r="F40" s="31">
        <f t="shared" si="5"/>
        <v>25109496</v>
      </c>
      <c r="G40" s="31">
        <f t="shared" si="5"/>
        <v>26195038</v>
      </c>
      <c r="H40" s="31">
        <f t="shared" si="5"/>
        <v>40474378</v>
      </c>
      <c r="I40" s="31">
        <f t="shared" si="5"/>
        <v>36888410</v>
      </c>
      <c r="J40" s="31">
        <f t="shared" si="5"/>
        <v>36888410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36888410</v>
      </c>
      <c r="X40" s="31">
        <f t="shared" si="5"/>
        <v>6277375</v>
      </c>
      <c r="Y40" s="31">
        <f t="shared" si="5"/>
        <v>30611035</v>
      </c>
      <c r="Z40" s="32">
        <f>+IF(X40&lt;&gt;0,+(Y40/X40)*100,0)</f>
        <v>487.6406937613254</v>
      </c>
      <c r="AA40" s="33">
        <f>+AA34+AA39</f>
        <v>25109496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109510219</v>
      </c>
      <c r="D42" s="43">
        <f>+D25-D40</f>
        <v>109510219</v>
      </c>
      <c r="E42" s="44">
        <f t="shared" si="6"/>
        <v>121681911</v>
      </c>
      <c r="F42" s="45">
        <f t="shared" si="6"/>
        <v>121681911</v>
      </c>
      <c r="G42" s="45">
        <f t="shared" si="6"/>
        <v>113996091</v>
      </c>
      <c r="H42" s="45">
        <f t="shared" si="6"/>
        <v>112781344</v>
      </c>
      <c r="I42" s="45">
        <f t="shared" si="6"/>
        <v>111033448</v>
      </c>
      <c r="J42" s="45">
        <f t="shared" si="6"/>
        <v>111033448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111033448</v>
      </c>
      <c r="X42" s="45">
        <f t="shared" si="6"/>
        <v>30420478</v>
      </c>
      <c r="Y42" s="45">
        <f t="shared" si="6"/>
        <v>80612970</v>
      </c>
      <c r="Z42" s="46">
        <f>+IF(X42&lt;&gt;0,+(Y42/X42)*100,0)</f>
        <v>264.99573741083225</v>
      </c>
      <c r="AA42" s="47">
        <f>+AA25-AA40</f>
        <v>121681911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85251279</v>
      </c>
      <c r="D45" s="18">
        <v>85251279</v>
      </c>
      <c r="E45" s="19">
        <v>104135709</v>
      </c>
      <c r="F45" s="20">
        <v>104135709</v>
      </c>
      <c r="G45" s="20">
        <v>89737151</v>
      </c>
      <c r="H45" s="20">
        <v>88522404</v>
      </c>
      <c r="I45" s="20">
        <v>86815404</v>
      </c>
      <c r="J45" s="20">
        <v>86815404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86815404</v>
      </c>
      <c r="X45" s="20">
        <v>26033927</v>
      </c>
      <c r="Y45" s="20">
        <v>60781477</v>
      </c>
      <c r="Z45" s="48">
        <v>233.47</v>
      </c>
      <c r="AA45" s="22">
        <v>104135709</v>
      </c>
    </row>
    <row r="46" spans="1:27" ht="13.5">
      <c r="A46" s="23" t="s">
        <v>67</v>
      </c>
      <c r="B46" s="17"/>
      <c r="C46" s="18">
        <v>24258940</v>
      </c>
      <c r="D46" s="18">
        <v>24258940</v>
      </c>
      <c r="E46" s="19">
        <v>17546202</v>
      </c>
      <c r="F46" s="20">
        <v>17546202</v>
      </c>
      <c r="G46" s="20">
        <v>24258940</v>
      </c>
      <c r="H46" s="20">
        <v>24258940</v>
      </c>
      <c r="I46" s="20">
        <v>24218044</v>
      </c>
      <c r="J46" s="20">
        <v>24218044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24218044</v>
      </c>
      <c r="X46" s="20">
        <v>4386551</v>
      </c>
      <c r="Y46" s="20">
        <v>19831493</v>
      </c>
      <c r="Z46" s="48">
        <v>452.1</v>
      </c>
      <c r="AA46" s="22">
        <v>17546202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109510219</v>
      </c>
      <c r="D48" s="51">
        <f>SUM(D45:D47)</f>
        <v>109510219</v>
      </c>
      <c r="E48" s="52">
        <f t="shared" si="7"/>
        <v>121681911</v>
      </c>
      <c r="F48" s="53">
        <f t="shared" si="7"/>
        <v>121681911</v>
      </c>
      <c r="G48" s="53">
        <f t="shared" si="7"/>
        <v>113996091</v>
      </c>
      <c r="H48" s="53">
        <f t="shared" si="7"/>
        <v>112781344</v>
      </c>
      <c r="I48" s="53">
        <f t="shared" si="7"/>
        <v>111033448</v>
      </c>
      <c r="J48" s="53">
        <f t="shared" si="7"/>
        <v>111033448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111033448</v>
      </c>
      <c r="X48" s="53">
        <f t="shared" si="7"/>
        <v>30420478</v>
      </c>
      <c r="Y48" s="53">
        <f t="shared" si="7"/>
        <v>80612970</v>
      </c>
      <c r="Z48" s="54">
        <f>+IF(X48&lt;&gt;0,+(Y48/X48)*100,0)</f>
        <v>264.99573741083225</v>
      </c>
      <c r="AA48" s="55">
        <f>SUM(AA45:AA47)</f>
        <v>121681911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3131182</v>
      </c>
      <c r="D6" s="18">
        <v>3131182</v>
      </c>
      <c r="E6" s="19"/>
      <c r="F6" s="20"/>
      <c r="G6" s="20">
        <v>4423491</v>
      </c>
      <c r="H6" s="20">
        <v>1835497</v>
      </c>
      <c r="I6" s="20">
        <v>-1760613</v>
      </c>
      <c r="J6" s="20">
        <v>-1760613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-1760613</v>
      </c>
      <c r="X6" s="20"/>
      <c r="Y6" s="20">
        <v>-1760613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1669596</v>
      </c>
      <c r="D8" s="18">
        <v>1669596</v>
      </c>
      <c r="E8" s="19">
        <v>5245000</v>
      </c>
      <c r="F8" s="20">
        <v>5245000</v>
      </c>
      <c r="G8" s="20">
        <v>641110</v>
      </c>
      <c r="H8" s="20">
        <v>72538</v>
      </c>
      <c r="I8" s="20">
        <v>225192</v>
      </c>
      <c r="J8" s="20">
        <v>225192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225192</v>
      </c>
      <c r="X8" s="20">
        <v>1311250</v>
      </c>
      <c r="Y8" s="20">
        <v>-1086058</v>
      </c>
      <c r="Z8" s="21">
        <v>-82.83</v>
      </c>
      <c r="AA8" s="22">
        <v>5245000</v>
      </c>
    </row>
    <row r="9" spans="1:27" ht="13.5">
      <c r="A9" s="23" t="s">
        <v>36</v>
      </c>
      <c r="B9" s="17"/>
      <c r="C9" s="18">
        <v>415639</v>
      </c>
      <c r="D9" s="18">
        <v>415639</v>
      </c>
      <c r="E9" s="19"/>
      <c r="F9" s="20"/>
      <c r="G9" s="20">
        <v>4966860</v>
      </c>
      <c r="H9" s="20">
        <v>-997902</v>
      </c>
      <c r="I9" s="20">
        <v>-634526</v>
      </c>
      <c r="J9" s="20">
        <v>-634526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-634526</v>
      </c>
      <c r="X9" s="20"/>
      <c r="Y9" s="20">
        <v>-634526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21890</v>
      </c>
      <c r="D11" s="18">
        <v>21890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5238307</v>
      </c>
      <c r="D12" s="29">
        <f>SUM(D6:D11)</f>
        <v>5238307</v>
      </c>
      <c r="E12" s="30">
        <f t="shared" si="0"/>
        <v>5245000</v>
      </c>
      <c r="F12" s="31">
        <f t="shared" si="0"/>
        <v>5245000</v>
      </c>
      <c r="G12" s="31">
        <f t="shared" si="0"/>
        <v>10031461</v>
      </c>
      <c r="H12" s="31">
        <f t="shared" si="0"/>
        <v>910133</v>
      </c>
      <c r="I12" s="31">
        <f t="shared" si="0"/>
        <v>-2169947</v>
      </c>
      <c r="J12" s="31">
        <f t="shared" si="0"/>
        <v>-2169947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-2169947</v>
      </c>
      <c r="X12" s="31">
        <f t="shared" si="0"/>
        <v>1311250</v>
      </c>
      <c r="Y12" s="31">
        <f t="shared" si="0"/>
        <v>-3481197</v>
      </c>
      <c r="Z12" s="32">
        <f>+IF(X12&lt;&gt;0,+(Y12/X12)*100,0)</f>
        <v>-265.4869018112488</v>
      </c>
      <c r="AA12" s="33">
        <f>SUM(AA6:AA11)</f>
        <v>5245000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-49676</v>
      </c>
      <c r="H15" s="20">
        <v>44816</v>
      </c>
      <c r="I15" s="20">
        <v>-33384</v>
      </c>
      <c r="J15" s="20">
        <v>-33384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-33384</v>
      </c>
      <c r="X15" s="20"/>
      <c r="Y15" s="20">
        <v>-33384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18050400</v>
      </c>
      <c r="D17" s="18">
        <v>18050400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158621713</v>
      </c>
      <c r="D19" s="18">
        <v>158621713</v>
      </c>
      <c r="E19" s="19">
        <v>148037000</v>
      </c>
      <c r="F19" s="20">
        <v>148037000</v>
      </c>
      <c r="G19" s="20">
        <v>139505</v>
      </c>
      <c r="H19" s="20">
        <v>33365</v>
      </c>
      <c r="I19" s="20">
        <v>75875</v>
      </c>
      <c r="J19" s="20">
        <v>75875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75875</v>
      </c>
      <c r="X19" s="20">
        <v>37009250</v>
      </c>
      <c r="Y19" s="20">
        <v>-36933375</v>
      </c>
      <c r="Z19" s="21">
        <v>-99.79</v>
      </c>
      <c r="AA19" s="22">
        <v>148037000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713711</v>
      </c>
      <c r="D22" s="18">
        <v>713711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5507578</v>
      </c>
      <c r="D23" s="18">
        <v>5507578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182893402</v>
      </c>
      <c r="D24" s="29">
        <f>SUM(D15:D23)</f>
        <v>182893402</v>
      </c>
      <c r="E24" s="36">
        <f t="shared" si="1"/>
        <v>148037000</v>
      </c>
      <c r="F24" s="37">
        <f t="shared" si="1"/>
        <v>148037000</v>
      </c>
      <c r="G24" s="37">
        <f t="shared" si="1"/>
        <v>89829</v>
      </c>
      <c r="H24" s="37">
        <f t="shared" si="1"/>
        <v>78181</v>
      </c>
      <c r="I24" s="37">
        <f t="shared" si="1"/>
        <v>42491</v>
      </c>
      <c r="J24" s="37">
        <f t="shared" si="1"/>
        <v>42491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42491</v>
      </c>
      <c r="X24" s="37">
        <f t="shared" si="1"/>
        <v>37009250</v>
      </c>
      <c r="Y24" s="37">
        <f t="shared" si="1"/>
        <v>-36966759</v>
      </c>
      <c r="Z24" s="38">
        <f>+IF(X24&lt;&gt;0,+(Y24/X24)*100,0)</f>
        <v>-99.88518816241886</v>
      </c>
      <c r="AA24" s="39">
        <f>SUM(AA15:AA23)</f>
        <v>148037000</v>
      </c>
    </row>
    <row r="25" spans="1:27" ht="13.5">
      <c r="A25" s="27" t="s">
        <v>51</v>
      </c>
      <c r="B25" s="28"/>
      <c r="C25" s="29">
        <f aca="true" t="shared" si="2" ref="C25:Y25">+C12+C24</f>
        <v>188131709</v>
      </c>
      <c r="D25" s="29">
        <f>+D12+D24</f>
        <v>188131709</v>
      </c>
      <c r="E25" s="30">
        <f t="shared" si="2"/>
        <v>153282000</v>
      </c>
      <c r="F25" s="31">
        <f t="shared" si="2"/>
        <v>153282000</v>
      </c>
      <c r="G25" s="31">
        <f t="shared" si="2"/>
        <v>10121290</v>
      </c>
      <c r="H25" s="31">
        <f t="shared" si="2"/>
        <v>988314</v>
      </c>
      <c r="I25" s="31">
        <f t="shared" si="2"/>
        <v>-2127456</v>
      </c>
      <c r="J25" s="31">
        <f t="shared" si="2"/>
        <v>-2127456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-2127456</v>
      </c>
      <c r="X25" s="31">
        <f t="shared" si="2"/>
        <v>38320500</v>
      </c>
      <c r="Y25" s="31">
        <f t="shared" si="2"/>
        <v>-40447956</v>
      </c>
      <c r="Z25" s="32">
        <f>+IF(X25&lt;&gt;0,+(Y25/X25)*100,0)</f>
        <v>-105.55174384467843</v>
      </c>
      <c r="AA25" s="33">
        <f>+AA12+AA24</f>
        <v>153282000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83226</v>
      </c>
      <c r="D30" s="18">
        <v>83226</v>
      </c>
      <c r="E30" s="19">
        <v>142000</v>
      </c>
      <c r="F30" s="20">
        <v>142000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35500</v>
      </c>
      <c r="Y30" s="20">
        <v>-35500</v>
      </c>
      <c r="Z30" s="21">
        <v>-100</v>
      </c>
      <c r="AA30" s="22">
        <v>142000</v>
      </c>
    </row>
    <row r="31" spans="1:27" ht="13.5">
      <c r="A31" s="23" t="s">
        <v>56</v>
      </c>
      <c r="B31" s="17"/>
      <c r="C31" s="18">
        <v>284575</v>
      </c>
      <c r="D31" s="18">
        <v>284575</v>
      </c>
      <c r="E31" s="19"/>
      <c r="F31" s="20"/>
      <c r="G31" s="20">
        <v>-151</v>
      </c>
      <c r="H31" s="20">
        <v>270</v>
      </c>
      <c r="I31" s="20">
        <v>461</v>
      </c>
      <c r="J31" s="20">
        <v>461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461</v>
      </c>
      <c r="X31" s="20"/>
      <c r="Y31" s="20">
        <v>461</v>
      </c>
      <c r="Z31" s="21"/>
      <c r="AA31" s="22"/>
    </row>
    <row r="32" spans="1:27" ht="13.5">
      <c r="A32" s="23" t="s">
        <v>57</v>
      </c>
      <c r="B32" s="17"/>
      <c r="C32" s="18">
        <v>7784657</v>
      </c>
      <c r="D32" s="18">
        <v>7784657</v>
      </c>
      <c r="E32" s="19">
        <v>5238000</v>
      </c>
      <c r="F32" s="20">
        <v>5238000</v>
      </c>
      <c r="G32" s="20">
        <v>-2601965</v>
      </c>
      <c r="H32" s="20">
        <v>-3721309</v>
      </c>
      <c r="I32" s="20">
        <v>908729</v>
      </c>
      <c r="J32" s="20">
        <v>908729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908729</v>
      </c>
      <c r="X32" s="20">
        <v>1309500</v>
      </c>
      <c r="Y32" s="20">
        <v>-400771</v>
      </c>
      <c r="Z32" s="21">
        <v>-30.6</v>
      </c>
      <c r="AA32" s="22">
        <v>5238000</v>
      </c>
    </row>
    <row r="33" spans="1:27" ht="13.5">
      <c r="A33" s="23" t="s">
        <v>58</v>
      </c>
      <c r="B33" s="17"/>
      <c r="C33" s="18">
        <v>1885111</v>
      </c>
      <c r="D33" s="18">
        <v>1885111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10037569</v>
      </c>
      <c r="D34" s="29">
        <f>SUM(D29:D33)</f>
        <v>10037569</v>
      </c>
      <c r="E34" s="30">
        <f t="shared" si="3"/>
        <v>5380000</v>
      </c>
      <c r="F34" s="31">
        <f t="shared" si="3"/>
        <v>5380000</v>
      </c>
      <c r="G34" s="31">
        <f t="shared" si="3"/>
        <v>-2602116</v>
      </c>
      <c r="H34" s="31">
        <f t="shared" si="3"/>
        <v>-3721039</v>
      </c>
      <c r="I34" s="31">
        <f t="shared" si="3"/>
        <v>909190</v>
      </c>
      <c r="J34" s="31">
        <f t="shared" si="3"/>
        <v>909190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909190</v>
      </c>
      <c r="X34" s="31">
        <f t="shared" si="3"/>
        <v>1345000</v>
      </c>
      <c r="Y34" s="31">
        <f t="shared" si="3"/>
        <v>-435810</v>
      </c>
      <c r="Z34" s="32">
        <f>+IF(X34&lt;&gt;0,+(Y34/X34)*100,0)</f>
        <v>-32.402230483271374</v>
      </c>
      <c r="AA34" s="33">
        <f>SUM(AA29:AA33)</f>
        <v>5380000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2170439</v>
      </c>
      <c r="D37" s="18">
        <v>2170439</v>
      </c>
      <c r="E37" s="19">
        <v>2808000</v>
      </c>
      <c r="F37" s="20">
        <v>2808000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702000</v>
      </c>
      <c r="Y37" s="20">
        <v>-702000</v>
      </c>
      <c r="Z37" s="21">
        <v>-100</v>
      </c>
      <c r="AA37" s="22">
        <v>2808000</v>
      </c>
    </row>
    <row r="38" spans="1:27" ht="13.5">
      <c r="A38" s="23" t="s">
        <v>58</v>
      </c>
      <c r="B38" s="17"/>
      <c r="C38" s="18">
        <v>3823000</v>
      </c>
      <c r="D38" s="18">
        <v>3823000</v>
      </c>
      <c r="E38" s="19">
        <v>3336000</v>
      </c>
      <c r="F38" s="20">
        <v>3336000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834000</v>
      </c>
      <c r="Y38" s="20">
        <v>-834000</v>
      </c>
      <c r="Z38" s="21">
        <v>-100</v>
      </c>
      <c r="AA38" s="22">
        <v>3336000</v>
      </c>
    </row>
    <row r="39" spans="1:27" ht="13.5">
      <c r="A39" s="27" t="s">
        <v>61</v>
      </c>
      <c r="B39" s="35"/>
      <c r="C39" s="29">
        <f aca="true" t="shared" si="4" ref="C39:Y39">SUM(C37:C38)</f>
        <v>5993439</v>
      </c>
      <c r="D39" s="29">
        <f>SUM(D37:D38)</f>
        <v>5993439</v>
      </c>
      <c r="E39" s="36">
        <f t="shared" si="4"/>
        <v>6144000</v>
      </c>
      <c r="F39" s="37">
        <f t="shared" si="4"/>
        <v>6144000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1536000</v>
      </c>
      <c r="Y39" s="37">
        <f t="shared" si="4"/>
        <v>-1536000</v>
      </c>
      <c r="Z39" s="38">
        <f>+IF(X39&lt;&gt;0,+(Y39/X39)*100,0)</f>
        <v>-100</v>
      </c>
      <c r="AA39" s="39">
        <f>SUM(AA37:AA38)</f>
        <v>6144000</v>
      </c>
    </row>
    <row r="40" spans="1:27" ht="13.5">
      <c r="A40" s="27" t="s">
        <v>62</v>
      </c>
      <c r="B40" s="28"/>
      <c r="C40" s="29">
        <f aca="true" t="shared" si="5" ref="C40:Y40">+C34+C39</f>
        <v>16031008</v>
      </c>
      <c r="D40" s="29">
        <f>+D34+D39</f>
        <v>16031008</v>
      </c>
      <c r="E40" s="30">
        <f t="shared" si="5"/>
        <v>11524000</v>
      </c>
      <c r="F40" s="31">
        <f t="shared" si="5"/>
        <v>11524000</v>
      </c>
      <c r="G40" s="31">
        <f t="shared" si="5"/>
        <v>-2602116</v>
      </c>
      <c r="H40" s="31">
        <f t="shared" si="5"/>
        <v>-3721039</v>
      </c>
      <c r="I40" s="31">
        <f t="shared" si="5"/>
        <v>909190</v>
      </c>
      <c r="J40" s="31">
        <f t="shared" si="5"/>
        <v>909190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909190</v>
      </c>
      <c r="X40" s="31">
        <f t="shared" si="5"/>
        <v>2881000</v>
      </c>
      <c r="Y40" s="31">
        <f t="shared" si="5"/>
        <v>-1971810</v>
      </c>
      <c r="Z40" s="32">
        <f>+IF(X40&lt;&gt;0,+(Y40/X40)*100,0)</f>
        <v>-68.44186046511628</v>
      </c>
      <c r="AA40" s="33">
        <f>+AA34+AA39</f>
        <v>11524000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172100701</v>
      </c>
      <c r="D42" s="43">
        <f>+D25-D40</f>
        <v>172100701</v>
      </c>
      <c r="E42" s="44">
        <f t="shared" si="6"/>
        <v>141758000</v>
      </c>
      <c r="F42" s="45">
        <f t="shared" si="6"/>
        <v>141758000</v>
      </c>
      <c r="G42" s="45">
        <f t="shared" si="6"/>
        <v>12723406</v>
      </c>
      <c r="H42" s="45">
        <f t="shared" si="6"/>
        <v>4709353</v>
      </c>
      <c r="I42" s="45">
        <f t="shared" si="6"/>
        <v>-3036646</v>
      </c>
      <c r="J42" s="45">
        <f t="shared" si="6"/>
        <v>-3036646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-3036646</v>
      </c>
      <c r="X42" s="45">
        <f t="shared" si="6"/>
        <v>35439500</v>
      </c>
      <c r="Y42" s="45">
        <f t="shared" si="6"/>
        <v>-38476146</v>
      </c>
      <c r="Z42" s="46">
        <f>+IF(X42&lt;&gt;0,+(Y42/X42)*100,0)</f>
        <v>-108.56853510912966</v>
      </c>
      <c r="AA42" s="47">
        <f>+AA25-AA40</f>
        <v>141758000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172100701</v>
      </c>
      <c r="D45" s="18">
        <v>172100701</v>
      </c>
      <c r="E45" s="19">
        <v>141758000</v>
      </c>
      <c r="F45" s="20">
        <v>141758000</v>
      </c>
      <c r="G45" s="20">
        <v>12723406</v>
      </c>
      <c r="H45" s="20">
        <v>4709353</v>
      </c>
      <c r="I45" s="20">
        <v>-3036646</v>
      </c>
      <c r="J45" s="20">
        <v>-3036646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-3036646</v>
      </c>
      <c r="X45" s="20">
        <v>35439500</v>
      </c>
      <c r="Y45" s="20">
        <v>-38476146</v>
      </c>
      <c r="Z45" s="48">
        <v>-108.57</v>
      </c>
      <c r="AA45" s="22">
        <v>141758000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172100701</v>
      </c>
      <c r="D48" s="51">
        <f>SUM(D45:D47)</f>
        <v>172100701</v>
      </c>
      <c r="E48" s="52">
        <f t="shared" si="7"/>
        <v>141758000</v>
      </c>
      <c r="F48" s="53">
        <f t="shared" si="7"/>
        <v>141758000</v>
      </c>
      <c r="G48" s="53">
        <f t="shared" si="7"/>
        <v>12723406</v>
      </c>
      <c r="H48" s="53">
        <f t="shared" si="7"/>
        <v>4709353</v>
      </c>
      <c r="I48" s="53">
        <f t="shared" si="7"/>
        <v>-3036646</v>
      </c>
      <c r="J48" s="53">
        <f t="shared" si="7"/>
        <v>-3036646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-3036646</v>
      </c>
      <c r="X48" s="53">
        <f t="shared" si="7"/>
        <v>35439500</v>
      </c>
      <c r="Y48" s="53">
        <f t="shared" si="7"/>
        <v>-38476146</v>
      </c>
      <c r="Z48" s="54">
        <f>+IF(X48&lt;&gt;0,+(Y48/X48)*100,0)</f>
        <v>-108.56853510912966</v>
      </c>
      <c r="AA48" s="55">
        <f>SUM(AA45:AA47)</f>
        <v>141758000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2014-11-17T14:03:29Z</dcterms:created>
  <dcterms:modified xsi:type="dcterms:W3CDTF">2014-11-17T14:04:22Z</dcterms:modified>
  <cp:category/>
  <cp:version/>
  <cp:contentType/>
  <cp:contentStatus/>
</cp:coreProperties>
</file>