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PT" sheetId="1" r:id="rId1"/>
    <sheet name="WC011" sheetId="2" r:id="rId2"/>
    <sheet name="WC012" sheetId="3" r:id="rId3"/>
    <sheet name="WC013" sheetId="4" r:id="rId4"/>
    <sheet name="WC014" sheetId="5" r:id="rId5"/>
    <sheet name="WC015" sheetId="6" r:id="rId6"/>
    <sheet name="DC1" sheetId="7" r:id="rId7"/>
    <sheet name="WC022" sheetId="8" r:id="rId8"/>
    <sheet name="WC023" sheetId="9" r:id="rId9"/>
    <sheet name="WC024" sheetId="10" r:id="rId10"/>
    <sheet name="WC025" sheetId="11" r:id="rId11"/>
    <sheet name="WC026" sheetId="12" r:id="rId12"/>
    <sheet name="DC2" sheetId="13" r:id="rId13"/>
    <sheet name="WC031" sheetId="14" r:id="rId14"/>
    <sheet name="WC032" sheetId="15" r:id="rId15"/>
    <sheet name="WC033" sheetId="16" r:id="rId16"/>
    <sheet name="WC034" sheetId="17" r:id="rId17"/>
    <sheet name="DC3" sheetId="18" r:id="rId18"/>
    <sheet name="WC041" sheetId="19" r:id="rId19"/>
    <sheet name="WC042" sheetId="20" r:id="rId20"/>
    <sheet name="WC043" sheetId="21" r:id="rId21"/>
    <sheet name="WC044" sheetId="22" r:id="rId22"/>
    <sheet name="WC045" sheetId="23" r:id="rId23"/>
    <sheet name="WC047" sheetId="24" r:id="rId24"/>
    <sheet name="WC048" sheetId="25" r:id="rId25"/>
    <sheet name="DC4" sheetId="26" r:id="rId26"/>
    <sheet name="WC051" sheetId="27" r:id="rId27"/>
    <sheet name="WC052" sheetId="28" r:id="rId28"/>
    <sheet name="WC053" sheetId="29" r:id="rId29"/>
    <sheet name="DC5" sheetId="30" r:id="rId30"/>
    <sheet name="Summary" sheetId="31" r:id="rId31"/>
  </sheets>
  <definedNames>
    <definedName name="_xlnm.Print_Area" localSheetId="0">'CPT'!$A$1:$AA$54</definedName>
    <definedName name="_xlnm.Print_Area" localSheetId="6">'DC1'!$A$1:$AA$54</definedName>
    <definedName name="_xlnm.Print_Area" localSheetId="12">'DC2'!$A$1:$AA$54</definedName>
    <definedName name="_xlnm.Print_Area" localSheetId="17">'DC3'!$A$1:$AA$54</definedName>
    <definedName name="_xlnm.Print_Area" localSheetId="25">'DC4'!$A$1:$AA$54</definedName>
    <definedName name="_xlnm.Print_Area" localSheetId="29">'DC5'!$A$1:$AA$54</definedName>
    <definedName name="_xlnm.Print_Area" localSheetId="30">'Summary'!$A$1:$AA$54</definedName>
    <definedName name="_xlnm.Print_Area" localSheetId="1">'WC011'!$A$1:$AA$54</definedName>
    <definedName name="_xlnm.Print_Area" localSheetId="2">'WC012'!$A$1:$AA$54</definedName>
    <definedName name="_xlnm.Print_Area" localSheetId="3">'WC013'!$A$1:$AA$54</definedName>
    <definedName name="_xlnm.Print_Area" localSheetId="4">'WC014'!$A$1:$AA$54</definedName>
    <definedName name="_xlnm.Print_Area" localSheetId="5">'WC015'!$A$1:$AA$54</definedName>
    <definedName name="_xlnm.Print_Area" localSheetId="7">'WC022'!$A$1:$AA$54</definedName>
    <definedName name="_xlnm.Print_Area" localSheetId="8">'WC023'!$A$1:$AA$54</definedName>
    <definedName name="_xlnm.Print_Area" localSheetId="9">'WC024'!$A$1:$AA$54</definedName>
    <definedName name="_xlnm.Print_Area" localSheetId="10">'WC025'!$A$1:$AA$54</definedName>
    <definedName name="_xlnm.Print_Area" localSheetId="11">'WC026'!$A$1:$AA$54</definedName>
    <definedName name="_xlnm.Print_Area" localSheetId="13">'WC031'!$A$1:$AA$54</definedName>
    <definedName name="_xlnm.Print_Area" localSheetId="14">'WC032'!$A$1:$AA$54</definedName>
    <definedName name="_xlnm.Print_Area" localSheetId="15">'WC033'!$A$1:$AA$54</definedName>
    <definedName name="_xlnm.Print_Area" localSheetId="16">'WC034'!$A$1:$AA$54</definedName>
    <definedName name="_xlnm.Print_Area" localSheetId="18">'WC041'!$A$1:$AA$54</definedName>
    <definedName name="_xlnm.Print_Area" localSheetId="19">'WC042'!$A$1:$AA$54</definedName>
    <definedName name="_xlnm.Print_Area" localSheetId="20">'WC043'!$A$1:$AA$54</definedName>
    <definedName name="_xlnm.Print_Area" localSheetId="21">'WC044'!$A$1:$AA$54</definedName>
    <definedName name="_xlnm.Print_Area" localSheetId="22">'WC045'!$A$1:$AA$54</definedName>
    <definedName name="_xlnm.Print_Area" localSheetId="23">'WC047'!$A$1:$AA$54</definedName>
    <definedName name="_xlnm.Print_Area" localSheetId="24">'WC048'!$A$1:$AA$54</definedName>
    <definedName name="_xlnm.Print_Area" localSheetId="26">'WC051'!$A$1:$AA$54</definedName>
    <definedName name="_xlnm.Print_Area" localSheetId="27">'WC052'!$A$1:$AA$54</definedName>
    <definedName name="_xlnm.Print_Area" localSheetId="28">'WC053'!$A$1:$AA$54</definedName>
  </definedNames>
  <calcPr calcMode="manual" fullCalcOnLoad="1"/>
</workbook>
</file>

<file path=xl/sharedStrings.xml><?xml version="1.0" encoding="utf-8"?>
<sst xmlns="http://schemas.openxmlformats.org/spreadsheetml/2006/main" count="2418" uniqueCount="104">
  <si>
    <t>Western Cape: Cape Town(CPT) - Table C6 Quarterly Budget Statement - Financial Position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</si>
  <si>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</si>
  <si>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</si>
  <si>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</si>
  <si>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</si>
  <si>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</si>
  <si>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</si>
  <si>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</si>
  <si>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</si>
  <si>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</si>
  <si>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</si>
  <si>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</si>
  <si>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</si>
  <si>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</si>
  <si>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</si>
  <si>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</si>
  <si>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</si>
  <si>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</si>
  <si>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</si>
  <si>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</si>
  <si>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</si>
  <si>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</si>
  <si>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</si>
  <si>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</si>
  <si>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</si>
  <si>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</si>
  <si>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</si>
  <si>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</si>
  <si>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</si>
  <si>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</si>
  <si>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</si>
  <si>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</si>
  <si>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</si>
  <si>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</si>
  <si>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</si>
  <si>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</si>
  <si>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</si>
  <si>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</si>
  <si>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</si>
  <si>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</si>
  <si>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</si>
  <si>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</si>
  <si>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</si>
  <si>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</si>
  <si>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</si>
  <si>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</si>
  <si>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</si>
  <si>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</si>
  <si>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</si>
  <si>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</si>
  <si>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</si>
  <si>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</si>
  <si>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</si>
  <si>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</si>
  <si>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</si>
  <si>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</si>
  <si>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</si>
  <si>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</si>
  <si>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</si>
  <si>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</si>
  <si>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</si>
  <si>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</si>
  <si>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</si>
  <si>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</si>
  <si>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</si>
  <si>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</si>
  <si>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</si>
  <si>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</si>
  <si>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</si>
  <si>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</si>
  <si>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Matzikama(WC011) - Table C6 Quarterly Budget Statement - Financial Position for 1st Quarter ended 30 September 2014 (Figures Finalised as at 2014/10/30)</t>
  </si>
  <si>
    <t>Western Cape: Cederberg(WC012) - Table C6 Quarterly Budget Statement - Financial Position for 1st Quarter ended 30 September 2014 (Figures Finalised as at 2014/10/30)</t>
  </si>
  <si>
    <t>Western Cape: Bergrivier(WC013) - Table C6 Quarterly Budget Statement - Financial Position for 1st Quarter ended 30 September 2014 (Figures Finalised as at 2014/10/30)</t>
  </si>
  <si>
    <t>Western Cape: Saldanha Bay(WC014) - Table C6 Quarterly Budget Statement - Financial Position for 1st Quarter ended 30 September 2014 (Figures Finalised as at 2014/10/30)</t>
  </si>
  <si>
    <t>Western Cape: Swartland(WC015) - Table C6 Quarterly Budget Statement - Financial Position for 1st Quarter ended 30 September 2014 (Figures Finalised as at 2014/10/30)</t>
  </si>
  <si>
    <t>Western Cape: West Coast(DC1) - Table C6 Quarterly Budget Statement - Financial Position for 1st Quarter ended 30 September 2014 (Figures Finalised as at 2014/10/30)</t>
  </si>
  <si>
    <t>Western Cape: Witzenberg(WC022) - Table C6 Quarterly Budget Statement - Financial Position for 1st Quarter ended 30 September 2014 (Figures Finalised as at 2014/10/30)</t>
  </si>
  <si>
    <t>Western Cape: Drakenstein(WC023) - Table C6 Quarterly Budget Statement - Financial Position for 1st Quarter ended 30 September 2014 (Figures Finalised as at 2014/10/30)</t>
  </si>
  <si>
    <t>Western Cape: Stellenbosch(WC024) - Table C6 Quarterly Budget Statement - Financial Position for 1st Quarter ended 30 September 2014 (Figures Finalised as at 2014/10/30)</t>
  </si>
  <si>
    <t>Western Cape: Breede Valley(WC025) - Table C6 Quarterly Budget Statement - Financial Position for 1st Quarter ended 30 September 2014 (Figures Finalised as at 2014/10/30)</t>
  </si>
  <si>
    <t>Western Cape: Langeberg(WC026) - Table C6 Quarterly Budget Statement - Financial Position for 1st Quarter ended 30 September 2014 (Figures Finalised as at 2014/10/30)</t>
  </si>
  <si>
    <t>Western Cape: Cape Winelands DM(DC2) - Table C6 Quarterly Budget Statement - Financial Position for 1st Quarter ended 30 September 2014 (Figures Finalised as at 2014/10/30)</t>
  </si>
  <si>
    <t>Western Cape: Theewaterskloof(WC031) - Table C6 Quarterly Budget Statement - Financial Position for 1st Quarter ended 30 September 2014 (Figures Finalised as at 2014/10/30)</t>
  </si>
  <si>
    <t>Western Cape: Overstrand(WC032) - Table C6 Quarterly Budget Statement - Financial Position for 1st Quarter ended 30 September 2014 (Figures Finalised as at 2014/10/30)</t>
  </si>
  <si>
    <t>Western Cape: Cape Agulhas(WC033) - Table C6 Quarterly Budget Statement - Financial Position for 1st Quarter ended 30 September 2014 (Figures Finalised as at 2014/10/30)</t>
  </si>
  <si>
    <t>Western Cape: Swellendam(WC034) - Table C6 Quarterly Budget Statement - Financial Position for 1st Quarter ended 30 September 2014 (Figures Finalised as at 2014/10/30)</t>
  </si>
  <si>
    <t>Western Cape: Overberg(DC3) - Table C6 Quarterly Budget Statement - Financial Position for 1st Quarter ended 30 September 2014 (Figures Finalised as at 2014/10/30)</t>
  </si>
  <si>
    <t>Western Cape: Kannaland(WC041) - Table C6 Quarterly Budget Statement - Financial Position for 1st Quarter ended 30 September 2014 (Figures Finalised as at 2014/10/30)</t>
  </si>
  <si>
    <t>Western Cape: Hessequa(WC042) - Table C6 Quarterly Budget Statement - Financial Position for 1st Quarter ended 30 September 2014 (Figures Finalised as at 2014/10/30)</t>
  </si>
  <si>
    <t>Western Cape: Mossel Bay(WC043) - Table C6 Quarterly Budget Statement - Financial Position for 1st Quarter ended 30 September 2014 (Figures Finalised as at 2014/10/30)</t>
  </si>
  <si>
    <t>Western Cape: George(WC044) - Table C6 Quarterly Budget Statement - Financial Position for 1st Quarter ended 30 September 2014 (Figures Finalised as at 2014/10/30)</t>
  </si>
  <si>
    <t>Western Cape: Oudtshoorn(WC045) - Table C6 Quarterly Budget Statement - Financial Position for 1st Quarter ended 30 September 2014 (Figures Finalised as at 2014/10/30)</t>
  </si>
  <si>
    <t>Western Cape: Bitou(WC047) - Table C6 Quarterly Budget Statement - Financial Position for 1st Quarter ended 30 September 2014 (Figures Finalised as at 2014/10/30)</t>
  </si>
  <si>
    <t>Western Cape: Knysna(WC048) - Table C6 Quarterly Budget Statement - Financial Position for 1st Quarter ended 30 September 2014 (Figures Finalised as at 2014/10/30)</t>
  </si>
  <si>
    <t>Western Cape: Eden(DC4) - Table C6 Quarterly Budget Statement - Financial Position for 1st Quarter ended 30 September 2014 (Figures Finalised as at 2014/10/30)</t>
  </si>
  <si>
    <t>Western Cape: Laingsburg(WC051) - Table C6 Quarterly Budget Statement - Financial Position for 1st Quarter ended 30 September 2014 (Figures Finalised as at 2014/10/30)</t>
  </si>
  <si>
    <t>Western Cape: Prince Albert(WC052) - Table C6 Quarterly Budget Statement - Financial Position for 1st Quarter ended 30 September 2014 (Figures Finalised as at 2014/10/30)</t>
  </si>
  <si>
    <t>Western Cape: Beaufort West(WC053) - Table C6 Quarterly Budget Statement - Financial Position for 1st Quarter ended 30 September 2014 (Figures Finalised as at 2014/10/30)</t>
  </si>
  <si>
    <t>Western Cape: Central Karoo(DC5) - Table C6 Quarterly Budget Statement - Financial Position for 1st Quarter ended 30 September 2014 (Figures Finalised as at 2014/10/30)</t>
  </si>
  <si>
    <t>Summary - Table C6 Quarterly Budget Statement - Financial Position for 1st Quarter ended 30 September 2014 (Figures Finalised as at 2014/10/30)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</si>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</sst>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#,###,;\(#,###,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1" fontId="3" fillId="0" borderId="23" xfId="0" applyNumberFormat="1" applyFont="1" applyFill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73" fontId="3" fillId="0" borderId="23" xfId="42" applyNumberFormat="1" applyFont="1" applyFill="1" applyBorder="1" applyAlignment="1" applyProtection="1">
      <alignment/>
      <protection/>
    </xf>
    <xf numFmtId="171" fontId="3" fillId="0" borderId="23" xfId="42" applyNumberFormat="1" applyFont="1" applyFill="1" applyBorder="1" applyAlignment="1" applyProtection="1">
      <alignment/>
      <protection/>
    </xf>
    <xf numFmtId="173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/>
      <protection/>
    </xf>
    <xf numFmtId="173" fontId="2" fillId="0" borderId="30" xfId="0" applyNumberFormat="1" applyFont="1" applyFill="1" applyBorder="1" applyAlignment="1" applyProtection="1">
      <alignment/>
      <protection/>
    </xf>
    <xf numFmtId="173" fontId="2" fillId="0" borderId="28" xfId="0" applyNumberFormat="1" applyFont="1" applyFill="1" applyBorder="1" applyAlignment="1" applyProtection="1">
      <alignment/>
      <protection/>
    </xf>
    <xf numFmtId="171" fontId="2" fillId="0" borderId="28" xfId="0" applyNumberFormat="1" applyFont="1" applyFill="1" applyBorder="1" applyAlignment="1" applyProtection="1">
      <alignment/>
      <protection/>
    </xf>
    <xf numFmtId="173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/>
      <protection/>
    </xf>
    <xf numFmtId="173" fontId="2" fillId="0" borderId="34" xfId="0" applyNumberFormat="1" applyFont="1" applyFill="1" applyBorder="1" applyAlignment="1" applyProtection="1">
      <alignment/>
      <protection/>
    </xf>
    <xf numFmtId="171" fontId="2" fillId="0" borderId="34" xfId="0" applyNumberFormat="1" applyFont="1" applyFill="1" applyBorder="1" applyAlignment="1" applyProtection="1">
      <alignment/>
      <protection/>
    </xf>
    <xf numFmtId="173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/>
      <protection/>
    </xf>
    <xf numFmtId="173" fontId="2" fillId="0" borderId="36" xfId="0" applyNumberFormat="1" applyFont="1" applyFill="1" applyBorder="1" applyAlignment="1" applyProtection="1">
      <alignment/>
      <protection/>
    </xf>
    <xf numFmtId="173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3" fontId="2" fillId="0" borderId="37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/>
      <protection/>
    </xf>
    <xf numFmtId="173" fontId="2" fillId="0" borderId="39" xfId="0" applyNumberFormat="1" applyFont="1" applyFill="1" applyBorder="1" applyAlignment="1" applyProtection="1">
      <alignment/>
      <protection/>
    </xf>
    <xf numFmtId="173" fontId="2" fillId="0" borderId="17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3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0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2266560046</v>
      </c>
      <c r="D6" s="18">
        <v>2266560046</v>
      </c>
      <c r="E6" s="19"/>
      <c r="F6" s="20"/>
      <c r="G6" s="20">
        <v>2164203405</v>
      </c>
      <c r="H6" s="20">
        <v>2278218239</v>
      </c>
      <c r="I6" s="20">
        <v>2151761984</v>
      </c>
      <c r="J6" s="20">
        <v>2151761984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2151761984</v>
      </c>
      <c r="X6" s="20"/>
      <c r="Y6" s="20">
        <v>2151761984</v>
      </c>
      <c r="Z6" s="21"/>
      <c r="AA6" s="22"/>
    </row>
    <row r="7" spans="1:27" ht="13.5">
      <c r="A7" s="23" t="s">
        <v>34</v>
      </c>
      <c r="B7" s="17"/>
      <c r="C7" s="18">
        <v>2621906506</v>
      </c>
      <c r="D7" s="18">
        <v>2621906506</v>
      </c>
      <c r="E7" s="19">
        <v>5362934000</v>
      </c>
      <c r="F7" s="20">
        <v>5583295000</v>
      </c>
      <c r="G7" s="20">
        <v>5877255338</v>
      </c>
      <c r="H7" s="20">
        <v>6064304622</v>
      </c>
      <c r="I7" s="20">
        <v>5578445712</v>
      </c>
      <c r="J7" s="20">
        <v>5578445712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5578445712</v>
      </c>
      <c r="X7" s="20">
        <v>1395823750</v>
      </c>
      <c r="Y7" s="20">
        <v>4182621962</v>
      </c>
      <c r="Z7" s="21">
        <v>299.65</v>
      </c>
      <c r="AA7" s="22">
        <v>5583295000</v>
      </c>
    </row>
    <row r="8" spans="1:27" ht="13.5">
      <c r="A8" s="23" t="s">
        <v>35</v>
      </c>
      <c r="B8" s="17"/>
      <c r="C8" s="18">
        <v>4309648538</v>
      </c>
      <c r="D8" s="18">
        <v>4309648538</v>
      </c>
      <c r="E8" s="19">
        <v>4499299538</v>
      </c>
      <c r="F8" s="20">
        <v>4503299538</v>
      </c>
      <c r="G8" s="20">
        <v>3260955149</v>
      </c>
      <c r="H8" s="20">
        <v>3242626289</v>
      </c>
      <c r="I8" s="20">
        <v>3174479548</v>
      </c>
      <c r="J8" s="20">
        <v>3174479548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3174479548</v>
      </c>
      <c r="X8" s="20">
        <v>1125824885</v>
      </c>
      <c r="Y8" s="20">
        <v>2048654663</v>
      </c>
      <c r="Z8" s="21">
        <v>181.97</v>
      </c>
      <c r="AA8" s="22">
        <v>4503299538</v>
      </c>
    </row>
    <row r="9" spans="1:27" ht="13.5">
      <c r="A9" s="23" t="s">
        <v>36</v>
      </c>
      <c r="B9" s="17"/>
      <c r="C9" s="18">
        <v>417304756</v>
      </c>
      <c r="D9" s="18">
        <v>417304756</v>
      </c>
      <c r="E9" s="19">
        <v>351500160</v>
      </c>
      <c r="F9" s="20">
        <v>351500160</v>
      </c>
      <c r="G9" s="20">
        <v>481724865</v>
      </c>
      <c r="H9" s="20">
        <v>526498425</v>
      </c>
      <c r="I9" s="20">
        <v>450805774</v>
      </c>
      <c r="J9" s="20">
        <v>450805774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450805774</v>
      </c>
      <c r="X9" s="20">
        <v>87875040</v>
      </c>
      <c r="Y9" s="20">
        <v>362930734</v>
      </c>
      <c r="Z9" s="21">
        <v>413.01</v>
      </c>
      <c r="AA9" s="22">
        <v>351500160</v>
      </c>
    </row>
    <row r="10" spans="1:27" ht="13.5">
      <c r="A10" s="23" t="s">
        <v>37</v>
      </c>
      <c r="B10" s="17"/>
      <c r="C10" s="18">
        <v>19650339</v>
      </c>
      <c r="D10" s="18">
        <v>19650339</v>
      </c>
      <c r="E10" s="19">
        <v>20494634</v>
      </c>
      <c r="F10" s="20">
        <v>18542764</v>
      </c>
      <c r="G10" s="24">
        <v>19650339</v>
      </c>
      <c r="H10" s="24">
        <v>19650339</v>
      </c>
      <c r="I10" s="24">
        <v>19650339</v>
      </c>
      <c r="J10" s="20">
        <v>19650339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19650339</v>
      </c>
      <c r="X10" s="20">
        <v>4635691</v>
      </c>
      <c r="Y10" s="24">
        <v>15014648</v>
      </c>
      <c r="Z10" s="25">
        <v>323.89</v>
      </c>
      <c r="AA10" s="26">
        <v>18542764</v>
      </c>
    </row>
    <row r="11" spans="1:27" ht="13.5">
      <c r="A11" s="23" t="s">
        <v>38</v>
      </c>
      <c r="B11" s="17"/>
      <c r="C11" s="18">
        <v>269282768</v>
      </c>
      <c r="D11" s="18">
        <v>269282768</v>
      </c>
      <c r="E11" s="19">
        <v>296315250</v>
      </c>
      <c r="F11" s="20">
        <v>282846375</v>
      </c>
      <c r="G11" s="20">
        <v>270734906</v>
      </c>
      <c r="H11" s="20">
        <v>270166433</v>
      </c>
      <c r="I11" s="20">
        <v>272131215</v>
      </c>
      <c r="J11" s="20">
        <v>272131215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272131215</v>
      </c>
      <c r="X11" s="20">
        <v>70711594</v>
      </c>
      <c r="Y11" s="20">
        <v>201419621</v>
      </c>
      <c r="Z11" s="21">
        <v>284.85</v>
      </c>
      <c r="AA11" s="22">
        <v>282846375</v>
      </c>
    </row>
    <row r="12" spans="1:27" ht="13.5">
      <c r="A12" s="27" t="s">
        <v>39</v>
      </c>
      <c r="B12" s="28"/>
      <c r="C12" s="29">
        <f aca="true" t="shared" si="0" ref="C12:Y12">SUM(C6:C11)</f>
        <v>9904352953</v>
      </c>
      <c r="D12" s="29">
        <f>SUM(D6:D11)</f>
        <v>9904352953</v>
      </c>
      <c r="E12" s="30">
        <f t="shared" si="0"/>
        <v>10530543582</v>
      </c>
      <c r="F12" s="31">
        <f t="shared" si="0"/>
        <v>10739483837</v>
      </c>
      <c r="G12" s="31">
        <f t="shared" si="0"/>
        <v>12074524002</v>
      </c>
      <c r="H12" s="31">
        <f t="shared" si="0"/>
        <v>12401464347</v>
      </c>
      <c r="I12" s="31">
        <f t="shared" si="0"/>
        <v>11647274572</v>
      </c>
      <c r="J12" s="31">
        <f t="shared" si="0"/>
        <v>11647274572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11647274572</v>
      </c>
      <c r="X12" s="31">
        <f t="shared" si="0"/>
        <v>2684870960</v>
      </c>
      <c r="Y12" s="31">
        <f t="shared" si="0"/>
        <v>8962403612</v>
      </c>
      <c r="Z12" s="32">
        <f>+IF(X12&lt;&gt;0,+(Y12/X12)*100,0)</f>
        <v>333.8113356479523</v>
      </c>
      <c r="AA12" s="33">
        <f>SUM(AA6:AA11)</f>
        <v>10739483837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104311454</v>
      </c>
      <c r="D15" s="18">
        <v>104311454</v>
      </c>
      <c r="E15" s="19">
        <v>91752662</v>
      </c>
      <c r="F15" s="20">
        <v>91752662</v>
      </c>
      <c r="G15" s="20">
        <v>102400070</v>
      </c>
      <c r="H15" s="20">
        <v>100111592</v>
      </c>
      <c r="I15" s="20">
        <v>98012986</v>
      </c>
      <c r="J15" s="20">
        <v>98012986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98012986</v>
      </c>
      <c r="X15" s="20">
        <v>22938166</v>
      </c>
      <c r="Y15" s="20">
        <v>75074820</v>
      </c>
      <c r="Z15" s="21">
        <v>327.29</v>
      </c>
      <c r="AA15" s="22">
        <v>91752662</v>
      </c>
    </row>
    <row r="16" spans="1:27" ht="13.5">
      <c r="A16" s="23" t="s">
        <v>42</v>
      </c>
      <c r="B16" s="17"/>
      <c r="C16" s="18">
        <v>3245040758</v>
      </c>
      <c r="D16" s="18">
        <v>3245040758</v>
      </c>
      <c r="E16" s="19">
        <v>1682069000</v>
      </c>
      <c r="F16" s="20">
        <v>1859632000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464908000</v>
      </c>
      <c r="Y16" s="24">
        <v>-464908000</v>
      </c>
      <c r="Z16" s="25">
        <v>-100</v>
      </c>
      <c r="AA16" s="26">
        <v>1859632000</v>
      </c>
    </row>
    <row r="17" spans="1:27" ht="13.5">
      <c r="A17" s="23" t="s">
        <v>43</v>
      </c>
      <c r="B17" s="17"/>
      <c r="C17" s="18">
        <v>190849463</v>
      </c>
      <c r="D17" s="18">
        <v>190849463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30538857553</v>
      </c>
      <c r="D19" s="18">
        <v>30538857553</v>
      </c>
      <c r="E19" s="19">
        <v>35865332833</v>
      </c>
      <c r="F19" s="20">
        <v>36515800961</v>
      </c>
      <c r="G19" s="20">
        <v>31350817265</v>
      </c>
      <c r="H19" s="20">
        <v>31390988034</v>
      </c>
      <c r="I19" s="20">
        <v>31561648559</v>
      </c>
      <c r="J19" s="20">
        <v>31561648559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31561648559</v>
      </c>
      <c r="X19" s="20">
        <v>9128950240</v>
      </c>
      <c r="Y19" s="20">
        <v>22432698319</v>
      </c>
      <c r="Z19" s="21">
        <v>245.73</v>
      </c>
      <c r="AA19" s="22">
        <v>36515800961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729506760</v>
      </c>
      <c r="D22" s="18">
        <v>729506760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9111379</v>
      </c>
      <c r="D23" s="18">
        <v>9111379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34817677367</v>
      </c>
      <c r="D24" s="29">
        <f>SUM(D15:D23)</f>
        <v>34817677367</v>
      </c>
      <c r="E24" s="36">
        <f t="shared" si="1"/>
        <v>37639154495</v>
      </c>
      <c r="F24" s="37">
        <f t="shared" si="1"/>
        <v>38467185623</v>
      </c>
      <c r="G24" s="37">
        <f t="shared" si="1"/>
        <v>31453217335</v>
      </c>
      <c r="H24" s="37">
        <f t="shared" si="1"/>
        <v>31491099626</v>
      </c>
      <c r="I24" s="37">
        <f t="shared" si="1"/>
        <v>31659661545</v>
      </c>
      <c r="J24" s="37">
        <f t="shared" si="1"/>
        <v>31659661545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31659661545</v>
      </c>
      <c r="X24" s="37">
        <f t="shared" si="1"/>
        <v>9616796406</v>
      </c>
      <c r="Y24" s="37">
        <f t="shared" si="1"/>
        <v>22042865139</v>
      </c>
      <c r="Z24" s="38">
        <f>+IF(X24&lt;&gt;0,+(Y24/X24)*100,0)</f>
        <v>229.21214309213482</v>
      </c>
      <c r="AA24" s="39">
        <f>SUM(AA15:AA23)</f>
        <v>38467185623</v>
      </c>
    </row>
    <row r="25" spans="1:27" ht="13.5">
      <c r="A25" s="27" t="s">
        <v>51</v>
      </c>
      <c r="B25" s="28"/>
      <c r="C25" s="29">
        <f aca="true" t="shared" si="2" ref="C25:Y25">+C12+C24</f>
        <v>44722030320</v>
      </c>
      <c r="D25" s="29">
        <f>+D12+D24</f>
        <v>44722030320</v>
      </c>
      <c r="E25" s="30">
        <f t="shared" si="2"/>
        <v>48169698077</v>
      </c>
      <c r="F25" s="31">
        <f t="shared" si="2"/>
        <v>49206669460</v>
      </c>
      <c r="G25" s="31">
        <f t="shared" si="2"/>
        <v>43527741337</v>
      </c>
      <c r="H25" s="31">
        <f t="shared" si="2"/>
        <v>43892563973</v>
      </c>
      <c r="I25" s="31">
        <f t="shared" si="2"/>
        <v>43306936117</v>
      </c>
      <c r="J25" s="31">
        <f t="shared" si="2"/>
        <v>43306936117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43306936117</v>
      </c>
      <c r="X25" s="31">
        <f t="shared" si="2"/>
        <v>12301667366</v>
      </c>
      <c r="Y25" s="31">
        <f t="shared" si="2"/>
        <v>31005268751</v>
      </c>
      <c r="Z25" s="32">
        <f>+IF(X25&lt;&gt;0,+(Y25/X25)*100,0)</f>
        <v>252.041189446351</v>
      </c>
      <c r="AA25" s="33">
        <f>+AA12+AA24</f>
        <v>49206669460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368325252</v>
      </c>
      <c r="D30" s="18">
        <v>368325252</v>
      </c>
      <c r="E30" s="19">
        <v>378885000</v>
      </c>
      <c r="F30" s="20">
        <v>378885000</v>
      </c>
      <c r="G30" s="20">
        <v>368325252</v>
      </c>
      <c r="H30" s="20">
        <v>368325252</v>
      </c>
      <c r="I30" s="20">
        <v>368325252</v>
      </c>
      <c r="J30" s="20">
        <v>368325252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368325252</v>
      </c>
      <c r="X30" s="20">
        <v>94721250</v>
      </c>
      <c r="Y30" s="20">
        <v>273604002</v>
      </c>
      <c r="Z30" s="21">
        <v>288.85</v>
      </c>
      <c r="AA30" s="22">
        <v>378885000</v>
      </c>
    </row>
    <row r="31" spans="1:27" ht="13.5">
      <c r="A31" s="23" t="s">
        <v>56</v>
      </c>
      <c r="B31" s="17"/>
      <c r="C31" s="18">
        <v>370216911</v>
      </c>
      <c r="D31" s="18">
        <v>370216911</v>
      </c>
      <c r="E31" s="19">
        <v>372942569</v>
      </c>
      <c r="F31" s="20">
        <v>372942568</v>
      </c>
      <c r="G31" s="20">
        <v>377707542</v>
      </c>
      <c r="H31" s="20">
        <v>263263461</v>
      </c>
      <c r="I31" s="20">
        <v>255829311</v>
      </c>
      <c r="J31" s="20">
        <v>255829311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255829311</v>
      </c>
      <c r="X31" s="20">
        <v>93235642</v>
      </c>
      <c r="Y31" s="20">
        <v>162593669</v>
      </c>
      <c r="Z31" s="21">
        <v>174.39</v>
      </c>
      <c r="AA31" s="22">
        <v>372942568</v>
      </c>
    </row>
    <row r="32" spans="1:27" ht="13.5">
      <c r="A32" s="23" t="s">
        <v>57</v>
      </c>
      <c r="B32" s="17"/>
      <c r="C32" s="18">
        <v>6338164523</v>
      </c>
      <c r="D32" s="18">
        <v>6338164523</v>
      </c>
      <c r="E32" s="19">
        <v>5125322936</v>
      </c>
      <c r="F32" s="20">
        <v>5658750668</v>
      </c>
      <c r="G32" s="20">
        <v>4034859305</v>
      </c>
      <c r="H32" s="20">
        <v>3927504532</v>
      </c>
      <c r="I32" s="20">
        <v>4607254277</v>
      </c>
      <c r="J32" s="20">
        <v>4607254277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4607254277</v>
      </c>
      <c r="X32" s="20">
        <v>1414687667</v>
      </c>
      <c r="Y32" s="20">
        <v>3192566610</v>
      </c>
      <c r="Z32" s="21">
        <v>225.67</v>
      </c>
      <c r="AA32" s="22">
        <v>5658750668</v>
      </c>
    </row>
    <row r="33" spans="1:27" ht="13.5">
      <c r="A33" s="23" t="s">
        <v>58</v>
      </c>
      <c r="B33" s="17"/>
      <c r="C33" s="18">
        <v>1078550401</v>
      </c>
      <c r="D33" s="18">
        <v>1078550401</v>
      </c>
      <c r="E33" s="19">
        <v>1444664594</v>
      </c>
      <c r="F33" s="20">
        <v>2080552350</v>
      </c>
      <c r="G33" s="20">
        <v>1079587801</v>
      </c>
      <c r="H33" s="20">
        <v>1063868428</v>
      </c>
      <c r="I33" s="20">
        <v>1053561959</v>
      </c>
      <c r="J33" s="20">
        <v>1053561959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1053561959</v>
      </c>
      <c r="X33" s="20">
        <v>520138088</v>
      </c>
      <c r="Y33" s="20">
        <v>533423871</v>
      </c>
      <c r="Z33" s="21">
        <v>102.55</v>
      </c>
      <c r="AA33" s="22">
        <v>2080552350</v>
      </c>
    </row>
    <row r="34" spans="1:27" ht="13.5">
      <c r="A34" s="27" t="s">
        <v>59</v>
      </c>
      <c r="B34" s="28"/>
      <c r="C34" s="29">
        <f aca="true" t="shared" si="3" ref="C34:Y34">SUM(C29:C33)</f>
        <v>8155257087</v>
      </c>
      <c r="D34" s="29">
        <f>SUM(D29:D33)</f>
        <v>8155257087</v>
      </c>
      <c r="E34" s="30">
        <f t="shared" si="3"/>
        <v>7321815099</v>
      </c>
      <c r="F34" s="31">
        <f t="shared" si="3"/>
        <v>8491130586</v>
      </c>
      <c r="G34" s="31">
        <f t="shared" si="3"/>
        <v>5860479900</v>
      </c>
      <c r="H34" s="31">
        <f t="shared" si="3"/>
        <v>5622961673</v>
      </c>
      <c r="I34" s="31">
        <f t="shared" si="3"/>
        <v>6284970799</v>
      </c>
      <c r="J34" s="31">
        <f t="shared" si="3"/>
        <v>6284970799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6284970799</v>
      </c>
      <c r="X34" s="31">
        <f t="shared" si="3"/>
        <v>2122782647</v>
      </c>
      <c r="Y34" s="31">
        <f t="shared" si="3"/>
        <v>4162188152</v>
      </c>
      <c r="Z34" s="32">
        <f>+IF(X34&lt;&gt;0,+(Y34/X34)*100,0)</f>
        <v>196.072271359584</v>
      </c>
      <c r="AA34" s="33">
        <f>SUM(AA29:AA33)</f>
        <v>8491130586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6666138570</v>
      </c>
      <c r="D37" s="18">
        <v>6666138570</v>
      </c>
      <c r="E37" s="19">
        <v>7902043000</v>
      </c>
      <c r="F37" s="20">
        <v>7902043000</v>
      </c>
      <c r="G37" s="20">
        <v>6728294074</v>
      </c>
      <c r="H37" s="20">
        <v>6790449578</v>
      </c>
      <c r="I37" s="20">
        <v>6576499958</v>
      </c>
      <c r="J37" s="20">
        <v>6576499958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6576499958</v>
      </c>
      <c r="X37" s="20">
        <v>1975510750</v>
      </c>
      <c r="Y37" s="20">
        <v>4600989208</v>
      </c>
      <c r="Z37" s="21">
        <v>232.9</v>
      </c>
      <c r="AA37" s="22">
        <v>7902043000</v>
      </c>
    </row>
    <row r="38" spans="1:27" ht="13.5">
      <c r="A38" s="23" t="s">
        <v>58</v>
      </c>
      <c r="B38" s="17"/>
      <c r="C38" s="18">
        <v>5758962366</v>
      </c>
      <c r="D38" s="18">
        <v>5758962366</v>
      </c>
      <c r="E38" s="19">
        <v>5099008090</v>
      </c>
      <c r="F38" s="20">
        <v>5099008090</v>
      </c>
      <c r="G38" s="20">
        <v>4737328366</v>
      </c>
      <c r="H38" s="20">
        <v>5858530366</v>
      </c>
      <c r="I38" s="20">
        <v>5967799411</v>
      </c>
      <c r="J38" s="20">
        <v>5967799411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5967799411</v>
      </c>
      <c r="X38" s="20">
        <v>1274752023</v>
      </c>
      <c r="Y38" s="20">
        <v>4693047388</v>
      </c>
      <c r="Z38" s="21">
        <v>368.15</v>
      </c>
      <c r="AA38" s="22">
        <v>5099008090</v>
      </c>
    </row>
    <row r="39" spans="1:27" ht="13.5">
      <c r="A39" s="27" t="s">
        <v>61</v>
      </c>
      <c r="B39" s="35"/>
      <c r="C39" s="29">
        <f aca="true" t="shared" si="4" ref="C39:Y39">SUM(C37:C38)</f>
        <v>12425100936</v>
      </c>
      <c r="D39" s="29">
        <f>SUM(D37:D38)</f>
        <v>12425100936</v>
      </c>
      <c r="E39" s="36">
        <f t="shared" si="4"/>
        <v>13001051090</v>
      </c>
      <c r="F39" s="37">
        <f t="shared" si="4"/>
        <v>13001051090</v>
      </c>
      <c r="G39" s="37">
        <f t="shared" si="4"/>
        <v>11465622440</v>
      </c>
      <c r="H39" s="37">
        <f t="shared" si="4"/>
        <v>12648979944</v>
      </c>
      <c r="I39" s="37">
        <f t="shared" si="4"/>
        <v>12544299369</v>
      </c>
      <c r="J39" s="37">
        <f t="shared" si="4"/>
        <v>12544299369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12544299369</v>
      </c>
      <c r="X39" s="37">
        <f t="shared" si="4"/>
        <v>3250262773</v>
      </c>
      <c r="Y39" s="37">
        <f t="shared" si="4"/>
        <v>9294036596</v>
      </c>
      <c r="Z39" s="38">
        <f>+IF(X39&lt;&gt;0,+(Y39/X39)*100,0)</f>
        <v>285.94723704205563</v>
      </c>
      <c r="AA39" s="39">
        <f>SUM(AA37:AA38)</f>
        <v>13001051090</v>
      </c>
    </row>
    <row r="40" spans="1:27" ht="13.5">
      <c r="A40" s="27" t="s">
        <v>62</v>
      </c>
      <c r="B40" s="28"/>
      <c r="C40" s="29">
        <f aca="true" t="shared" si="5" ref="C40:Y40">+C34+C39</f>
        <v>20580358023</v>
      </c>
      <c r="D40" s="29">
        <f>+D34+D39</f>
        <v>20580358023</v>
      </c>
      <c r="E40" s="30">
        <f t="shared" si="5"/>
        <v>20322866189</v>
      </c>
      <c r="F40" s="31">
        <f t="shared" si="5"/>
        <v>21492181676</v>
      </c>
      <c r="G40" s="31">
        <f t="shared" si="5"/>
        <v>17326102340</v>
      </c>
      <c r="H40" s="31">
        <f t="shared" si="5"/>
        <v>18271941617</v>
      </c>
      <c r="I40" s="31">
        <f t="shared" si="5"/>
        <v>18829270168</v>
      </c>
      <c r="J40" s="31">
        <f t="shared" si="5"/>
        <v>18829270168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18829270168</v>
      </c>
      <c r="X40" s="31">
        <f t="shared" si="5"/>
        <v>5373045420</v>
      </c>
      <c r="Y40" s="31">
        <f t="shared" si="5"/>
        <v>13456224748</v>
      </c>
      <c r="Z40" s="32">
        <f>+IF(X40&lt;&gt;0,+(Y40/X40)*100,0)</f>
        <v>250.43943790075014</v>
      </c>
      <c r="AA40" s="33">
        <f>+AA34+AA39</f>
        <v>21492181676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24141672297</v>
      </c>
      <c r="D42" s="43">
        <f>+D25-D40</f>
        <v>24141672297</v>
      </c>
      <c r="E42" s="44">
        <f t="shared" si="6"/>
        <v>27846831888</v>
      </c>
      <c r="F42" s="45">
        <f t="shared" si="6"/>
        <v>27714487784</v>
      </c>
      <c r="G42" s="45">
        <f t="shared" si="6"/>
        <v>26201638997</v>
      </c>
      <c r="H42" s="45">
        <f t="shared" si="6"/>
        <v>25620622356</v>
      </c>
      <c r="I42" s="45">
        <f t="shared" si="6"/>
        <v>24477665949</v>
      </c>
      <c r="J42" s="45">
        <f t="shared" si="6"/>
        <v>24477665949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24477665949</v>
      </c>
      <c r="X42" s="45">
        <f t="shared" si="6"/>
        <v>6928621946</v>
      </c>
      <c r="Y42" s="45">
        <f t="shared" si="6"/>
        <v>17549044003</v>
      </c>
      <c r="Z42" s="46">
        <f>+IF(X42&lt;&gt;0,+(Y42/X42)*100,0)</f>
        <v>253.2833244442112</v>
      </c>
      <c r="AA42" s="47">
        <f>+AA25-AA40</f>
        <v>27714487784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21921756011</v>
      </c>
      <c r="D45" s="18">
        <v>21921756011</v>
      </c>
      <c r="E45" s="19">
        <v>25806310111</v>
      </c>
      <c r="F45" s="20">
        <v>26067413251</v>
      </c>
      <c r="G45" s="20">
        <v>24261278041</v>
      </c>
      <c r="H45" s="20">
        <v>23402780629</v>
      </c>
      <c r="I45" s="20">
        <v>22263549704</v>
      </c>
      <c r="J45" s="20">
        <v>22263549704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22263549704</v>
      </c>
      <c r="X45" s="20">
        <v>6516853313</v>
      </c>
      <c r="Y45" s="20">
        <v>15746696391</v>
      </c>
      <c r="Z45" s="48">
        <v>241.63</v>
      </c>
      <c r="AA45" s="22">
        <v>26067413251</v>
      </c>
    </row>
    <row r="46" spans="1:27" ht="13.5">
      <c r="A46" s="23" t="s">
        <v>67</v>
      </c>
      <c r="B46" s="17"/>
      <c r="C46" s="18">
        <v>2219916286</v>
      </c>
      <c r="D46" s="18">
        <v>2219916286</v>
      </c>
      <c r="E46" s="19">
        <v>2040521777</v>
      </c>
      <c r="F46" s="20">
        <v>1647074533</v>
      </c>
      <c r="G46" s="20">
        <v>1940360956</v>
      </c>
      <c r="H46" s="20">
        <v>2217841727</v>
      </c>
      <c r="I46" s="20">
        <v>2214116245</v>
      </c>
      <c r="J46" s="20">
        <v>2214116245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2214116245</v>
      </c>
      <c r="X46" s="20">
        <v>411768633</v>
      </c>
      <c r="Y46" s="20">
        <v>1802347612</v>
      </c>
      <c r="Z46" s="48">
        <v>437.71</v>
      </c>
      <c r="AA46" s="22">
        <v>1647074533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24141672297</v>
      </c>
      <c r="D48" s="51">
        <f>SUM(D45:D47)</f>
        <v>24141672297</v>
      </c>
      <c r="E48" s="52">
        <f t="shared" si="7"/>
        <v>27846831888</v>
      </c>
      <c r="F48" s="53">
        <f t="shared" si="7"/>
        <v>27714487784</v>
      </c>
      <c r="G48" s="53">
        <f t="shared" si="7"/>
        <v>26201638997</v>
      </c>
      <c r="H48" s="53">
        <f t="shared" si="7"/>
        <v>25620622356</v>
      </c>
      <c r="I48" s="53">
        <f t="shared" si="7"/>
        <v>24477665949</v>
      </c>
      <c r="J48" s="53">
        <f t="shared" si="7"/>
        <v>24477665949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24477665949</v>
      </c>
      <c r="X48" s="53">
        <f t="shared" si="7"/>
        <v>6928621946</v>
      </c>
      <c r="Y48" s="53">
        <f t="shared" si="7"/>
        <v>17549044003</v>
      </c>
      <c r="Z48" s="54">
        <f>+IF(X48&lt;&gt;0,+(Y48/X48)*100,0)</f>
        <v>253.2833244442112</v>
      </c>
      <c r="AA48" s="55">
        <f>SUM(AA45:AA47)</f>
        <v>27714487784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27589365</v>
      </c>
      <c r="F6" s="20">
        <v>27589365</v>
      </c>
      <c r="G6" s="20">
        <v>94263324</v>
      </c>
      <c r="H6" s="20">
        <v>87531720</v>
      </c>
      <c r="I6" s="20">
        <v>59259799</v>
      </c>
      <c r="J6" s="20">
        <v>59259799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59259799</v>
      </c>
      <c r="X6" s="20">
        <v>6897341</v>
      </c>
      <c r="Y6" s="20">
        <v>52362458</v>
      </c>
      <c r="Z6" s="21">
        <v>759.17</v>
      </c>
      <c r="AA6" s="22">
        <v>27589365</v>
      </c>
    </row>
    <row r="7" spans="1:27" ht="13.5">
      <c r="A7" s="23" t="s">
        <v>34</v>
      </c>
      <c r="B7" s="17"/>
      <c r="C7" s="18"/>
      <c r="D7" s="18"/>
      <c r="E7" s="19">
        <v>426163651</v>
      </c>
      <c r="F7" s="20">
        <v>426163651</v>
      </c>
      <c r="G7" s="20">
        <v>490654916</v>
      </c>
      <c r="H7" s="20">
        <v>493280803</v>
      </c>
      <c r="I7" s="20">
        <v>495742675</v>
      </c>
      <c r="J7" s="20">
        <v>495742675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495742675</v>
      </c>
      <c r="X7" s="20">
        <v>106540913</v>
      </c>
      <c r="Y7" s="20">
        <v>389201762</v>
      </c>
      <c r="Z7" s="21">
        <v>365.31</v>
      </c>
      <c r="AA7" s="22">
        <v>426163651</v>
      </c>
    </row>
    <row r="8" spans="1:27" ht="13.5">
      <c r="A8" s="23" t="s">
        <v>35</v>
      </c>
      <c r="B8" s="17"/>
      <c r="C8" s="18"/>
      <c r="D8" s="18"/>
      <c r="E8" s="19">
        <v>131843595</v>
      </c>
      <c r="F8" s="20">
        <v>131843595</v>
      </c>
      <c r="G8" s="20">
        <v>79349773</v>
      </c>
      <c r="H8" s="20">
        <v>78526927</v>
      </c>
      <c r="I8" s="20">
        <v>105431429</v>
      </c>
      <c r="J8" s="20">
        <v>105431429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105431429</v>
      </c>
      <c r="X8" s="20">
        <v>32960899</v>
      </c>
      <c r="Y8" s="20">
        <v>72470530</v>
      </c>
      <c r="Z8" s="21">
        <v>219.87</v>
      </c>
      <c r="AA8" s="22">
        <v>131843595</v>
      </c>
    </row>
    <row r="9" spans="1:27" ht="13.5">
      <c r="A9" s="23" t="s">
        <v>36</v>
      </c>
      <c r="B9" s="17"/>
      <c r="C9" s="18"/>
      <c r="D9" s="18"/>
      <c r="E9" s="19">
        <v>87152200</v>
      </c>
      <c r="F9" s="20">
        <v>87152200</v>
      </c>
      <c r="G9" s="20">
        <v>316378455</v>
      </c>
      <c r="H9" s="20"/>
      <c r="I9" s="20">
        <v>352911945</v>
      </c>
      <c r="J9" s="20">
        <v>352911945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352911945</v>
      </c>
      <c r="X9" s="20">
        <v>21788050</v>
      </c>
      <c r="Y9" s="20">
        <v>331123895</v>
      </c>
      <c r="Z9" s="21">
        <v>1519.75</v>
      </c>
      <c r="AA9" s="22">
        <v>87152200</v>
      </c>
    </row>
    <row r="10" spans="1:27" ht="13.5">
      <c r="A10" s="23" t="s">
        <v>37</v>
      </c>
      <c r="B10" s="17"/>
      <c r="C10" s="18"/>
      <c r="D10" s="18"/>
      <c r="E10" s="19">
        <v>190237</v>
      </c>
      <c r="F10" s="20">
        <v>190237</v>
      </c>
      <c r="G10" s="24"/>
      <c r="H10" s="24">
        <v>379201339</v>
      </c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47559</v>
      </c>
      <c r="Y10" s="24">
        <v>-47559</v>
      </c>
      <c r="Z10" s="25">
        <v>-100</v>
      </c>
      <c r="AA10" s="26">
        <v>190237</v>
      </c>
    </row>
    <row r="11" spans="1:27" ht="13.5">
      <c r="A11" s="23" t="s">
        <v>38</v>
      </c>
      <c r="B11" s="17"/>
      <c r="C11" s="18"/>
      <c r="D11" s="18"/>
      <c r="E11" s="19">
        <v>6450700</v>
      </c>
      <c r="F11" s="20">
        <v>6450700</v>
      </c>
      <c r="G11" s="20">
        <v>7884543</v>
      </c>
      <c r="H11" s="20">
        <v>7687011</v>
      </c>
      <c r="I11" s="20">
        <v>8209259</v>
      </c>
      <c r="J11" s="20">
        <v>8209259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8209259</v>
      </c>
      <c r="X11" s="20">
        <v>1612675</v>
      </c>
      <c r="Y11" s="20">
        <v>6596584</v>
      </c>
      <c r="Z11" s="21">
        <v>409.05</v>
      </c>
      <c r="AA11" s="22">
        <v>6450700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679389748</v>
      </c>
      <c r="F12" s="31">
        <f t="shared" si="0"/>
        <v>679389748</v>
      </c>
      <c r="G12" s="31">
        <f t="shared" si="0"/>
        <v>988531011</v>
      </c>
      <c r="H12" s="31">
        <f t="shared" si="0"/>
        <v>1046227800</v>
      </c>
      <c r="I12" s="31">
        <f t="shared" si="0"/>
        <v>1021555107</v>
      </c>
      <c r="J12" s="31">
        <f t="shared" si="0"/>
        <v>1021555107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1021555107</v>
      </c>
      <c r="X12" s="31">
        <f t="shared" si="0"/>
        <v>169847437</v>
      </c>
      <c r="Y12" s="31">
        <f t="shared" si="0"/>
        <v>851707670</v>
      </c>
      <c r="Z12" s="32">
        <f>+IF(X12&lt;&gt;0,+(Y12/X12)*100,0)</f>
        <v>501.4545318102151</v>
      </c>
      <c r="AA12" s="33">
        <f>SUM(AA6:AA11)</f>
        <v>679389748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1802399</v>
      </c>
      <c r="F15" s="20">
        <v>1802399</v>
      </c>
      <c r="G15" s="20">
        <v>1842680</v>
      </c>
      <c r="H15" s="20">
        <v>1932965</v>
      </c>
      <c r="I15" s="20">
        <v>1919401</v>
      </c>
      <c r="J15" s="20">
        <v>1919401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1919401</v>
      </c>
      <c r="X15" s="20">
        <v>450600</v>
      </c>
      <c r="Y15" s="20">
        <v>1468801</v>
      </c>
      <c r="Z15" s="21">
        <v>325.97</v>
      </c>
      <c r="AA15" s="22">
        <v>1802399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555042825</v>
      </c>
      <c r="F17" s="20">
        <v>555042825</v>
      </c>
      <c r="G17" s="20">
        <v>548042825</v>
      </c>
      <c r="H17" s="20">
        <v>548042825</v>
      </c>
      <c r="I17" s="20">
        <v>548042825</v>
      </c>
      <c r="J17" s="20">
        <v>548042825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548042825</v>
      </c>
      <c r="X17" s="20">
        <v>138760706</v>
      </c>
      <c r="Y17" s="20">
        <v>409282119</v>
      </c>
      <c r="Z17" s="21">
        <v>294.96</v>
      </c>
      <c r="AA17" s="22">
        <v>555042825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4123727794</v>
      </c>
      <c r="F19" s="20">
        <v>4132243254</v>
      </c>
      <c r="G19" s="20">
        <v>4283169241</v>
      </c>
      <c r="H19" s="20">
        <v>4143100270</v>
      </c>
      <c r="I19" s="20">
        <v>4149979167</v>
      </c>
      <c r="J19" s="20">
        <v>4149979167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4149979167</v>
      </c>
      <c r="X19" s="20">
        <v>1033060814</v>
      </c>
      <c r="Y19" s="20">
        <v>3116918353</v>
      </c>
      <c r="Z19" s="21">
        <v>301.72</v>
      </c>
      <c r="AA19" s="22">
        <v>4132243254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>
        <v>11545138</v>
      </c>
      <c r="F21" s="20">
        <v>11545138</v>
      </c>
      <c r="G21" s="20">
        <v>10808106</v>
      </c>
      <c r="H21" s="20">
        <v>10808106</v>
      </c>
      <c r="I21" s="20">
        <v>10808106</v>
      </c>
      <c r="J21" s="20">
        <v>10808106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10808106</v>
      </c>
      <c r="X21" s="20">
        <v>2886285</v>
      </c>
      <c r="Y21" s="20">
        <v>7921821</v>
      </c>
      <c r="Z21" s="21">
        <v>274.46</v>
      </c>
      <c r="AA21" s="22">
        <v>11545138</v>
      </c>
    </row>
    <row r="22" spans="1:27" ht="13.5">
      <c r="A22" s="23" t="s">
        <v>48</v>
      </c>
      <c r="B22" s="17"/>
      <c r="C22" s="18"/>
      <c r="D22" s="18"/>
      <c r="E22" s="19">
        <v>4197876</v>
      </c>
      <c r="F22" s="20">
        <v>4197876</v>
      </c>
      <c r="G22" s="20">
        <v>3495291</v>
      </c>
      <c r="H22" s="20">
        <v>3228228</v>
      </c>
      <c r="I22" s="20">
        <v>3228228</v>
      </c>
      <c r="J22" s="20">
        <v>3228228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3228228</v>
      </c>
      <c r="X22" s="20">
        <v>1049469</v>
      </c>
      <c r="Y22" s="20">
        <v>2178759</v>
      </c>
      <c r="Z22" s="21">
        <v>207.61</v>
      </c>
      <c r="AA22" s="22">
        <v>4197876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>
        <v>724002</v>
      </c>
      <c r="H23" s="24">
        <v>724002</v>
      </c>
      <c r="I23" s="24">
        <v>724002</v>
      </c>
      <c r="J23" s="20">
        <v>724002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724002</v>
      </c>
      <c r="X23" s="20"/>
      <c r="Y23" s="24">
        <v>724002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4696316032</v>
      </c>
      <c r="F24" s="37">
        <f t="shared" si="1"/>
        <v>4704831492</v>
      </c>
      <c r="G24" s="37">
        <f t="shared" si="1"/>
        <v>4848082145</v>
      </c>
      <c r="H24" s="37">
        <f t="shared" si="1"/>
        <v>4707836396</v>
      </c>
      <c r="I24" s="37">
        <f t="shared" si="1"/>
        <v>4714701729</v>
      </c>
      <c r="J24" s="37">
        <f t="shared" si="1"/>
        <v>4714701729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4714701729</v>
      </c>
      <c r="X24" s="37">
        <f t="shared" si="1"/>
        <v>1176207874</v>
      </c>
      <c r="Y24" s="37">
        <f t="shared" si="1"/>
        <v>3538493855</v>
      </c>
      <c r="Z24" s="38">
        <f>+IF(X24&lt;&gt;0,+(Y24/X24)*100,0)</f>
        <v>300.8391571947596</v>
      </c>
      <c r="AA24" s="39">
        <f>SUM(AA15:AA23)</f>
        <v>4704831492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5375705780</v>
      </c>
      <c r="F25" s="31">
        <f t="shared" si="2"/>
        <v>5384221240</v>
      </c>
      <c r="G25" s="31">
        <f t="shared" si="2"/>
        <v>5836613156</v>
      </c>
      <c r="H25" s="31">
        <f t="shared" si="2"/>
        <v>5754064196</v>
      </c>
      <c r="I25" s="31">
        <f t="shared" si="2"/>
        <v>5736256836</v>
      </c>
      <c r="J25" s="31">
        <f t="shared" si="2"/>
        <v>5736256836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5736256836</v>
      </c>
      <c r="X25" s="31">
        <f t="shared" si="2"/>
        <v>1346055311</v>
      </c>
      <c r="Y25" s="31">
        <f t="shared" si="2"/>
        <v>4390201525</v>
      </c>
      <c r="Z25" s="32">
        <f>+IF(X25&lt;&gt;0,+(Y25/X25)*100,0)</f>
        <v>326.15312975055</v>
      </c>
      <c r="AA25" s="33">
        <f>+AA12+AA24</f>
        <v>5384221240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10570010</v>
      </c>
      <c r="F30" s="20">
        <v>10570010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2642503</v>
      </c>
      <c r="Y30" s="20">
        <v>-2642503</v>
      </c>
      <c r="Z30" s="21">
        <v>-100</v>
      </c>
      <c r="AA30" s="22">
        <v>10570010</v>
      </c>
    </row>
    <row r="31" spans="1:27" ht="13.5">
      <c r="A31" s="23" t="s">
        <v>56</v>
      </c>
      <c r="B31" s="17"/>
      <c r="C31" s="18"/>
      <c r="D31" s="18"/>
      <c r="E31" s="19">
        <v>11589632</v>
      </c>
      <c r="F31" s="20">
        <v>11589632</v>
      </c>
      <c r="G31" s="20">
        <v>11483849</v>
      </c>
      <c r="H31" s="20">
        <v>11533625</v>
      </c>
      <c r="I31" s="20">
        <v>11534153</v>
      </c>
      <c r="J31" s="20">
        <v>11534153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11534153</v>
      </c>
      <c r="X31" s="20">
        <v>2897408</v>
      </c>
      <c r="Y31" s="20">
        <v>8636745</v>
      </c>
      <c r="Z31" s="21">
        <v>298.09</v>
      </c>
      <c r="AA31" s="22">
        <v>11589632</v>
      </c>
    </row>
    <row r="32" spans="1:27" ht="13.5">
      <c r="A32" s="23" t="s">
        <v>57</v>
      </c>
      <c r="B32" s="17"/>
      <c r="C32" s="18"/>
      <c r="D32" s="18"/>
      <c r="E32" s="19">
        <v>148359411</v>
      </c>
      <c r="F32" s="20">
        <v>153292951</v>
      </c>
      <c r="G32" s="20">
        <v>144462299</v>
      </c>
      <c r="H32" s="20">
        <v>123856223</v>
      </c>
      <c r="I32" s="20">
        <v>126223383</v>
      </c>
      <c r="J32" s="20">
        <v>126223383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126223383</v>
      </c>
      <c r="X32" s="20">
        <v>38323238</v>
      </c>
      <c r="Y32" s="20">
        <v>87900145</v>
      </c>
      <c r="Z32" s="21">
        <v>229.37</v>
      </c>
      <c r="AA32" s="22">
        <v>153292951</v>
      </c>
    </row>
    <row r="33" spans="1:27" ht="13.5">
      <c r="A33" s="23" t="s">
        <v>58</v>
      </c>
      <c r="B33" s="17"/>
      <c r="C33" s="18"/>
      <c r="D33" s="18"/>
      <c r="E33" s="19">
        <v>25478963</v>
      </c>
      <c r="F33" s="20">
        <v>25478963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6369741</v>
      </c>
      <c r="Y33" s="20">
        <v>-6369741</v>
      </c>
      <c r="Z33" s="21">
        <v>-100</v>
      </c>
      <c r="AA33" s="22">
        <v>25478963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195998016</v>
      </c>
      <c r="F34" s="31">
        <f t="shared" si="3"/>
        <v>200931556</v>
      </c>
      <c r="G34" s="31">
        <f t="shared" si="3"/>
        <v>155946148</v>
      </c>
      <c r="H34" s="31">
        <f t="shared" si="3"/>
        <v>135389848</v>
      </c>
      <c r="I34" s="31">
        <f t="shared" si="3"/>
        <v>137757536</v>
      </c>
      <c r="J34" s="31">
        <f t="shared" si="3"/>
        <v>137757536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137757536</v>
      </c>
      <c r="X34" s="31">
        <f t="shared" si="3"/>
        <v>50232890</v>
      </c>
      <c r="Y34" s="31">
        <f t="shared" si="3"/>
        <v>87524646</v>
      </c>
      <c r="Z34" s="32">
        <f>+IF(X34&lt;&gt;0,+(Y34/X34)*100,0)</f>
        <v>174.2377275127909</v>
      </c>
      <c r="AA34" s="33">
        <f>SUM(AA29:AA33)</f>
        <v>200931556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186509069</v>
      </c>
      <c r="F37" s="20">
        <v>186509069</v>
      </c>
      <c r="G37" s="20">
        <v>112941591</v>
      </c>
      <c r="H37" s="20">
        <v>120441591</v>
      </c>
      <c r="I37" s="20">
        <v>120441591</v>
      </c>
      <c r="J37" s="20">
        <v>120441591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120441591</v>
      </c>
      <c r="X37" s="20">
        <v>46627267</v>
      </c>
      <c r="Y37" s="20">
        <v>73814324</v>
      </c>
      <c r="Z37" s="21">
        <v>158.31</v>
      </c>
      <c r="AA37" s="22">
        <v>186509069</v>
      </c>
    </row>
    <row r="38" spans="1:27" ht="13.5">
      <c r="A38" s="23" t="s">
        <v>58</v>
      </c>
      <c r="B38" s="17"/>
      <c r="C38" s="18"/>
      <c r="D38" s="18"/>
      <c r="E38" s="19">
        <v>274915201</v>
      </c>
      <c r="F38" s="20">
        <v>274915201</v>
      </c>
      <c r="G38" s="20">
        <v>209834542</v>
      </c>
      <c r="H38" s="20">
        <v>277536170</v>
      </c>
      <c r="I38" s="20">
        <v>276960753</v>
      </c>
      <c r="J38" s="20">
        <v>276960753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276960753</v>
      </c>
      <c r="X38" s="20">
        <v>68728800</v>
      </c>
      <c r="Y38" s="20">
        <v>208231953</v>
      </c>
      <c r="Z38" s="21">
        <v>302.98</v>
      </c>
      <c r="AA38" s="22">
        <v>274915201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461424270</v>
      </c>
      <c r="F39" s="37">
        <f t="shared" si="4"/>
        <v>461424270</v>
      </c>
      <c r="G39" s="37">
        <f t="shared" si="4"/>
        <v>322776133</v>
      </c>
      <c r="H39" s="37">
        <f t="shared" si="4"/>
        <v>397977761</v>
      </c>
      <c r="I39" s="37">
        <f t="shared" si="4"/>
        <v>397402344</v>
      </c>
      <c r="J39" s="37">
        <f t="shared" si="4"/>
        <v>397402344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397402344</v>
      </c>
      <c r="X39" s="37">
        <f t="shared" si="4"/>
        <v>115356067</v>
      </c>
      <c r="Y39" s="37">
        <f t="shared" si="4"/>
        <v>282046277</v>
      </c>
      <c r="Z39" s="38">
        <f>+IF(X39&lt;&gt;0,+(Y39/X39)*100,0)</f>
        <v>244.50060090900982</v>
      </c>
      <c r="AA39" s="39">
        <f>SUM(AA37:AA38)</f>
        <v>461424270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657422286</v>
      </c>
      <c r="F40" s="31">
        <f t="shared" si="5"/>
        <v>662355826</v>
      </c>
      <c r="G40" s="31">
        <f t="shared" si="5"/>
        <v>478722281</v>
      </c>
      <c r="H40" s="31">
        <f t="shared" si="5"/>
        <v>533367609</v>
      </c>
      <c r="I40" s="31">
        <f t="shared" si="5"/>
        <v>535159880</v>
      </c>
      <c r="J40" s="31">
        <f t="shared" si="5"/>
        <v>535159880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535159880</v>
      </c>
      <c r="X40" s="31">
        <f t="shared" si="5"/>
        <v>165588957</v>
      </c>
      <c r="Y40" s="31">
        <f t="shared" si="5"/>
        <v>369570923</v>
      </c>
      <c r="Z40" s="32">
        <f>+IF(X40&lt;&gt;0,+(Y40/X40)*100,0)</f>
        <v>223.1857303141296</v>
      </c>
      <c r="AA40" s="33">
        <f>+AA34+AA39</f>
        <v>662355826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4718283494</v>
      </c>
      <c r="F42" s="45">
        <f t="shared" si="6"/>
        <v>4721865414</v>
      </c>
      <c r="G42" s="45">
        <f t="shared" si="6"/>
        <v>5357890875</v>
      </c>
      <c r="H42" s="45">
        <f t="shared" si="6"/>
        <v>5220696587</v>
      </c>
      <c r="I42" s="45">
        <f t="shared" si="6"/>
        <v>5201096956</v>
      </c>
      <c r="J42" s="45">
        <f t="shared" si="6"/>
        <v>5201096956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5201096956</v>
      </c>
      <c r="X42" s="45">
        <f t="shared" si="6"/>
        <v>1180466354</v>
      </c>
      <c r="Y42" s="45">
        <f t="shared" si="6"/>
        <v>4020630602</v>
      </c>
      <c r="Z42" s="46">
        <f>+IF(X42&lt;&gt;0,+(Y42/X42)*100,0)</f>
        <v>340.59679789907847</v>
      </c>
      <c r="AA42" s="47">
        <f>+AA25-AA40</f>
        <v>4721865414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1682688959</v>
      </c>
      <c r="F45" s="20">
        <v>1682688959</v>
      </c>
      <c r="G45" s="20">
        <v>4107013673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420672240</v>
      </c>
      <c r="Y45" s="20">
        <v>-420672240</v>
      </c>
      <c r="Z45" s="48">
        <v>-100</v>
      </c>
      <c r="AA45" s="22">
        <v>1682688959</v>
      </c>
    </row>
    <row r="46" spans="1:27" ht="13.5">
      <c r="A46" s="23" t="s">
        <v>67</v>
      </c>
      <c r="B46" s="17"/>
      <c r="C46" s="18"/>
      <c r="D46" s="18"/>
      <c r="E46" s="19">
        <v>3035594535</v>
      </c>
      <c r="F46" s="20">
        <v>3039176455</v>
      </c>
      <c r="G46" s="20">
        <v>1250877202</v>
      </c>
      <c r="H46" s="20">
        <v>987998971</v>
      </c>
      <c r="I46" s="20">
        <v>988010599</v>
      </c>
      <c r="J46" s="20">
        <v>988010599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988010599</v>
      </c>
      <c r="X46" s="20">
        <v>759794114</v>
      </c>
      <c r="Y46" s="20">
        <v>228216485</v>
      </c>
      <c r="Z46" s="48">
        <v>30.04</v>
      </c>
      <c r="AA46" s="22">
        <v>3039176455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>
        <v>4232697616</v>
      </c>
      <c r="I47" s="20">
        <v>4213086357</v>
      </c>
      <c r="J47" s="20">
        <v>4213086357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>
        <v>4213086357</v>
      </c>
      <c r="X47" s="20"/>
      <c r="Y47" s="20">
        <v>4213086357</v>
      </c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4718283494</v>
      </c>
      <c r="F48" s="53">
        <f t="shared" si="7"/>
        <v>4721865414</v>
      </c>
      <c r="G48" s="53">
        <f t="shared" si="7"/>
        <v>5357890875</v>
      </c>
      <c r="H48" s="53">
        <f t="shared" si="7"/>
        <v>5220696587</v>
      </c>
      <c r="I48" s="53">
        <f t="shared" si="7"/>
        <v>5201096956</v>
      </c>
      <c r="J48" s="53">
        <f t="shared" si="7"/>
        <v>5201096956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5201096956</v>
      </c>
      <c r="X48" s="53">
        <f t="shared" si="7"/>
        <v>1180466354</v>
      </c>
      <c r="Y48" s="53">
        <f t="shared" si="7"/>
        <v>4020630602</v>
      </c>
      <c r="Z48" s="54">
        <f>+IF(X48&lt;&gt;0,+(Y48/X48)*100,0)</f>
        <v>340.59679789907847</v>
      </c>
      <c r="AA48" s="55">
        <f>SUM(AA45:AA47)</f>
        <v>4721865414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82173774</v>
      </c>
      <c r="D6" s="18">
        <v>82173774</v>
      </c>
      <c r="E6" s="19">
        <v>50589181</v>
      </c>
      <c r="F6" s="20">
        <v>36694865</v>
      </c>
      <c r="G6" s="20">
        <v>112679919</v>
      </c>
      <c r="H6" s="20">
        <v>75210343</v>
      </c>
      <c r="I6" s="20">
        <v>53091002</v>
      </c>
      <c r="J6" s="20">
        <v>53091002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53091002</v>
      </c>
      <c r="X6" s="20">
        <v>9173716</v>
      </c>
      <c r="Y6" s="20">
        <v>43917286</v>
      </c>
      <c r="Z6" s="21">
        <v>478.73</v>
      </c>
      <c r="AA6" s="22">
        <v>36694865</v>
      </c>
    </row>
    <row r="7" spans="1:27" ht="13.5">
      <c r="A7" s="23" t="s">
        <v>34</v>
      </c>
      <c r="B7" s="17"/>
      <c r="C7" s="18">
        <v>85000000</v>
      </c>
      <c r="D7" s="18">
        <v>85000000</v>
      </c>
      <c r="E7" s="19">
        <v>30000000</v>
      </c>
      <c r="F7" s="20">
        <v>30000000</v>
      </c>
      <c r="G7" s="20">
        <v>55000000</v>
      </c>
      <c r="H7" s="20">
        <v>95000000</v>
      </c>
      <c r="I7" s="20">
        <v>70000000</v>
      </c>
      <c r="J7" s="20">
        <v>70000000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70000000</v>
      </c>
      <c r="X7" s="20">
        <v>7500000</v>
      </c>
      <c r="Y7" s="20">
        <v>62500000</v>
      </c>
      <c r="Z7" s="21">
        <v>833.33</v>
      </c>
      <c r="AA7" s="22">
        <v>30000000</v>
      </c>
    </row>
    <row r="8" spans="1:27" ht="13.5">
      <c r="A8" s="23" t="s">
        <v>35</v>
      </c>
      <c r="B8" s="17"/>
      <c r="C8" s="18">
        <v>70412549</v>
      </c>
      <c r="D8" s="18">
        <v>70412549</v>
      </c>
      <c r="E8" s="19">
        <v>75000000</v>
      </c>
      <c r="F8" s="20">
        <v>75000000</v>
      </c>
      <c r="G8" s="20">
        <v>60281732</v>
      </c>
      <c r="H8" s="20">
        <v>54035643</v>
      </c>
      <c r="I8" s="20">
        <v>51513986</v>
      </c>
      <c r="J8" s="20">
        <v>51513986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51513986</v>
      </c>
      <c r="X8" s="20">
        <v>18750000</v>
      </c>
      <c r="Y8" s="20">
        <v>32763986</v>
      </c>
      <c r="Z8" s="21">
        <v>174.74</v>
      </c>
      <c r="AA8" s="22">
        <v>75000000</v>
      </c>
    </row>
    <row r="9" spans="1:27" ht="13.5">
      <c r="A9" s="23" t="s">
        <v>36</v>
      </c>
      <c r="B9" s="17"/>
      <c r="C9" s="18">
        <v>25786748</v>
      </c>
      <c r="D9" s="18">
        <v>25786748</v>
      </c>
      <c r="E9" s="19">
        <v>17000000</v>
      </c>
      <c r="F9" s="20">
        <v>17000000</v>
      </c>
      <c r="G9" s="20">
        <v>13297639</v>
      </c>
      <c r="H9" s="20">
        <v>30380486</v>
      </c>
      <c r="I9" s="20">
        <v>30749824</v>
      </c>
      <c r="J9" s="20">
        <v>30749824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30749824</v>
      </c>
      <c r="X9" s="20">
        <v>4250000</v>
      </c>
      <c r="Y9" s="20">
        <v>26499824</v>
      </c>
      <c r="Z9" s="21">
        <v>623.53</v>
      </c>
      <c r="AA9" s="22">
        <v>17000000</v>
      </c>
    </row>
    <row r="10" spans="1:27" ht="13.5">
      <c r="A10" s="23" t="s">
        <v>37</v>
      </c>
      <c r="B10" s="17"/>
      <c r="C10" s="18">
        <v>2240695</v>
      </c>
      <c r="D10" s="18">
        <v>2240695</v>
      </c>
      <c r="E10" s="19">
        <v>871000</v>
      </c>
      <c r="F10" s="20">
        <v>871000</v>
      </c>
      <c r="G10" s="24">
        <v>821459</v>
      </c>
      <c r="H10" s="24">
        <v>2240695</v>
      </c>
      <c r="I10" s="24">
        <v>2240695</v>
      </c>
      <c r="J10" s="20">
        <v>2240695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2240695</v>
      </c>
      <c r="X10" s="20">
        <v>217750</v>
      </c>
      <c r="Y10" s="24">
        <v>2022945</v>
      </c>
      <c r="Z10" s="25">
        <v>929.02</v>
      </c>
      <c r="AA10" s="26">
        <v>871000</v>
      </c>
    </row>
    <row r="11" spans="1:27" ht="13.5">
      <c r="A11" s="23" t="s">
        <v>38</v>
      </c>
      <c r="B11" s="17"/>
      <c r="C11" s="18">
        <v>29109041</v>
      </c>
      <c r="D11" s="18">
        <v>29109041</v>
      </c>
      <c r="E11" s="19">
        <v>27000000</v>
      </c>
      <c r="F11" s="20">
        <v>27000000</v>
      </c>
      <c r="G11" s="20">
        <v>30243773</v>
      </c>
      <c r="H11" s="20">
        <v>30803439</v>
      </c>
      <c r="I11" s="20">
        <v>32273220</v>
      </c>
      <c r="J11" s="20">
        <v>32273220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32273220</v>
      </c>
      <c r="X11" s="20">
        <v>6750000</v>
      </c>
      <c r="Y11" s="20">
        <v>25523220</v>
      </c>
      <c r="Z11" s="21">
        <v>378.12</v>
      </c>
      <c r="AA11" s="22">
        <v>27000000</v>
      </c>
    </row>
    <row r="12" spans="1:27" ht="13.5">
      <c r="A12" s="27" t="s">
        <v>39</v>
      </c>
      <c r="B12" s="28"/>
      <c r="C12" s="29">
        <f aca="true" t="shared" si="0" ref="C12:Y12">SUM(C6:C11)</f>
        <v>294722807</v>
      </c>
      <c r="D12" s="29">
        <f>SUM(D6:D11)</f>
        <v>294722807</v>
      </c>
      <c r="E12" s="30">
        <f t="shared" si="0"/>
        <v>200460181</v>
      </c>
      <c r="F12" s="31">
        <f t="shared" si="0"/>
        <v>186565865</v>
      </c>
      <c r="G12" s="31">
        <f t="shared" si="0"/>
        <v>272324522</v>
      </c>
      <c r="H12" s="31">
        <f t="shared" si="0"/>
        <v>287670606</v>
      </c>
      <c r="I12" s="31">
        <f t="shared" si="0"/>
        <v>239868727</v>
      </c>
      <c r="J12" s="31">
        <f t="shared" si="0"/>
        <v>239868727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239868727</v>
      </c>
      <c r="X12" s="31">
        <f t="shared" si="0"/>
        <v>46641466</v>
      </c>
      <c r="Y12" s="31">
        <f t="shared" si="0"/>
        <v>193227261</v>
      </c>
      <c r="Z12" s="32">
        <f>+IF(X12&lt;&gt;0,+(Y12/X12)*100,0)</f>
        <v>414.28213469962543</v>
      </c>
      <c r="AA12" s="33">
        <f>SUM(AA6:AA11)</f>
        <v>186565865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9246316</v>
      </c>
      <c r="D15" s="18">
        <v>9246316</v>
      </c>
      <c r="E15" s="19">
        <v>3800000</v>
      </c>
      <c r="F15" s="20">
        <v>3800000</v>
      </c>
      <c r="G15" s="20">
        <v>2923026</v>
      </c>
      <c r="H15" s="20">
        <v>9053573</v>
      </c>
      <c r="I15" s="20">
        <v>9014814</v>
      </c>
      <c r="J15" s="20">
        <v>9014814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9014814</v>
      </c>
      <c r="X15" s="20">
        <v>950000</v>
      </c>
      <c r="Y15" s="20">
        <v>8064814</v>
      </c>
      <c r="Z15" s="21">
        <v>848.93</v>
      </c>
      <c r="AA15" s="22">
        <v>3800000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8366000</v>
      </c>
      <c r="D17" s="18">
        <v>8366000</v>
      </c>
      <c r="E17" s="19">
        <v>11740923</v>
      </c>
      <c r="F17" s="20">
        <v>10325810</v>
      </c>
      <c r="G17" s="20">
        <v>8528700</v>
      </c>
      <c r="H17" s="20">
        <v>8366000</v>
      </c>
      <c r="I17" s="20">
        <v>8366000</v>
      </c>
      <c r="J17" s="20">
        <v>8366000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8366000</v>
      </c>
      <c r="X17" s="20">
        <v>2581453</v>
      </c>
      <c r="Y17" s="20">
        <v>5784547</v>
      </c>
      <c r="Z17" s="21">
        <v>224.08</v>
      </c>
      <c r="AA17" s="22">
        <v>10325810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1878097868</v>
      </c>
      <c r="D19" s="18">
        <v>1878097868</v>
      </c>
      <c r="E19" s="19">
        <v>1917365364</v>
      </c>
      <c r="F19" s="20">
        <v>1917892595</v>
      </c>
      <c r="G19" s="20">
        <v>1875008878</v>
      </c>
      <c r="H19" s="20">
        <v>1921345764</v>
      </c>
      <c r="I19" s="20">
        <v>1913071593</v>
      </c>
      <c r="J19" s="20">
        <v>1913071593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1913071593</v>
      </c>
      <c r="X19" s="20">
        <v>479473149</v>
      </c>
      <c r="Y19" s="20">
        <v>1433598444</v>
      </c>
      <c r="Z19" s="21">
        <v>298.99</v>
      </c>
      <c r="AA19" s="22">
        <v>1917892595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5221313</v>
      </c>
      <c r="D22" s="18">
        <v>5221313</v>
      </c>
      <c r="E22" s="19">
        <v>6308625</v>
      </c>
      <c r="F22" s="20">
        <v>5371620</v>
      </c>
      <c r="G22" s="20">
        <v>5039767</v>
      </c>
      <c r="H22" s="20">
        <v>5209250</v>
      </c>
      <c r="I22" s="20">
        <v>5131482</v>
      </c>
      <c r="J22" s="20">
        <v>5131482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5131482</v>
      </c>
      <c r="X22" s="20">
        <v>1342905</v>
      </c>
      <c r="Y22" s="20">
        <v>3788577</v>
      </c>
      <c r="Z22" s="21">
        <v>282.12</v>
      </c>
      <c r="AA22" s="22">
        <v>5371620</v>
      </c>
    </row>
    <row r="23" spans="1:27" ht="13.5">
      <c r="A23" s="23" t="s">
        <v>49</v>
      </c>
      <c r="B23" s="17"/>
      <c r="C23" s="18">
        <v>37098850</v>
      </c>
      <c r="D23" s="18">
        <v>37098850</v>
      </c>
      <c r="E23" s="19"/>
      <c r="F23" s="20"/>
      <c r="G23" s="24">
        <v>17282972</v>
      </c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1938030347</v>
      </c>
      <c r="D24" s="29">
        <f>SUM(D15:D23)</f>
        <v>1938030347</v>
      </c>
      <c r="E24" s="36">
        <f t="shared" si="1"/>
        <v>1939214912</v>
      </c>
      <c r="F24" s="37">
        <f t="shared" si="1"/>
        <v>1937390025</v>
      </c>
      <c r="G24" s="37">
        <f t="shared" si="1"/>
        <v>1908783343</v>
      </c>
      <c r="H24" s="37">
        <f t="shared" si="1"/>
        <v>1943974587</v>
      </c>
      <c r="I24" s="37">
        <f t="shared" si="1"/>
        <v>1935583889</v>
      </c>
      <c r="J24" s="37">
        <f t="shared" si="1"/>
        <v>1935583889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1935583889</v>
      </c>
      <c r="X24" s="37">
        <f t="shared" si="1"/>
        <v>484347507</v>
      </c>
      <c r="Y24" s="37">
        <f t="shared" si="1"/>
        <v>1451236382</v>
      </c>
      <c r="Z24" s="38">
        <f>+IF(X24&lt;&gt;0,+(Y24/X24)*100,0)</f>
        <v>299.62709852453105</v>
      </c>
      <c r="AA24" s="39">
        <f>SUM(AA15:AA23)</f>
        <v>1937390025</v>
      </c>
    </row>
    <row r="25" spans="1:27" ht="13.5">
      <c r="A25" s="27" t="s">
        <v>51</v>
      </c>
      <c r="B25" s="28"/>
      <c r="C25" s="29">
        <f aca="true" t="shared" si="2" ref="C25:Y25">+C12+C24</f>
        <v>2232753154</v>
      </c>
      <c r="D25" s="29">
        <f>+D12+D24</f>
        <v>2232753154</v>
      </c>
      <c r="E25" s="30">
        <f t="shared" si="2"/>
        <v>2139675093</v>
      </c>
      <c r="F25" s="31">
        <f t="shared" si="2"/>
        <v>2123955890</v>
      </c>
      <c r="G25" s="31">
        <f t="shared" si="2"/>
        <v>2181107865</v>
      </c>
      <c r="H25" s="31">
        <f t="shared" si="2"/>
        <v>2231645193</v>
      </c>
      <c r="I25" s="31">
        <f t="shared" si="2"/>
        <v>2175452616</v>
      </c>
      <c r="J25" s="31">
        <f t="shared" si="2"/>
        <v>2175452616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2175452616</v>
      </c>
      <c r="X25" s="31">
        <f t="shared" si="2"/>
        <v>530988973</v>
      </c>
      <c r="Y25" s="31">
        <f t="shared" si="2"/>
        <v>1644463643</v>
      </c>
      <c r="Z25" s="32">
        <f>+IF(X25&lt;&gt;0,+(Y25/X25)*100,0)</f>
        <v>309.6982661822621</v>
      </c>
      <c r="AA25" s="33">
        <f>+AA12+AA24</f>
        <v>2123955890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26468195</v>
      </c>
      <c r="D30" s="18">
        <v>26468195</v>
      </c>
      <c r="E30" s="19">
        <v>24626860</v>
      </c>
      <c r="F30" s="20">
        <v>24626860</v>
      </c>
      <c r="G30" s="20">
        <v>26468195</v>
      </c>
      <c r="H30" s="20">
        <v>26468195</v>
      </c>
      <c r="I30" s="20">
        <v>25608503</v>
      </c>
      <c r="J30" s="20">
        <v>25608503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25608503</v>
      </c>
      <c r="X30" s="20">
        <v>6156715</v>
      </c>
      <c r="Y30" s="20">
        <v>19451788</v>
      </c>
      <c r="Z30" s="21">
        <v>315.94</v>
      </c>
      <c r="AA30" s="22">
        <v>24626860</v>
      </c>
    </row>
    <row r="31" spans="1:27" ht="13.5">
      <c r="A31" s="23" t="s">
        <v>56</v>
      </c>
      <c r="B31" s="17"/>
      <c r="C31" s="18">
        <v>3308208</v>
      </c>
      <c r="D31" s="18">
        <v>3308208</v>
      </c>
      <c r="E31" s="19">
        <v>2800000</v>
      </c>
      <c r="F31" s="20">
        <v>2800000</v>
      </c>
      <c r="G31" s="20">
        <v>3346434</v>
      </c>
      <c r="H31" s="20">
        <v>3361727</v>
      </c>
      <c r="I31" s="20">
        <v>3377487</v>
      </c>
      <c r="J31" s="20">
        <v>3377487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3377487</v>
      </c>
      <c r="X31" s="20">
        <v>700000</v>
      </c>
      <c r="Y31" s="20">
        <v>2677487</v>
      </c>
      <c r="Z31" s="21">
        <v>382.5</v>
      </c>
      <c r="AA31" s="22">
        <v>2800000</v>
      </c>
    </row>
    <row r="32" spans="1:27" ht="13.5">
      <c r="A32" s="23" t="s">
        <v>57</v>
      </c>
      <c r="B32" s="17"/>
      <c r="C32" s="18">
        <v>142160520</v>
      </c>
      <c r="D32" s="18">
        <v>142160520</v>
      </c>
      <c r="E32" s="19">
        <v>67804000</v>
      </c>
      <c r="F32" s="20">
        <v>64500000</v>
      </c>
      <c r="G32" s="20">
        <v>138962643</v>
      </c>
      <c r="H32" s="20">
        <v>150142888</v>
      </c>
      <c r="I32" s="20">
        <v>118036758</v>
      </c>
      <c r="J32" s="20">
        <v>118036758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118036758</v>
      </c>
      <c r="X32" s="20">
        <v>16125000</v>
      </c>
      <c r="Y32" s="20">
        <v>101911758</v>
      </c>
      <c r="Z32" s="21">
        <v>632.01</v>
      </c>
      <c r="AA32" s="22">
        <v>64500000</v>
      </c>
    </row>
    <row r="33" spans="1:27" ht="13.5">
      <c r="A33" s="23" t="s">
        <v>58</v>
      </c>
      <c r="B33" s="17"/>
      <c r="C33" s="18">
        <v>20420652</v>
      </c>
      <c r="D33" s="18">
        <v>20420652</v>
      </c>
      <c r="E33" s="19">
        <v>34489240</v>
      </c>
      <c r="F33" s="20">
        <v>34489240</v>
      </c>
      <c r="G33" s="20">
        <v>5474964</v>
      </c>
      <c r="H33" s="20">
        <v>20740995</v>
      </c>
      <c r="I33" s="20">
        <v>20933355</v>
      </c>
      <c r="J33" s="20">
        <v>20933355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20933355</v>
      </c>
      <c r="X33" s="20">
        <v>8622310</v>
      </c>
      <c r="Y33" s="20">
        <v>12311045</v>
      </c>
      <c r="Z33" s="21">
        <v>142.78</v>
      </c>
      <c r="AA33" s="22">
        <v>34489240</v>
      </c>
    </row>
    <row r="34" spans="1:27" ht="13.5">
      <c r="A34" s="27" t="s">
        <v>59</v>
      </c>
      <c r="B34" s="28"/>
      <c r="C34" s="29">
        <f aca="true" t="shared" si="3" ref="C34:Y34">SUM(C29:C33)</f>
        <v>192357575</v>
      </c>
      <c r="D34" s="29">
        <f>SUM(D29:D33)</f>
        <v>192357575</v>
      </c>
      <c r="E34" s="30">
        <f t="shared" si="3"/>
        <v>129720100</v>
      </c>
      <c r="F34" s="31">
        <f t="shared" si="3"/>
        <v>126416100</v>
      </c>
      <c r="G34" s="31">
        <f t="shared" si="3"/>
        <v>174252236</v>
      </c>
      <c r="H34" s="31">
        <f t="shared" si="3"/>
        <v>200713805</v>
      </c>
      <c r="I34" s="31">
        <f t="shared" si="3"/>
        <v>167956103</v>
      </c>
      <c r="J34" s="31">
        <f t="shared" si="3"/>
        <v>167956103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167956103</v>
      </c>
      <c r="X34" s="31">
        <f t="shared" si="3"/>
        <v>31604025</v>
      </c>
      <c r="Y34" s="31">
        <f t="shared" si="3"/>
        <v>136352078</v>
      </c>
      <c r="Z34" s="32">
        <f>+IF(X34&lt;&gt;0,+(Y34/X34)*100,0)</f>
        <v>431.43896386615313</v>
      </c>
      <c r="AA34" s="33">
        <f>SUM(AA29:AA33)</f>
        <v>126416100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228173036</v>
      </c>
      <c r="D37" s="18">
        <v>228173036</v>
      </c>
      <c r="E37" s="19">
        <v>203546127</v>
      </c>
      <c r="F37" s="20">
        <v>203546127</v>
      </c>
      <c r="G37" s="20">
        <v>228173036</v>
      </c>
      <c r="H37" s="20">
        <v>228173036</v>
      </c>
      <c r="I37" s="20">
        <v>216147328</v>
      </c>
      <c r="J37" s="20">
        <v>216147328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216147328</v>
      </c>
      <c r="X37" s="20">
        <v>50886532</v>
      </c>
      <c r="Y37" s="20">
        <v>165260796</v>
      </c>
      <c r="Z37" s="21">
        <v>324.76</v>
      </c>
      <c r="AA37" s="22">
        <v>203546127</v>
      </c>
    </row>
    <row r="38" spans="1:27" ht="13.5">
      <c r="A38" s="23" t="s">
        <v>58</v>
      </c>
      <c r="B38" s="17"/>
      <c r="C38" s="18">
        <v>180962152</v>
      </c>
      <c r="D38" s="18">
        <v>180962152</v>
      </c>
      <c r="E38" s="19">
        <v>178953468</v>
      </c>
      <c r="F38" s="20">
        <v>179388761</v>
      </c>
      <c r="G38" s="20">
        <v>162745746</v>
      </c>
      <c r="H38" s="20">
        <v>184985000</v>
      </c>
      <c r="I38" s="20">
        <v>186968611</v>
      </c>
      <c r="J38" s="20">
        <v>186968611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186968611</v>
      </c>
      <c r="X38" s="20">
        <v>44847190</v>
      </c>
      <c r="Y38" s="20">
        <v>142121421</v>
      </c>
      <c r="Z38" s="21">
        <v>316.9</v>
      </c>
      <c r="AA38" s="22">
        <v>179388761</v>
      </c>
    </row>
    <row r="39" spans="1:27" ht="13.5">
      <c r="A39" s="27" t="s">
        <v>61</v>
      </c>
      <c r="B39" s="35"/>
      <c r="C39" s="29">
        <f aca="true" t="shared" si="4" ref="C39:Y39">SUM(C37:C38)</f>
        <v>409135188</v>
      </c>
      <c r="D39" s="29">
        <f>SUM(D37:D38)</f>
        <v>409135188</v>
      </c>
      <c r="E39" s="36">
        <f t="shared" si="4"/>
        <v>382499595</v>
      </c>
      <c r="F39" s="37">
        <f t="shared" si="4"/>
        <v>382934888</v>
      </c>
      <c r="G39" s="37">
        <f t="shared" si="4"/>
        <v>390918782</v>
      </c>
      <c r="H39" s="37">
        <f t="shared" si="4"/>
        <v>413158036</v>
      </c>
      <c r="I39" s="37">
        <f t="shared" si="4"/>
        <v>403115939</v>
      </c>
      <c r="J39" s="37">
        <f t="shared" si="4"/>
        <v>403115939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403115939</v>
      </c>
      <c r="X39" s="37">
        <f t="shared" si="4"/>
        <v>95733722</v>
      </c>
      <c r="Y39" s="37">
        <f t="shared" si="4"/>
        <v>307382217</v>
      </c>
      <c r="Z39" s="38">
        <f>+IF(X39&lt;&gt;0,+(Y39/X39)*100,0)</f>
        <v>321.0803994437822</v>
      </c>
      <c r="AA39" s="39">
        <f>SUM(AA37:AA38)</f>
        <v>382934888</v>
      </c>
    </row>
    <row r="40" spans="1:27" ht="13.5">
      <c r="A40" s="27" t="s">
        <v>62</v>
      </c>
      <c r="B40" s="28"/>
      <c r="C40" s="29">
        <f aca="true" t="shared" si="5" ref="C40:Y40">+C34+C39</f>
        <v>601492763</v>
      </c>
      <c r="D40" s="29">
        <f>+D34+D39</f>
        <v>601492763</v>
      </c>
      <c r="E40" s="30">
        <f t="shared" si="5"/>
        <v>512219695</v>
      </c>
      <c r="F40" s="31">
        <f t="shared" si="5"/>
        <v>509350988</v>
      </c>
      <c r="G40" s="31">
        <f t="shared" si="5"/>
        <v>565171018</v>
      </c>
      <c r="H40" s="31">
        <f t="shared" si="5"/>
        <v>613871841</v>
      </c>
      <c r="I40" s="31">
        <f t="shared" si="5"/>
        <v>571072042</v>
      </c>
      <c r="J40" s="31">
        <f t="shared" si="5"/>
        <v>571072042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571072042</v>
      </c>
      <c r="X40" s="31">
        <f t="shared" si="5"/>
        <v>127337747</v>
      </c>
      <c r="Y40" s="31">
        <f t="shared" si="5"/>
        <v>443734295</v>
      </c>
      <c r="Z40" s="32">
        <f>+IF(X40&lt;&gt;0,+(Y40/X40)*100,0)</f>
        <v>348.4703518431184</v>
      </c>
      <c r="AA40" s="33">
        <f>+AA34+AA39</f>
        <v>509350988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1631260391</v>
      </c>
      <c r="D42" s="43">
        <f>+D25-D40</f>
        <v>1631260391</v>
      </c>
      <c r="E42" s="44">
        <f t="shared" si="6"/>
        <v>1627455398</v>
      </c>
      <c r="F42" s="45">
        <f t="shared" si="6"/>
        <v>1614604902</v>
      </c>
      <c r="G42" s="45">
        <f t="shared" si="6"/>
        <v>1615936847</v>
      </c>
      <c r="H42" s="45">
        <f t="shared" si="6"/>
        <v>1617773352</v>
      </c>
      <c r="I42" s="45">
        <f t="shared" si="6"/>
        <v>1604380574</v>
      </c>
      <c r="J42" s="45">
        <f t="shared" si="6"/>
        <v>1604380574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1604380574</v>
      </c>
      <c r="X42" s="45">
        <f t="shared" si="6"/>
        <v>403651226</v>
      </c>
      <c r="Y42" s="45">
        <f t="shared" si="6"/>
        <v>1200729348</v>
      </c>
      <c r="Z42" s="46">
        <f>+IF(X42&lt;&gt;0,+(Y42/X42)*100,0)</f>
        <v>297.4670385368779</v>
      </c>
      <c r="AA42" s="47">
        <f>+AA25-AA40</f>
        <v>1614604902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1631260391</v>
      </c>
      <c r="D45" s="18">
        <v>1631260391</v>
      </c>
      <c r="E45" s="19">
        <v>1627455398</v>
      </c>
      <c r="F45" s="20">
        <v>1614604902</v>
      </c>
      <c r="G45" s="20">
        <v>1615936847</v>
      </c>
      <c r="H45" s="20">
        <v>1617773352</v>
      </c>
      <c r="I45" s="20">
        <v>1604380574</v>
      </c>
      <c r="J45" s="20">
        <v>1604380574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1604380574</v>
      </c>
      <c r="X45" s="20">
        <v>403651226</v>
      </c>
      <c r="Y45" s="20">
        <v>1200729348</v>
      </c>
      <c r="Z45" s="48">
        <v>297.47</v>
      </c>
      <c r="AA45" s="22">
        <v>1614604902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1631260391</v>
      </c>
      <c r="D48" s="51">
        <f>SUM(D45:D47)</f>
        <v>1631260391</v>
      </c>
      <c r="E48" s="52">
        <f t="shared" si="7"/>
        <v>1627455398</v>
      </c>
      <c r="F48" s="53">
        <f t="shared" si="7"/>
        <v>1614604902</v>
      </c>
      <c r="G48" s="53">
        <f t="shared" si="7"/>
        <v>1615936847</v>
      </c>
      <c r="H48" s="53">
        <f t="shared" si="7"/>
        <v>1617773352</v>
      </c>
      <c r="I48" s="53">
        <f t="shared" si="7"/>
        <v>1604380574</v>
      </c>
      <c r="J48" s="53">
        <f t="shared" si="7"/>
        <v>1604380574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1604380574</v>
      </c>
      <c r="X48" s="53">
        <f t="shared" si="7"/>
        <v>403651226</v>
      </c>
      <c r="Y48" s="53">
        <f t="shared" si="7"/>
        <v>1200729348</v>
      </c>
      <c r="Z48" s="54">
        <f>+IF(X48&lt;&gt;0,+(Y48/X48)*100,0)</f>
        <v>297.4670385368779</v>
      </c>
      <c r="AA48" s="55">
        <f>SUM(AA45:AA47)</f>
        <v>1614604902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13551696</v>
      </c>
      <c r="F6" s="20">
        <v>13082696</v>
      </c>
      <c r="G6" s="20">
        <v>29672721</v>
      </c>
      <c r="H6" s="20">
        <v>44868107</v>
      </c>
      <c r="I6" s="20">
        <v>34122338</v>
      </c>
      <c r="J6" s="20">
        <v>34122338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34122338</v>
      </c>
      <c r="X6" s="20">
        <v>3270674</v>
      </c>
      <c r="Y6" s="20">
        <v>30851664</v>
      </c>
      <c r="Z6" s="21">
        <v>943.28</v>
      </c>
      <c r="AA6" s="22">
        <v>13082696</v>
      </c>
    </row>
    <row r="7" spans="1:27" ht="13.5">
      <c r="A7" s="23" t="s">
        <v>34</v>
      </c>
      <c r="B7" s="17"/>
      <c r="C7" s="18"/>
      <c r="D7" s="18"/>
      <c r="E7" s="19">
        <v>65000000</v>
      </c>
      <c r="F7" s="20">
        <v>65000000</v>
      </c>
      <c r="G7" s="20">
        <v>50000000</v>
      </c>
      <c r="H7" s="20">
        <v>30000000</v>
      </c>
      <c r="I7" s="20">
        <v>30000000</v>
      </c>
      <c r="J7" s="20">
        <v>30000000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30000000</v>
      </c>
      <c r="X7" s="20">
        <v>16250000</v>
      </c>
      <c r="Y7" s="20">
        <v>13750000</v>
      </c>
      <c r="Z7" s="21">
        <v>84.62</v>
      </c>
      <c r="AA7" s="22">
        <v>65000000</v>
      </c>
    </row>
    <row r="8" spans="1:27" ht="13.5">
      <c r="A8" s="23" t="s">
        <v>35</v>
      </c>
      <c r="B8" s="17"/>
      <c r="C8" s="18"/>
      <c r="D8" s="18"/>
      <c r="E8" s="19">
        <v>28809232</v>
      </c>
      <c r="F8" s="20">
        <v>28809232</v>
      </c>
      <c r="G8" s="20">
        <v>55497075</v>
      </c>
      <c r="H8" s="20">
        <v>51506009</v>
      </c>
      <c r="I8" s="20">
        <v>42805208</v>
      </c>
      <c r="J8" s="20">
        <v>42805208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42805208</v>
      </c>
      <c r="X8" s="20">
        <v>7202308</v>
      </c>
      <c r="Y8" s="20">
        <v>35602900</v>
      </c>
      <c r="Z8" s="21">
        <v>494.33</v>
      </c>
      <c r="AA8" s="22">
        <v>28809232</v>
      </c>
    </row>
    <row r="9" spans="1:27" ht="13.5">
      <c r="A9" s="23" t="s">
        <v>36</v>
      </c>
      <c r="B9" s="17"/>
      <c r="C9" s="18"/>
      <c r="D9" s="18"/>
      <c r="E9" s="19">
        <v>3900000</v>
      </c>
      <c r="F9" s="20">
        <v>3900000</v>
      </c>
      <c r="G9" s="20">
        <v>1349612</v>
      </c>
      <c r="H9" s="20">
        <v>1353827</v>
      </c>
      <c r="I9" s="20">
        <v>5824003</v>
      </c>
      <c r="J9" s="20">
        <v>5824003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5824003</v>
      </c>
      <c r="X9" s="20">
        <v>975000</v>
      </c>
      <c r="Y9" s="20">
        <v>4849003</v>
      </c>
      <c r="Z9" s="21">
        <v>497.33</v>
      </c>
      <c r="AA9" s="22">
        <v>3900000</v>
      </c>
    </row>
    <row r="10" spans="1:27" ht="13.5">
      <c r="A10" s="23" t="s">
        <v>37</v>
      </c>
      <c r="B10" s="17"/>
      <c r="C10" s="18"/>
      <c r="D10" s="18"/>
      <c r="E10" s="19">
        <v>1250000</v>
      </c>
      <c r="F10" s="20">
        <v>1250000</v>
      </c>
      <c r="G10" s="24">
        <v>137283</v>
      </c>
      <c r="H10" s="24">
        <v>150542</v>
      </c>
      <c r="I10" s="24">
        <v>139452</v>
      </c>
      <c r="J10" s="20">
        <v>139452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139452</v>
      </c>
      <c r="X10" s="20">
        <v>312500</v>
      </c>
      <c r="Y10" s="24">
        <v>-173048</v>
      </c>
      <c r="Z10" s="25">
        <v>-55.38</v>
      </c>
      <c r="AA10" s="26">
        <v>1250000</v>
      </c>
    </row>
    <row r="11" spans="1:27" ht="13.5">
      <c r="A11" s="23" t="s">
        <v>38</v>
      </c>
      <c r="B11" s="17"/>
      <c r="C11" s="18"/>
      <c r="D11" s="18"/>
      <c r="E11" s="19">
        <v>13250000</v>
      </c>
      <c r="F11" s="20">
        <v>13250000</v>
      </c>
      <c r="G11" s="20">
        <v>26411723</v>
      </c>
      <c r="H11" s="20">
        <v>25913517</v>
      </c>
      <c r="I11" s="20">
        <v>25689509</v>
      </c>
      <c r="J11" s="20">
        <v>25689509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25689509</v>
      </c>
      <c r="X11" s="20">
        <v>3312500</v>
      </c>
      <c r="Y11" s="20">
        <v>22377009</v>
      </c>
      <c r="Z11" s="21">
        <v>675.53</v>
      </c>
      <c r="AA11" s="22">
        <v>13250000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125760928</v>
      </c>
      <c r="F12" s="31">
        <f t="shared" si="0"/>
        <v>125291928</v>
      </c>
      <c r="G12" s="31">
        <f t="shared" si="0"/>
        <v>163068414</v>
      </c>
      <c r="H12" s="31">
        <f t="shared" si="0"/>
        <v>153792002</v>
      </c>
      <c r="I12" s="31">
        <f t="shared" si="0"/>
        <v>138580510</v>
      </c>
      <c r="J12" s="31">
        <f t="shared" si="0"/>
        <v>138580510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138580510</v>
      </c>
      <c r="X12" s="31">
        <f t="shared" si="0"/>
        <v>31322982</v>
      </c>
      <c r="Y12" s="31">
        <f t="shared" si="0"/>
        <v>107257528</v>
      </c>
      <c r="Z12" s="32">
        <f>+IF(X12&lt;&gt;0,+(Y12/X12)*100,0)</f>
        <v>342.4243834766434</v>
      </c>
      <c r="AA12" s="33">
        <f>SUM(AA6:AA11)</f>
        <v>125291928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3650000</v>
      </c>
      <c r="F15" s="20">
        <v>3650000</v>
      </c>
      <c r="G15" s="20">
        <v>2404775</v>
      </c>
      <c r="H15" s="20">
        <v>2314466</v>
      </c>
      <c r="I15" s="20">
        <v>2077854</v>
      </c>
      <c r="J15" s="20">
        <v>2077854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2077854</v>
      </c>
      <c r="X15" s="20">
        <v>912500</v>
      </c>
      <c r="Y15" s="20">
        <v>1165354</v>
      </c>
      <c r="Z15" s="21">
        <v>127.71</v>
      </c>
      <c r="AA15" s="22">
        <v>3650000</v>
      </c>
    </row>
    <row r="16" spans="1:27" ht="13.5">
      <c r="A16" s="23" t="s">
        <v>42</v>
      </c>
      <c r="B16" s="17"/>
      <c r="C16" s="18"/>
      <c r="D16" s="18"/>
      <c r="E16" s="19">
        <v>105000</v>
      </c>
      <c r="F16" s="20">
        <v>105000</v>
      </c>
      <c r="G16" s="24">
        <v>109623</v>
      </c>
      <c r="H16" s="24">
        <v>109623</v>
      </c>
      <c r="I16" s="24">
        <v>109623</v>
      </c>
      <c r="J16" s="20">
        <v>109623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109623</v>
      </c>
      <c r="X16" s="20">
        <v>26250</v>
      </c>
      <c r="Y16" s="24">
        <v>83373</v>
      </c>
      <c r="Z16" s="25">
        <v>317.61</v>
      </c>
      <c r="AA16" s="26">
        <v>105000</v>
      </c>
    </row>
    <row r="17" spans="1:27" ht="13.5">
      <c r="A17" s="23" t="s">
        <v>43</v>
      </c>
      <c r="B17" s="17"/>
      <c r="C17" s="18"/>
      <c r="D17" s="18"/>
      <c r="E17" s="19">
        <v>26916088</v>
      </c>
      <c r="F17" s="20">
        <v>26916088</v>
      </c>
      <c r="G17" s="20">
        <v>26922786</v>
      </c>
      <c r="H17" s="20">
        <v>27339948</v>
      </c>
      <c r="I17" s="20">
        <v>27339948</v>
      </c>
      <c r="J17" s="20">
        <v>27339948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27339948</v>
      </c>
      <c r="X17" s="20">
        <v>6729022</v>
      </c>
      <c r="Y17" s="20">
        <v>20610926</v>
      </c>
      <c r="Z17" s="21">
        <v>306.3</v>
      </c>
      <c r="AA17" s="22">
        <v>26916088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536648684</v>
      </c>
      <c r="F19" s="20">
        <v>537117684</v>
      </c>
      <c r="G19" s="20">
        <v>503406171</v>
      </c>
      <c r="H19" s="20">
        <v>501287371</v>
      </c>
      <c r="I19" s="20">
        <v>504802155</v>
      </c>
      <c r="J19" s="20">
        <v>504802155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504802155</v>
      </c>
      <c r="X19" s="20">
        <v>134279421</v>
      </c>
      <c r="Y19" s="20">
        <v>370522734</v>
      </c>
      <c r="Z19" s="21">
        <v>275.93</v>
      </c>
      <c r="AA19" s="22">
        <v>537117684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555762</v>
      </c>
      <c r="F22" s="20">
        <v>555762</v>
      </c>
      <c r="G22" s="20">
        <v>222314</v>
      </c>
      <c r="H22" s="20">
        <v>545165</v>
      </c>
      <c r="I22" s="20">
        <v>545165</v>
      </c>
      <c r="J22" s="20">
        <v>545165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545165</v>
      </c>
      <c r="X22" s="20">
        <v>138941</v>
      </c>
      <c r="Y22" s="20">
        <v>406224</v>
      </c>
      <c r="Z22" s="21">
        <v>292.37</v>
      </c>
      <c r="AA22" s="22">
        <v>555762</v>
      </c>
    </row>
    <row r="23" spans="1:27" ht="13.5">
      <c r="A23" s="23" t="s">
        <v>49</v>
      </c>
      <c r="B23" s="17"/>
      <c r="C23" s="18"/>
      <c r="D23" s="18"/>
      <c r="E23" s="19">
        <v>3460000</v>
      </c>
      <c r="F23" s="20">
        <v>3460000</v>
      </c>
      <c r="G23" s="24">
        <v>649000</v>
      </c>
      <c r="H23" s="24">
        <v>649000</v>
      </c>
      <c r="I23" s="24">
        <v>649000</v>
      </c>
      <c r="J23" s="20">
        <v>649000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649000</v>
      </c>
      <c r="X23" s="20">
        <v>865000</v>
      </c>
      <c r="Y23" s="24">
        <v>-216000</v>
      </c>
      <c r="Z23" s="25">
        <v>-24.97</v>
      </c>
      <c r="AA23" s="26">
        <v>3460000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571335534</v>
      </c>
      <c r="F24" s="37">
        <f t="shared" si="1"/>
        <v>571804534</v>
      </c>
      <c r="G24" s="37">
        <f t="shared" si="1"/>
        <v>533714669</v>
      </c>
      <c r="H24" s="37">
        <f t="shared" si="1"/>
        <v>532245573</v>
      </c>
      <c r="I24" s="37">
        <f t="shared" si="1"/>
        <v>535523745</v>
      </c>
      <c r="J24" s="37">
        <f t="shared" si="1"/>
        <v>535523745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535523745</v>
      </c>
      <c r="X24" s="37">
        <f t="shared" si="1"/>
        <v>142951134</v>
      </c>
      <c r="Y24" s="37">
        <f t="shared" si="1"/>
        <v>392572611</v>
      </c>
      <c r="Z24" s="38">
        <f>+IF(X24&lt;&gt;0,+(Y24/X24)*100,0)</f>
        <v>274.6201446712553</v>
      </c>
      <c r="AA24" s="39">
        <f>SUM(AA15:AA23)</f>
        <v>571804534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697096462</v>
      </c>
      <c r="F25" s="31">
        <f t="shared" si="2"/>
        <v>697096462</v>
      </c>
      <c r="G25" s="31">
        <f t="shared" si="2"/>
        <v>696783083</v>
      </c>
      <c r="H25" s="31">
        <f t="shared" si="2"/>
        <v>686037575</v>
      </c>
      <c r="I25" s="31">
        <f t="shared" si="2"/>
        <v>674104255</v>
      </c>
      <c r="J25" s="31">
        <f t="shared" si="2"/>
        <v>674104255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674104255</v>
      </c>
      <c r="X25" s="31">
        <f t="shared" si="2"/>
        <v>174274116</v>
      </c>
      <c r="Y25" s="31">
        <f t="shared" si="2"/>
        <v>499830139</v>
      </c>
      <c r="Z25" s="32">
        <f>+IF(X25&lt;&gt;0,+(Y25/X25)*100,0)</f>
        <v>286.806870964131</v>
      </c>
      <c r="AA25" s="33">
        <f>+AA12+AA24</f>
        <v>697096462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3229460</v>
      </c>
      <c r="F30" s="20">
        <v>3229460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807365</v>
      </c>
      <c r="Y30" s="20">
        <v>-807365</v>
      </c>
      <c r="Z30" s="21">
        <v>-100</v>
      </c>
      <c r="AA30" s="22">
        <v>3229460</v>
      </c>
    </row>
    <row r="31" spans="1:27" ht="13.5">
      <c r="A31" s="23" t="s">
        <v>56</v>
      </c>
      <c r="B31" s="17"/>
      <c r="C31" s="18"/>
      <c r="D31" s="18"/>
      <c r="E31" s="19">
        <v>7620594</v>
      </c>
      <c r="F31" s="20">
        <v>7620594</v>
      </c>
      <c r="G31" s="20">
        <v>7191941</v>
      </c>
      <c r="H31" s="20">
        <v>7203026</v>
      </c>
      <c r="I31" s="20">
        <v>7219920</v>
      </c>
      <c r="J31" s="20">
        <v>7219920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7219920</v>
      </c>
      <c r="X31" s="20">
        <v>1905149</v>
      </c>
      <c r="Y31" s="20">
        <v>5314771</v>
      </c>
      <c r="Z31" s="21">
        <v>278.97</v>
      </c>
      <c r="AA31" s="22">
        <v>7620594</v>
      </c>
    </row>
    <row r="32" spans="1:27" ht="13.5">
      <c r="A32" s="23" t="s">
        <v>57</v>
      </c>
      <c r="B32" s="17"/>
      <c r="C32" s="18"/>
      <c r="D32" s="18"/>
      <c r="E32" s="19">
        <v>64609000</v>
      </c>
      <c r="F32" s="20">
        <v>64609000</v>
      </c>
      <c r="G32" s="20">
        <v>56230224</v>
      </c>
      <c r="H32" s="20">
        <v>50557473</v>
      </c>
      <c r="I32" s="20">
        <v>41369984</v>
      </c>
      <c r="J32" s="20">
        <v>41369984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41369984</v>
      </c>
      <c r="X32" s="20">
        <v>16152250</v>
      </c>
      <c r="Y32" s="20">
        <v>25217734</v>
      </c>
      <c r="Z32" s="21">
        <v>156.13</v>
      </c>
      <c r="AA32" s="22">
        <v>64609000</v>
      </c>
    </row>
    <row r="33" spans="1:27" ht="13.5">
      <c r="A33" s="23" t="s">
        <v>58</v>
      </c>
      <c r="B33" s="17"/>
      <c r="C33" s="18"/>
      <c r="D33" s="18"/>
      <c r="E33" s="19">
        <v>3469101</v>
      </c>
      <c r="F33" s="20">
        <v>3469101</v>
      </c>
      <c r="G33" s="20">
        <v>11165469</v>
      </c>
      <c r="H33" s="20">
        <v>11860515</v>
      </c>
      <c r="I33" s="20">
        <v>12482060</v>
      </c>
      <c r="J33" s="20">
        <v>12482060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12482060</v>
      </c>
      <c r="X33" s="20">
        <v>867275</v>
      </c>
      <c r="Y33" s="20">
        <v>11614785</v>
      </c>
      <c r="Z33" s="21">
        <v>1339.23</v>
      </c>
      <c r="AA33" s="22">
        <v>3469101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78928155</v>
      </c>
      <c r="F34" s="31">
        <f t="shared" si="3"/>
        <v>78928155</v>
      </c>
      <c r="G34" s="31">
        <f t="shared" si="3"/>
        <v>74587634</v>
      </c>
      <c r="H34" s="31">
        <f t="shared" si="3"/>
        <v>69621014</v>
      </c>
      <c r="I34" s="31">
        <f t="shared" si="3"/>
        <v>61071964</v>
      </c>
      <c r="J34" s="31">
        <f t="shared" si="3"/>
        <v>61071964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61071964</v>
      </c>
      <c r="X34" s="31">
        <f t="shared" si="3"/>
        <v>19732039</v>
      </c>
      <c r="Y34" s="31">
        <f t="shared" si="3"/>
        <v>41339925</v>
      </c>
      <c r="Z34" s="32">
        <f>+IF(X34&lt;&gt;0,+(Y34/X34)*100,0)</f>
        <v>209.50660496870088</v>
      </c>
      <c r="AA34" s="33">
        <f>SUM(AA29:AA33)</f>
        <v>78928155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29004248</v>
      </c>
      <c r="F37" s="20">
        <v>29004248</v>
      </c>
      <c r="G37" s="20">
        <v>32739603</v>
      </c>
      <c r="H37" s="20">
        <v>32739604</v>
      </c>
      <c r="I37" s="20">
        <v>31484732</v>
      </c>
      <c r="J37" s="20">
        <v>31484732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31484732</v>
      </c>
      <c r="X37" s="20">
        <v>7251062</v>
      </c>
      <c r="Y37" s="20">
        <v>24233670</v>
      </c>
      <c r="Z37" s="21">
        <v>334.21</v>
      </c>
      <c r="AA37" s="22">
        <v>29004248</v>
      </c>
    </row>
    <row r="38" spans="1:27" ht="13.5">
      <c r="A38" s="23" t="s">
        <v>58</v>
      </c>
      <c r="B38" s="17"/>
      <c r="C38" s="18"/>
      <c r="D38" s="18"/>
      <c r="E38" s="19">
        <v>68778049</v>
      </c>
      <c r="F38" s="20">
        <v>68778049</v>
      </c>
      <c r="G38" s="20">
        <v>63747033</v>
      </c>
      <c r="H38" s="20">
        <v>64192391</v>
      </c>
      <c r="I38" s="20">
        <v>64724231</v>
      </c>
      <c r="J38" s="20">
        <v>64724231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64724231</v>
      </c>
      <c r="X38" s="20">
        <v>17194512</v>
      </c>
      <c r="Y38" s="20">
        <v>47529719</v>
      </c>
      <c r="Z38" s="21">
        <v>276.42</v>
      </c>
      <c r="AA38" s="22">
        <v>68778049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97782297</v>
      </c>
      <c r="F39" s="37">
        <f t="shared" si="4"/>
        <v>97782297</v>
      </c>
      <c r="G39" s="37">
        <f t="shared" si="4"/>
        <v>96486636</v>
      </c>
      <c r="H39" s="37">
        <f t="shared" si="4"/>
        <v>96931995</v>
      </c>
      <c r="I39" s="37">
        <f t="shared" si="4"/>
        <v>96208963</v>
      </c>
      <c r="J39" s="37">
        <f t="shared" si="4"/>
        <v>96208963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96208963</v>
      </c>
      <c r="X39" s="37">
        <f t="shared" si="4"/>
        <v>24445574</v>
      </c>
      <c r="Y39" s="37">
        <f t="shared" si="4"/>
        <v>71763389</v>
      </c>
      <c r="Z39" s="38">
        <f>+IF(X39&lt;&gt;0,+(Y39/X39)*100,0)</f>
        <v>293.5639351319793</v>
      </c>
      <c r="AA39" s="39">
        <f>SUM(AA37:AA38)</f>
        <v>97782297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176710452</v>
      </c>
      <c r="F40" s="31">
        <f t="shared" si="5"/>
        <v>176710452</v>
      </c>
      <c r="G40" s="31">
        <f t="shared" si="5"/>
        <v>171074270</v>
      </c>
      <c r="H40" s="31">
        <f t="shared" si="5"/>
        <v>166553009</v>
      </c>
      <c r="I40" s="31">
        <f t="shared" si="5"/>
        <v>157280927</v>
      </c>
      <c r="J40" s="31">
        <f t="shared" si="5"/>
        <v>157280927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157280927</v>
      </c>
      <c r="X40" s="31">
        <f t="shared" si="5"/>
        <v>44177613</v>
      </c>
      <c r="Y40" s="31">
        <f t="shared" si="5"/>
        <v>113103314</v>
      </c>
      <c r="Z40" s="32">
        <f>+IF(X40&lt;&gt;0,+(Y40/X40)*100,0)</f>
        <v>256.0195228293571</v>
      </c>
      <c r="AA40" s="33">
        <f>+AA34+AA39</f>
        <v>176710452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520386010</v>
      </c>
      <c r="F42" s="45">
        <f t="shared" si="6"/>
        <v>520386010</v>
      </c>
      <c r="G42" s="45">
        <f t="shared" si="6"/>
        <v>525708813</v>
      </c>
      <c r="H42" s="45">
        <f t="shared" si="6"/>
        <v>519484566</v>
      </c>
      <c r="I42" s="45">
        <f t="shared" si="6"/>
        <v>516823328</v>
      </c>
      <c r="J42" s="45">
        <f t="shared" si="6"/>
        <v>516823328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516823328</v>
      </c>
      <c r="X42" s="45">
        <f t="shared" si="6"/>
        <v>130096503</v>
      </c>
      <c r="Y42" s="45">
        <f t="shared" si="6"/>
        <v>386726825</v>
      </c>
      <c r="Z42" s="46">
        <f>+IF(X42&lt;&gt;0,+(Y42/X42)*100,0)</f>
        <v>297.2615067139814</v>
      </c>
      <c r="AA42" s="47">
        <f>+AA25-AA40</f>
        <v>520386010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479705303</v>
      </c>
      <c r="F45" s="20">
        <v>479705303</v>
      </c>
      <c r="G45" s="20">
        <v>482992991</v>
      </c>
      <c r="H45" s="20">
        <v>482345147</v>
      </c>
      <c r="I45" s="20">
        <v>479683909</v>
      </c>
      <c r="J45" s="20">
        <v>479683909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479683909</v>
      </c>
      <c r="X45" s="20">
        <v>119926326</v>
      </c>
      <c r="Y45" s="20">
        <v>359757583</v>
      </c>
      <c r="Z45" s="48">
        <v>299.98</v>
      </c>
      <c r="AA45" s="22">
        <v>479705303</v>
      </c>
    </row>
    <row r="46" spans="1:27" ht="13.5">
      <c r="A46" s="23" t="s">
        <v>67</v>
      </c>
      <c r="B46" s="17"/>
      <c r="C46" s="18"/>
      <c r="D46" s="18"/>
      <c r="E46" s="19">
        <v>40680707</v>
      </c>
      <c r="F46" s="20">
        <v>40680707</v>
      </c>
      <c r="G46" s="20">
        <v>42715822</v>
      </c>
      <c r="H46" s="20">
        <v>37139419</v>
      </c>
      <c r="I46" s="20">
        <v>37139419</v>
      </c>
      <c r="J46" s="20">
        <v>37139419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37139419</v>
      </c>
      <c r="X46" s="20">
        <v>10170177</v>
      </c>
      <c r="Y46" s="20">
        <v>26969242</v>
      </c>
      <c r="Z46" s="48">
        <v>265.18</v>
      </c>
      <c r="AA46" s="22">
        <v>40680707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520386010</v>
      </c>
      <c r="F48" s="53">
        <f t="shared" si="7"/>
        <v>520386010</v>
      </c>
      <c r="G48" s="53">
        <f t="shared" si="7"/>
        <v>525708813</v>
      </c>
      <c r="H48" s="53">
        <f t="shared" si="7"/>
        <v>519484566</v>
      </c>
      <c r="I48" s="53">
        <f t="shared" si="7"/>
        <v>516823328</v>
      </c>
      <c r="J48" s="53">
        <f t="shared" si="7"/>
        <v>516823328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516823328</v>
      </c>
      <c r="X48" s="53">
        <f t="shared" si="7"/>
        <v>130096503</v>
      </c>
      <c r="Y48" s="53">
        <f t="shared" si="7"/>
        <v>386726825</v>
      </c>
      <c r="Z48" s="54">
        <f>+IF(X48&lt;&gt;0,+(Y48/X48)*100,0)</f>
        <v>297.2615067139814</v>
      </c>
      <c r="AA48" s="55">
        <f>SUM(AA45:AA47)</f>
        <v>520386010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15234295</v>
      </c>
      <c r="D6" s="18">
        <v>15234295</v>
      </c>
      <c r="E6" s="19">
        <v>5000000</v>
      </c>
      <c r="F6" s="20">
        <v>5000000</v>
      </c>
      <c r="G6" s="20">
        <v>1130712</v>
      </c>
      <c r="H6" s="20">
        <v>4117993</v>
      </c>
      <c r="I6" s="20">
        <v>4938882</v>
      </c>
      <c r="J6" s="20">
        <v>4938882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4938882</v>
      </c>
      <c r="X6" s="20">
        <v>1250000</v>
      </c>
      <c r="Y6" s="20">
        <v>3688882</v>
      </c>
      <c r="Z6" s="21">
        <v>295.11</v>
      </c>
      <c r="AA6" s="22">
        <v>5000000</v>
      </c>
    </row>
    <row r="7" spans="1:27" ht="13.5">
      <c r="A7" s="23" t="s">
        <v>34</v>
      </c>
      <c r="B7" s="17"/>
      <c r="C7" s="18">
        <v>442000000</v>
      </c>
      <c r="D7" s="18">
        <v>442000000</v>
      </c>
      <c r="E7" s="19">
        <v>330000000</v>
      </c>
      <c r="F7" s="20">
        <v>385000000</v>
      </c>
      <c r="G7" s="20">
        <v>528000000</v>
      </c>
      <c r="H7" s="20">
        <v>511000000</v>
      </c>
      <c r="I7" s="20">
        <v>490000000</v>
      </c>
      <c r="J7" s="20">
        <v>490000000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490000000</v>
      </c>
      <c r="X7" s="20">
        <v>96250000</v>
      </c>
      <c r="Y7" s="20">
        <v>393750000</v>
      </c>
      <c r="Z7" s="21">
        <v>409.09</v>
      </c>
      <c r="AA7" s="22">
        <v>385000000</v>
      </c>
    </row>
    <row r="8" spans="1:27" ht="13.5">
      <c r="A8" s="23" t="s">
        <v>35</v>
      </c>
      <c r="B8" s="17"/>
      <c r="C8" s="18">
        <v>158321</v>
      </c>
      <c r="D8" s="18">
        <v>158321</v>
      </c>
      <c r="E8" s="19">
        <v>105847</v>
      </c>
      <c r="F8" s="20">
        <v>100000</v>
      </c>
      <c r="G8" s="20">
        <v>102147</v>
      </c>
      <c r="H8" s="20">
        <v>158321</v>
      </c>
      <c r="I8" s="20">
        <v>158321</v>
      </c>
      <c r="J8" s="20">
        <v>158321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158321</v>
      </c>
      <c r="X8" s="20">
        <v>25000</v>
      </c>
      <c r="Y8" s="20">
        <v>133321</v>
      </c>
      <c r="Z8" s="21">
        <v>533.28</v>
      </c>
      <c r="AA8" s="22">
        <v>100000</v>
      </c>
    </row>
    <row r="9" spans="1:27" ht="13.5">
      <c r="A9" s="23" t="s">
        <v>36</v>
      </c>
      <c r="B9" s="17"/>
      <c r="C9" s="18">
        <v>9883385</v>
      </c>
      <c r="D9" s="18">
        <v>9883385</v>
      </c>
      <c r="E9" s="19">
        <v>4000000</v>
      </c>
      <c r="F9" s="20">
        <v>5200000</v>
      </c>
      <c r="G9" s="20">
        <v>2461090</v>
      </c>
      <c r="H9" s="20">
        <v>371777</v>
      </c>
      <c r="I9" s="20">
        <v>1793791</v>
      </c>
      <c r="J9" s="20">
        <v>1793791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1793791</v>
      </c>
      <c r="X9" s="20">
        <v>1300000</v>
      </c>
      <c r="Y9" s="20">
        <v>493791</v>
      </c>
      <c r="Z9" s="21">
        <v>37.98</v>
      </c>
      <c r="AA9" s="22">
        <v>5200000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5780814</v>
      </c>
      <c r="D11" s="18">
        <v>5780814</v>
      </c>
      <c r="E11" s="19">
        <v>1000000</v>
      </c>
      <c r="F11" s="20">
        <v>1000000</v>
      </c>
      <c r="G11" s="20">
        <v>1682824</v>
      </c>
      <c r="H11" s="20">
        <v>5150696</v>
      </c>
      <c r="I11" s="20">
        <v>5320548</v>
      </c>
      <c r="J11" s="20">
        <v>5320548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5320548</v>
      </c>
      <c r="X11" s="20">
        <v>250000</v>
      </c>
      <c r="Y11" s="20">
        <v>5070548</v>
      </c>
      <c r="Z11" s="21">
        <v>2028.22</v>
      </c>
      <c r="AA11" s="22">
        <v>1000000</v>
      </c>
    </row>
    <row r="12" spans="1:27" ht="13.5">
      <c r="A12" s="27" t="s">
        <v>39</v>
      </c>
      <c r="B12" s="28"/>
      <c r="C12" s="29">
        <f aca="true" t="shared" si="0" ref="C12:Y12">SUM(C6:C11)</f>
        <v>473056815</v>
      </c>
      <c r="D12" s="29">
        <f>SUM(D6:D11)</f>
        <v>473056815</v>
      </c>
      <c r="E12" s="30">
        <f t="shared" si="0"/>
        <v>340105847</v>
      </c>
      <c r="F12" s="31">
        <f t="shared" si="0"/>
        <v>396300000</v>
      </c>
      <c r="G12" s="31">
        <f t="shared" si="0"/>
        <v>533376773</v>
      </c>
      <c r="H12" s="31">
        <f t="shared" si="0"/>
        <v>520798787</v>
      </c>
      <c r="I12" s="31">
        <f t="shared" si="0"/>
        <v>502211542</v>
      </c>
      <c r="J12" s="31">
        <f t="shared" si="0"/>
        <v>502211542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502211542</v>
      </c>
      <c r="X12" s="31">
        <f t="shared" si="0"/>
        <v>99075000</v>
      </c>
      <c r="Y12" s="31">
        <f t="shared" si="0"/>
        <v>403136542</v>
      </c>
      <c r="Z12" s="32">
        <f>+IF(X12&lt;&gt;0,+(Y12/X12)*100,0)</f>
        <v>406.9003704264446</v>
      </c>
      <c r="AA12" s="33">
        <f>SUM(AA6:AA11)</f>
        <v>396300000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200627830</v>
      </c>
      <c r="D19" s="18">
        <v>200627830</v>
      </c>
      <c r="E19" s="19">
        <v>228555312</v>
      </c>
      <c r="F19" s="20">
        <v>227091459</v>
      </c>
      <c r="G19" s="20">
        <v>200522258</v>
      </c>
      <c r="H19" s="20">
        <v>200627830</v>
      </c>
      <c r="I19" s="20">
        <v>200711585</v>
      </c>
      <c r="J19" s="20">
        <v>200711585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200711585</v>
      </c>
      <c r="X19" s="20">
        <v>56772865</v>
      </c>
      <c r="Y19" s="20">
        <v>143938720</v>
      </c>
      <c r="Z19" s="21">
        <v>253.53</v>
      </c>
      <c r="AA19" s="22">
        <v>227091459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1012423</v>
      </c>
      <c r="D22" s="18">
        <v>1012423</v>
      </c>
      <c r="E22" s="19">
        <v>864032</v>
      </c>
      <c r="F22" s="20">
        <v>864032</v>
      </c>
      <c r="G22" s="20">
        <v>897503</v>
      </c>
      <c r="H22" s="20">
        <v>1012423</v>
      </c>
      <c r="I22" s="20">
        <v>1012422</v>
      </c>
      <c r="J22" s="20">
        <v>1012422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1012422</v>
      </c>
      <c r="X22" s="20">
        <v>216008</v>
      </c>
      <c r="Y22" s="20">
        <v>796414</v>
      </c>
      <c r="Z22" s="21">
        <v>368.7</v>
      </c>
      <c r="AA22" s="22">
        <v>864032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201640253</v>
      </c>
      <c r="D24" s="29">
        <f>SUM(D15:D23)</f>
        <v>201640253</v>
      </c>
      <c r="E24" s="36">
        <f t="shared" si="1"/>
        <v>229419344</v>
      </c>
      <c r="F24" s="37">
        <f t="shared" si="1"/>
        <v>227955491</v>
      </c>
      <c r="G24" s="37">
        <f t="shared" si="1"/>
        <v>201419761</v>
      </c>
      <c r="H24" s="37">
        <f t="shared" si="1"/>
        <v>201640253</v>
      </c>
      <c r="I24" s="37">
        <f t="shared" si="1"/>
        <v>201724007</v>
      </c>
      <c r="J24" s="37">
        <f t="shared" si="1"/>
        <v>201724007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201724007</v>
      </c>
      <c r="X24" s="37">
        <f t="shared" si="1"/>
        <v>56988873</v>
      </c>
      <c r="Y24" s="37">
        <f t="shared" si="1"/>
        <v>144735134</v>
      </c>
      <c r="Z24" s="38">
        <f>+IF(X24&lt;&gt;0,+(Y24/X24)*100,0)</f>
        <v>253.9708655056225</v>
      </c>
      <c r="AA24" s="39">
        <f>SUM(AA15:AA23)</f>
        <v>227955491</v>
      </c>
    </row>
    <row r="25" spans="1:27" ht="13.5">
      <c r="A25" s="27" t="s">
        <v>51</v>
      </c>
      <c r="B25" s="28"/>
      <c r="C25" s="29">
        <f aca="true" t="shared" si="2" ref="C25:Y25">+C12+C24</f>
        <v>674697068</v>
      </c>
      <c r="D25" s="29">
        <f>+D12+D24</f>
        <v>674697068</v>
      </c>
      <c r="E25" s="30">
        <f t="shared" si="2"/>
        <v>569525191</v>
      </c>
      <c r="F25" s="31">
        <f t="shared" si="2"/>
        <v>624255491</v>
      </c>
      <c r="G25" s="31">
        <f t="shared" si="2"/>
        <v>734796534</v>
      </c>
      <c r="H25" s="31">
        <f t="shared" si="2"/>
        <v>722439040</v>
      </c>
      <c r="I25" s="31">
        <f t="shared" si="2"/>
        <v>703935549</v>
      </c>
      <c r="J25" s="31">
        <f t="shared" si="2"/>
        <v>703935549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703935549</v>
      </c>
      <c r="X25" s="31">
        <f t="shared" si="2"/>
        <v>156063873</v>
      </c>
      <c r="Y25" s="31">
        <f t="shared" si="2"/>
        <v>547871676</v>
      </c>
      <c r="Z25" s="32">
        <f>+IF(X25&lt;&gt;0,+(Y25/X25)*100,0)</f>
        <v>351.05605510636025</v>
      </c>
      <c r="AA25" s="33">
        <f>+AA12+AA24</f>
        <v>624255491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118827</v>
      </c>
      <c r="D30" s="18">
        <v>118827</v>
      </c>
      <c r="E30" s="19"/>
      <c r="F30" s="20"/>
      <c r="G30" s="20"/>
      <c r="H30" s="20">
        <v>168827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18030528</v>
      </c>
      <c r="D32" s="18">
        <v>18030528</v>
      </c>
      <c r="E32" s="19">
        <v>14000000</v>
      </c>
      <c r="F32" s="20">
        <v>15000000</v>
      </c>
      <c r="G32" s="20">
        <v>8587948</v>
      </c>
      <c r="H32" s="20">
        <v>10407151</v>
      </c>
      <c r="I32" s="20">
        <v>13481796</v>
      </c>
      <c r="J32" s="20">
        <v>13481796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13481796</v>
      </c>
      <c r="X32" s="20">
        <v>3750000</v>
      </c>
      <c r="Y32" s="20">
        <v>9731796</v>
      </c>
      <c r="Z32" s="21">
        <v>259.51</v>
      </c>
      <c r="AA32" s="22">
        <v>15000000</v>
      </c>
    </row>
    <row r="33" spans="1:27" ht="13.5">
      <c r="A33" s="23" t="s">
        <v>58</v>
      </c>
      <c r="B33" s="17"/>
      <c r="C33" s="18">
        <v>21446612</v>
      </c>
      <c r="D33" s="18">
        <v>21446612</v>
      </c>
      <c r="E33" s="19">
        <v>22000000</v>
      </c>
      <c r="F33" s="20">
        <v>18000000</v>
      </c>
      <c r="G33" s="20">
        <v>18155641</v>
      </c>
      <c r="H33" s="20">
        <v>14222280</v>
      </c>
      <c r="I33" s="20">
        <v>14222280</v>
      </c>
      <c r="J33" s="20">
        <v>14222280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14222280</v>
      </c>
      <c r="X33" s="20">
        <v>4500000</v>
      </c>
      <c r="Y33" s="20">
        <v>9722280</v>
      </c>
      <c r="Z33" s="21">
        <v>216.05</v>
      </c>
      <c r="AA33" s="22">
        <v>18000000</v>
      </c>
    </row>
    <row r="34" spans="1:27" ht="13.5">
      <c r="A34" s="27" t="s">
        <v>59</v>
      </c>
      <c r="B34" s="28"/>
      <c r="C34" s="29">
        <f aca="true" t="shared" si="3" ref="C34:Y34">SUM(C29:C33)</f>
        <v>39595967</v>
      </c>
      <c r="D34" s="29">
        <f>SUM(D29:D33)</f>
        <v>39595967</v>
      </c>
      <c r="E34" s="30">
        <f t="shared" si="3"/>
        <v>36000000</v>
      </c>
      <c r="F34" s="31">
        <f t="shared" si="3"/>
        <v>33000000</v>
      </c>
      <c r="G34" s="31">
        <f t="shared" si="3"/>
        <v>26743589</v>
      </c>
      <c r="H34" s="31">
        <f t="shared" si="3"/>
        <v>24798258</v>
      </c>
      <c r="I34" s="31">
        <f t="shared" si="3"/>
        <v>27704076</v>
      </c>
      <c r="J34" s="31">
        <f t="shared" si="3"/>
        <v>27704076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27704076</v>
      </c>
      <c r="X34" s="31">
        <f t="shared" si="3"/>
        <v>8250000</v>
      </c>
      <c r="Y34" s="31">
        <f t="shared" si="3"/>
        <v>19454076</v>
      </c>
      <c r="Z34" s="32">
        <f>+IF(X34&lt;&gt;0,+(Y34/X34)*100,0)</f>
        <v>235.80698181818184</v>
      </c>
      <c r="AA34" s="33">
        <f>SUM(AA29:AA33)</f>
        <v>33000000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71820</v>
      </c>
      <c r="D37" s="18">
        <v>71820</v>
      </c>
      <c r="E37" s="19">
        <v>150000</v>
      </c>
      <c r="F37" s="20">
        <v>150000</v>
      </c>
      <c r="G37" s="20">
        <v>168831</v>
      </c>
      <c r="H37" s="20"/>
      <c r="I37" s="20">
        <v>190649</v>
      </c>
      <c r="J37" s="20">
        <v>190649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190649</v>
      </c>
      <c r="X37" s="20">
        <v>37500</v>
      </c>
      <c r="Y37" s="20">
        <v>153149</v>
      </c>
      <c r="Z37" s="21">
        <v>408.4</v>
      </c>
      <c r="AA37" s="22">
        <v>150000</v>
      </c>
    </row>
    <row r="38" spans="1:27" ht="13.5">
      <c r="A38" s="23" t="s">
        <v>58</v>
      </c>
      <c r="B38" s="17"/>
      <c r="C38" s="18">
        <v>144346536</v>
      </c>
      <c r="D38" s="18">
        <v>144346536</v>
      </c>
      <c r="E38" s="19">
        <v>135000000</v>
      </c>
      <c r="F38" s="20">
        <v>130000000</v>
      </c>
      <c r="G38" s="20">
        <v>144092577</v>
      </c>
      <c r="H38" s="20">
        <v>150158989</v>
      </c>
      <c r="I38" s="20">
        <v>149746680</v>
      </c>
      <c r="J38" s="20">
        <v>149746680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149746680</v>
      </c>
      <c r="X38" s="20">
        <v>32500000</v>
      </c>
      <c r="Y38" s="20">
        <v>117246680</v>
      </c>
      <c r="Z38" s="21">
        <v>360.76</v>
      </c>
      <c r="AA38" s="22">
        <v>130000000</v>
      </c>
    </row>
    <row r="39" spans="1:27" ht="13.5">
      <c r="A39" s="27" t="s">
        <v>61</v>
      </c>
      <c r="B39" s="35"/>
      <c r="C39" s="29">
        <f aca="true" t="shared" si="4" ref="C39:Y39">SUM(C37:C38)</f>
        <v>144418356</v>
      </c>
      <c r="D39" s="29">
        <f>SUM(D37:D38)</f>
        <v>144418356</v>
      </c>
      <c r="E39" s="36">
        <f t="shared" si="4"/>
        <v>135150000</v>
      </c>
      <c r="F39" s="37">
        <f t="shared" si="4"/>
        <v>130150000</v>
      </c>
      <c r="G39" s="37">
        <f t="shared" si="4"/>
        <v>144261408</v>
      </c>
      <c r="H39" s="37">
        <f t="shared" si="4"/>
        <v>150158989</v>
      </c>
      <c r="I39" s="37">
        <f t="shared" si="4"/>
        <v>149937329</v>
      </c>
      <c r="J39" s="37">
        <f t="shared" si="4"/>
        <v>149937329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149937329</v>
      </c>
      <c r="X39" s="37">
        <f t="shared" si="4"/>
        <v>32537500</v>
      </c>
      <c r="Y39" s="37">
        <f t="shared" si="4"/>
        <v>117399829</v>
      </c>
      <c r="Z39" s="38">
        <f>+IF(X39&lt;&gt;0,+(Y39/X39)*100,0)</f>
        <v>360.8139193238571</v>
      </c>
      <c r="AA39" s="39">
        <f>SUM(AA37:AA38)</f>
        <v>130150000</v>
      </c>
    </row>
    <row r="40" spans="1:27" ht="13.5">
      <c r="A40" s="27" t="s">
        <v>62</v>
      </c>
      <c r="B40" s="28"/>
      <c r="C40" s="29">
        <f aca="true" t="shared" si="5" ref="C40:Y40">+C34+C39</f>
        <v>184014323</v>
      </c>
      <c r="D40" s="29">
        <f>+D34+D39</f>
        <v>184014323</v>
      </c>
      <c r="E40" s="30">
        <f t="shared" si="5"/>
        <v>171150000</v>
      </c>
      <c r="F40" s="31">
        <f t="shared" si="5"/>
        <v>163150000</v>
      </c>
      <c r="G40" s="31">
        <f t="shared" si="5"/>
        <v>171004997</v>
      </c>
      <c r="H40" s="31">
        <f t="shared" si="5"/>
        <v>174957247</v>
      </c>
      <c r="I40" s="31">
        <f t="shared" si="5"/>
        <v>177641405</v>
      </c>
      <c r="J40" s="31">
        <f t="shared" si="5"/>
        <v>177641405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177641405</v>
      </c>
      <c r="X40" s="31">
        <f t="shared" si="5"/>
        <v>40787500</v>
      </c>
      <c r="Y40" s="31">
        <f t="shared" si="5"/>
        <v>136853905</v>
      </c>
      <c r="Z40" s="32">
        <f>+IF(X40&lt;&gt;0,+(Y40/X40)*100,0)</f>
        <v>335.52903463070794</v>
      </c>
      <c r="AA40" s="33">
        <f>+AA34+AA39</f>
        <v>163150000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490682745</v>
      </c>
      <c r="D42" s="43">
        <f>+D25-D40</f>
        <v>490682745</v>
      </c>
      <c r="E42" s="44">
        <f t="shared" si="6"/>
        <v>398375191</v>
      </c>
      <c r="F42" s="45">
        <f t="shared" si="6"/>
        <v>461105491</v>
      </c>
      <c r="G42" s="45">
        <f t="shared" si="6"/>
        <v>563791537</v>
      </c>
      <c r="H42" s="45">
        <f t="shared" si="6"/>
        <v>547481793</v>
      </c>
      <c r="I42" s="45">
        <f t="shared" si="6"/>
        <v>526294144</v>
      </c>
      <c r="J42" s="45">
        <f t="shared" si="6"/>
        <v>526294144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526294144</v>
      </c>
      <c r="X42" s="45">
        <f t="shared" si="6"/>
        <v>115276373</v>
      </c>
      <c r="Y42" s="45">
        <f t="shared" si="6"/>
        <v>411017771</v>
      </c>
      <c r="Z42" s="46">
        <f>+IF(X42&lt;&gt;0,+(Y42/X42)*100,0)</f>
        <v>356.54988121460065</v>
      </c>
      <c r="AA42" s="47">
        <f>+AA25-AA40</f>
        <v>461105491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175048726</v>
      </c>
      <c r="D45" s="18">
        <v>175048726</v>
      </c>
      <c r="E45" s="19">
        <v>222484578</v>
      </c>
      <c r="F45" s="20">
        <v>274735178</v>
      </c>
      <c r="G45" s="20">
        <v>465757674</v>
      </c>
      <c r="H45" s="20">
        <v>451442761</v>
      </c>
      <c r="I45" s="20">
        <v>430255112</v>
      </c>
      <c r="J45" s="20">
        <v>430255112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430255112</v>
      </c>
      <c r="X45" s="20">
        <v>68683795</v>
      </c>
      <c r="Y45" s="20">
        <v>361571317</v>
      </c>
      <c r="Z45" s="48">
        <v>526.43</v>
      </c>
      <c r="AA45" s="22">
        <v>274735178</v>
      </c>
    </row>
    <row r="46" spans="1:27" ht="13.5">
      <c r="A46" s="23" t="s">
        <v>67</v>
      </c>
      <c r="B46" s="17"/>
      <c r="C46" s="18"/>
      <c r="D46" s="18"/>
      <c r="E46" s="19">
        <v>175890613</v>
      </c>
      <c r="F46" s="20">
        <v>186370313</v>
      </c>
      <c r="G46" s="20">
        <v>98033863</v>
      </c>
      <c r="H46" s="20">
        <v>96039032</v>
      </c>
      <c r="I46" s="20">
        <v>96039032</v>
      </c>
      <c r="J46" s="20">
        <v>96039032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96039032</v>
      </c>
      <c r="X46" s="20">
        <v>46592578</v>
      </c>
      <c r="Y46" s="20">
        <v>49446454</v>
      </c>
      <c r="Z46" s="48">
        <v>106.13</v>
      </c>
      <c r="AA46" s="22">
        <v>186370313</v>
      </c>
    </row>
    <row r="47" spans="1:27" ht="13.5">
      <c r="A47" s="23" t="s">
        <v>68</v>
      </c>
      <c r="B47" s="17"/>
      <c r="C47" s="18">
        <v>315634019</v>
      </c>
      <c r="D47" s="18">
        <v>315634019</v>
      </c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490682745</v>
      </c>
      <c r="D48" s="51">
        <f>SUM(D45:D47)</f>
        <v>490682745</v>
      </c>
      <c r="E48" s="52">
        <f t="shared" si="7"/>
        <v>398375191</v>
      </c>
      <c r="F48" s="53">
        <f t="shared" si="7"/>
        <v>461105491</v>
      </c>
      <c r="G48" s="53">
        <f t="shared" si="7"/>
        <v>563791537</v>
      </c>
      <c r="H48" s="53">
        <f t="shared" si="7"/>
        <v>547481793</v>
      </c>
      <c r="I48" s="53">
        <f t="shared" si="7"/>
        <v>526294144</v>
      </c>
      <c r="J48" s="53">
        <f t="shared" si="7"/>
        <v>526294144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526294144</v>
      </c>
      <c r="X48" s="53">
        <f t="shared" si="7"/>
        <v>115276373</v>
      </c>
      <c r="Y48" s="53">
        <f t="shared" si="7"/>
        <v>411017771</v>
      </c>
      <c r="Z48" s="54">
        <f>+IF(X48&lt;&gt;0,+(Y48/X48)*100,0)</f>
        <v>356.54988121460065</v>
      </c>
      <c r="AA48" s="55">
        <f>SUM(AA45:AA47)</f>
        <v>461105491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11250981</v>
      </c>
      <c r="D6" s="18">
        <v>11250981</v>
      </c>
      <c r="E6" s="19">
        <v>7234754</v>
      </c>
      <c r="F6" s="20">
        <v>7234754</v>
      </c>
      <c r="G6" s="20">
        <v>28880485</v>
      </c>
      <c r="H6" s="20">
        <v>33484601</v>
      </c>
      <c r="I6" s="20">
        <v>17995272</v>
      </c>
      <c r="J6" s="20">
        <v>17995272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17995272</v>
      </c>
      <c r="X6" s="20">
        <v>1808689</v>
      </c>
      <c r="Y6" s="20">
        <v>16186583</v>
      </c>
      <c r="Z6" s="21">
        <v>894.93</v>
      </c>
      <c r="AA6" s="22">
        <v>7234754</v>
      </c>
    </row>
    <row r="7" spans="1:27" ht="13.5">
      <c r="A7" s="23" t="s">
        <v>34</v>
      </c>
      <c r="B7" s="17"/>
      <c r="C7" s="18">
        <v>26967406</v>
      </c>
      <c r="D7" s="18">
        <v>26967406</v>
      </c>
      <c r="E7" s="19"/>
      <c r="F7" s="20"/>
      <c r="G7" s="20">
        <v>42515627</v>
      </c>
      <c r="H7" s="20">
        <v>42641179</v>
      </c>
      <c r="I7" s="20">
        <v>51644310</v>
      </c>
      <c r="J7" s="20">
        <v>51644310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51644310</v>
      </c>
      <c r="X7" s="20"/>
      <c r="Y7" s="20">
        <v>51644310</v>
      </c>
      <c r="Z7" s="21"/>
      <c r="AA7" s="22"/>
    </row>
    <row r="8" spans="1:27" ht="13.5">
      <c r="A8" s="23" t="s">
        <v>35</v>
      </c>
      <c r="B8" s="17"/>
      <c r="C8" s="18">
        <v>12277605</v>
      </c>
      <c r="D8" s="18">
        <v>12277605</v>
      </c>
      <c r="E8" s="19">
        <v>41651297</v>
      </c>
      <c r="F8" s="20">
        <v>41651297</v>
      </c>
      <c r="G8" s="20">
        <v>44803278</v>
      </c>
      <c r="H8" s="20">
        <v>41406986</v>
      </c>
      <c r="I8" s="20">
        <v>33453311</v>
      </c>
      <c r="J8" s="20">
        <v>33453311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33453311</v>
      </c>
      <c r="X8" s="20">
        <v>10412824</v>
      </c>
      <c r="Y8" s="20">
        <v>23040487</v>
      </c>
      <c r="Z8" s="21">
        <v>221.27</v>
      </c>
      <c r="AA8" s="22">
        <v>41651297</v>
      </c>
    </row>
    <row r="9" spans="1:27" ht="13.5">
      <c r="A9" s="23" t="s">
        <v>36</v>
      </c>
      <c r="B9" s="17"/>
      <c r="C9" s="18">
        <v>23489719</v>
      </c>
      <c r="D9" s="18">
        <v>23489719</v>
      </c>
      <c r="E9" s="19">
        <v>3000000</v>
      </c>
      <c r="F9" s="20">
        <v>3000000</v>
      </c>
      <c r="G9" s="20">
        <v>903341</v>
      </c>
      <c r="H9" s="20">
        <v>892292</v>
      </c>
      <c r="I9" s="20">
        <v>480234</v>
      </c>
      <c r="J9" s="20">
        <v>480234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480234</v>
      </c>
      <c r="X9" s="20">
        <v>750000</v>
      </c>
      <c r="Y9" s="20">
        <v>-269766</v>
      </c>
      <c r="Z9" s="21">
        <v>-35.97</v>
      </c>
      <c r="AA9" s="22">
        <v>3000000</v>
      </c>
    </row>
    <row r="10" spans="1:27" ht="13.5">
      <c r="A10" s="23" t="s">
        <v>37</v>
      </c>
      <c r="B10" s="17"/>
      <c r="C10" s="18">
        <v>5429</v>
      </c>
      <c r="D10" s="18">
        <v>5429</v>
      </c>
      <c r="E10" s="19">
        <v>5356</v>
      </c>
      <c r="F10" s="20">
        <v>5356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1339</v>
      </c>
      <c r="Y10" s="24">
        <v>-1339</v>
      </c>
      <c r="Z10" s="25">
        <v>-100</v>
      </c>
      <c r="AA10" s="26">
        <v>5356</v>
      </c>
    </row>
    <row r="11" spans="1:27" ht="13.5">
      <c r="A11" s="23" t="s">
        <v>38</v>
      </c>
      <c r="B11" s="17"/>
      <c r="C11" s="18">
        <v>2282251</v>
      </c>
      <c r="D11" s="18">
        <v>2282251</v>
      </c>
      <c r="E11" s="19">
        <v>2200000</v>
      </c>
      <c r="F11" s="20">
        <v>2200000</v>
      </c>
      <c r="G11" s="20">
        <v>2225126</v>
      </c>
      <c r="H11" s="20">
        <v>2253097</v>
      </c>
      <c r="I11" s="20">
        <v>2169795</v>
      </c>
      <c r="J11" s="20">
        <v>2169795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2169795</v>
      </c>
      <c r="X11" s="20">
        <v>550000</v>
      </c>
      <c r="Y11" s="20">
        <v>1619795</v>
      </c>
      <c r="Z11" s="21">
        <v>294.51</v>
      </c>
      <c r="AA11" s="22">
        <v>2200000</v>
      </c>
    </row>
    <row r="12" spans="1:27" ht="13.5">
      <c r="A12" s="27" t="s">
        <v>39</v>
      </c>
      <c r="B12" s="28"/>
      <c r="C12" s="29">
        <f aca="true" t="shared" si="0" ref="C12:Y12">SUM(C6:C11)</f>
        <v>76273391</v>
      </c>
      <c r="D12" s="29">
        <f>SUM(D6:D11)</f>
        <v>76273391</v>
      </c>
      <c r="E12" s="30">
        <f t="shared" si="0"/>
        <v>54091407</v>
      </c>
      <c r="F12" s="31">
        <f t="shared" si="0"/>
        <v>54091407</v>
      </c>
      <c r="G12" s="31">
        <f t="shared" si="0"/>
        <v>119327857</v>
      </c>
      <c r="H12" s="31">
        <f t="shared" si="0"/>
        <v>120678155</v>
      </c>
      <c r="I12" s="31">
        <f t="shared" si="0"/>
        <v>105742922</v>
      </c>
      <c r="J12" s="31">
        <f t="shared" si="0"/>
        <v>105742922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105742922</v>
      </c>
      <c r="X12" s="31">
        <f t="shared" si="0"/>
        <v>13522852</v>
      </c>
      <c r="Y12" s="31">
        <f t="shared" si="0"/>
        <v>92220070</v>
      </c>
      <c r="Z12" s="32">
        <f>+IF(X12&lt;&gt;0,+(Y12/X12)*100,0)</f>
        <v>681.9572528043641</v>
      </c>
      <c r="AA12" s="33">
        <f>SUM(AA6:AA11)</f>
        <v>54091407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23857</v>
      </c>
      <c r="D15" s="18">
        <v>23857</v>
      </c>
      <c r="E15" s="19">
        <v>19046</v>
      </c>
      <c r="F15" s="20">
        <v>19046</v>
      </c>
      <c r="G15" s="20">
        <v>28654</v>
      </c>
      <c r="H15" s="20">
        <v>7459</v>
      </c>
      <c r="I15" s="20">
        <v>7336</v>
      </c>
      <c r="J15" s="20">
        <v>7336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7336</v>
      </c>
      <c r="X15" s="20">
        <v>4762</v>
      </c>
      <c r="Y15" s="20">
        <v>2574</v>
      </c>
      <c r="Z15" s="21">
        <v>54.05</v>
      </c>
      <c r="AA15" s="22">
        <v>19046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158512813</v>
      </c>
      <c r="D17" s="18">
        <v>158512813</v>
      </c>
      <c r="E17" s="19">
        <v>124561025</v>
      </c>
      <c r="F17" s="20">
        <v>124561025</v>
      </c>
      <c r="G17" s="20">
        <v>131492025</v>
      </c>
      <c r="H17" s="20">
        <v>158512813</v>
      </c>
      <c r="I17" s="20">
        <v>158512813</v>
      </c>
      <c r="J17" s="20">
        <v>158512813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158512813</v>
      </c>
      <c r="X17" s="20">
        <v>31140256</v>
      </c>
      <c r="Y17" s="20">
        <v>127372557</v>
      </c>
      <c r="Z17" s="21">
        <v>409.03</v>
      </c>
      <c r="AA17" s="22">
        <v>124561025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640693879</v>
      </c>
      <c r="D19" s="18">
        <v>640693879</v>
      </c>
      <c r="E19" s="19">
        <v>538069818</v>
      </c>
      <c r="F19" s="20">
        <v>543377885</v>
      </c>
      <c r="G19" s="20">
        <v>611020926</v>
      </c>
      <c r="H19" s="20">
        <v>644844493</v>
      </c>
      <c r="I19" s="20">
        <v>650028293</v>
      </c>
      <c r="J19" s="20">
        <v>650028293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650028293</v>
      </c>
      <c r="X19" s="20">
        <v>135844471</v>
      </c>
      <c r="Y19" s="20">
        <v>514183822</v>
      </c>
      <c r="Z19" s="21">
        <v>378.51</v>
      </c>
      <c r="AA19" s="22">
        <v>543377885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1573385</v>
      </c>
      <c r="D22" s="18">
        <v>1573385</v>
      </c>
      <c r="E22" s="19">
        <v>1573386</v>
      </c>
      <c r="F22" s="20">
        <v>1573386</v>
      </c>
      <c r="G22" s="20">
        <v>1627668</v>
      </c>
      <c r="H22" s="20">
        <v>1573386</v>
      </c>
      <c r="I22" s="20">
        <v>1573386</v>
      </c>
      <c r="J22" s="20">
        <v>1573386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1573386</v>
      </c>
      <c r="X22" s="20">
        <v>393347</v>
      </c>
      <c r="Y22" s="20">
        <v>1180039</v>
      </c>
      <c r="Z22" s="21">
        <v>300</v>
      </c>
      <c r="AA22" s="22">
        <v>1573386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800803934</v>
      </c>
      <c r="D24" s="29">
        <f>SUM(D15:D23)</f>
        <v>800803934</v>
      </c>
      <c r="E24" s="36">
        <f t="shared" si="1"/>
        <v>664223275</v>
      </c>
      <c r="F24" s="37">
        <f t="shared" si="1"/>
        <v>669531342</v>
      </c>
      <c r="G24" s="37">
        <f t="shared" si="1"/>
        <v>744169273</v>
      </c>
      <c r="H24" s="37">
        <f t="shared" si="1"/>
        <v>804938151</v>
      </c>
      <c r="I24" s="37">
        <f t="shared" si="1"/>
        <v>810121828</v>
      </c>
      <c r="J24" s="37">
        <f t="shared" si="1"/>
        <v>810121828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810121828</v>
      </c>
      <c r="X24" s="37">
        <f t="shared" si="1"/>
        <v>167382836</v>
      </c>
      <c r="Y24" s="37">
        <f t="shared" si="1"/>
        <v>642738992</v>
      </c>
      <c r="Z24" s="38">
        <f>+IF(X24&lt;&gt;0,+(Y24/X24)*100,0)</f>
        <v>383.99336954716193</v>
      </c>
      <c r="AA24" s="39">
        <f>SUM(AA15:AA23)</f>
        <v>669531342</v>
      </c>
    </row>
    <row r="25" spans="1:27" ht="13.5">
      <c r="A25" s="27" t="s">
        <v>51</v>
      </c>
      <c r="B25" s="28"/>
      <c r="C25" s="29">
        <f aca="true" t="shared" si="2" ref="C25:Y25">+C12+C24</f>
        <v>877077325</v>
      </c>
      <c r="D25" s="29">
        <f>+D12+D24</f>
        <v>877077325</v>
      </c>
      <c r="E25" s="30">
        <f t="shared" si="2"/>
        <v>718314682</v>
      </c>
      <c r="F25" s="31">
        <f t="shared" si="2"/>
        <v>723622749</v>
      </c>
      <c r="G25" s="31">
        <f t="shared" si="2"/>
        <v>863497130</v>
      </c>
      <c r="H25" s="31">
        <f t="shared" si="2"/>
        <v>925616306</v>
      </c>
      <c r="I25" s="31">
        <f t="shared" si="2"/>
        <v>915864750</v>
      </c>
      <c r="J25" s="31">
        <f t="shared" si="2"/>
        <v>915864750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915864750</v>
      </c>
      <c r="X25" s="31">
        <f t="shared" si="2"/>
        <v>180905688</v>
      </c>
      <c r="Y25" s="31">
        <f t="shared" si="2"/>
        <v>734959062</v>
      </c>
      <c r="Z25" s="32">
        <f>+IF(X25&lt;&gt;0,+(Y25/X25)*100,0)</f>
        <v>406.2664198817231</v>
      </c>
      <c r="AA25" s="33">
        <f>+AA12+AA24</f>
        <v>723622749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6973907</v>
      </c>
      <c r="D30" s="18">
        <v>6973907</v>
      </c>
      <c r="E30" s="19">
        <v>8337681</v>
      </c>
      <c r="F30" s="20">
        <v>8337681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2084420</v>
      </c>
      <c r="Y30" s="20">
        <v>-2084420</v>
      </c>
      <c r="Z30" s="21">
        <v>-100</v>
      </c>
      <c r="AA30" s="22">
        <v>8337681</v>
      </c>
    </row>
    <row r="31" spans="1:27" ht="13.5">
      <c r="A31" s="23" t="s">
        <v>56</v>
      </c>
      <c r="B31" s="17"/>
      <c r="C31" s="18">
        <v>3659875</v>
      </c>
      <c r="D31" s="18">
        <v>3659875</v>
      </c>
      <c r="E31" s="19">
        <v>3763276</v>
      </c>
      <c r="F31" s="20">
        <v>3763276</v>
      </c>
      <c r="G31" s="20">
        <v>3667169</v>
      </c>
      <c r="H31" s="20">
        <v>3652046</v>
      </c>
      <c r="I31" s="20">
        <v>3676676</v>
      </c>
      <c r="J31" s="20">
        <v>3676676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3676676</v>
      </c>
      <c r="X31" s="20">
        <v>940819</v>
      </c>
      <c r="Y31" s="20">
        <v>2735857</v>
      </c>
      <c r="Z31" s="21">
        <v>290.8</v>
      </c>
      <c r="AA31" s="22">
        <v>3763276</v>
      </c>
    </row>
    <row r="32" spans="1:27" ht="13.5">
      <c r="A32" s="23" t="s">
        <v>57</v>
      </c>
      <c r="B32" s="17"/>
      <c r="C32" s="18">
        <v>42055323</v>
      </c>
      <c r="D32" s="18">
        <v>42055323</v>
      </c>
      <c r="E32" s="19">
        <v>34330902</v>
      </c>
      <c r="F32" s="20">
        <v>34330902</v>
      </c>
      <c r="G32" s="20">
        <v>31063165</v>
      </c>
      <c r="H32" s="20">
        <v>34900617</v>
      </c>
      <c r="I32" s="20">
        <v>30730727</v>
      </c>
      <c r="J32" s="20">
        <v>30730727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30730727</v>
      </c>
      <c r="X32" s="20">
        <v>8582726</v>
      </c>
      <c r="Y32" s="20">
        <v>22148001</v>
      </c>
      <c r="Z32" s="21">
        <v>258.05</v>
      </c>
      <c r="AA32" s="22">
        <v>34330902</v>
      </c>
    </row>
    <row r="33" spans="1:27" ht="13.5">
      <c r="A33" s="23" t="s">
        <v>58</v>
      </c>
      <c r="B33" s="17"/>
      <c r="C33" s="18">
        <v>13897836</v>
      </c>
      <c r="D33" s="18">
        <v>13897836</v>
      </c>
      <c r="E33" s="19">
        <v>12308334</v>
      </c>
      <c r="F33" s="20">
        <v>12308334</v>
      </c>
      <c r="G33" s="20">
        <v>13899090</v>
      </c>
      <c r="H33" s="20">
        <v>13897836</v>
      </c>
      <c r="I33" s="20">
        <v>13897836</v>
      </c>
      <c r="J33" s="20">
        <v>13897836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13897836</v>
      </c>
      <c r="X33" s="20">
        <v>3077084</v>
      </c>
      <c r="Y33" s="20">
        <v>10820752</v>
      </c>
      <c r="Z33" s="21">
        <v>351.66</v>
      </c>
      <c r="AA33" s="22">
        <v>12308334</v>
      </c>
    </row>
    <row r="34" spans="1:27" ht="13.5">
      <c r="A34" s="27" t="s">
        <v>59</v>
      </c>
      <c r="B34" s="28"/>
      <c r="C34" s="29">
        <f aca="true" t="shared" si="3" ref="C34:Y34">SUM(C29:C33)</f>
        <v>66586941</v>
      </c>
      <c r="D34" s="29">
        <f>SUM(D29:D33)</f>
        <v>66586941</v>
      </c>
      <c r="E34" s="30">
        <f t="shared" si="3"/>
        <v>58740193</v>
      </c>
      <c r="F34" s="31">
        <f t="shared" si="3"/>
        <v>58740193</v>
      </c>
      <c r="G34" s="31">
        <f t="shared" si="3"/>
        <v>48629424</v>
      </c>
      <c r="H34" s="31">
        <f t="shared" si="3"/>
        <v>52450499</v>
      </c>
      <c r="I34" s="31">
        <f t="shared" si="3"/>
        <v>48305239</v>
      </c>
      <c r="J34" s="31">
        <f t="shared" si="3"/>
        <v>48305239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48305239</v>
      </c>
      <c r="X34" s="31">
        <f t="shared" si="3"/>
        <v>14685049</v>
      </c>
      <c r="Y34" s="31">
        <f t="shared" si="3"/>
        <v>33620190</v>
      </c>
      <c r="Z34" s="32">
        <f>+IF(X34&lt;&gt;0,+(Y34/X34)*100,0)</f>
        <v>228.94162627581292</v>
      </c>
      <c r="AA34" s="33">
        <f>SUM(AA29:AA33)</f>
        <v>58740193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110090615</v>
      </c>
      <c r="D37" s="18">
        <v>110090615</v>
      </c>
      <c r="E37" s="19">
        <v>102980433</v>
      </c>
      <c r="F37" s="20">
        <v>108288500</v>
      </c>
      <c r="G37" s="20">
        <v>116867557</v>
      </c>
      <c r="H37" s="20">
        <v>116867557</v>
      </c>
      <c r="I37" s="20">
        <v>115847693</v>
      </c>
      <c r="J37" s="20">
        <v>115847693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115847693</v>
      </c>
      <c r="X37" s="20">
        <v>27072125</v>
      </c>
      <c r="Y37" s="20">
        <v>88775568</v>
      </c>
      <c r="Z37" s="21">
        <v>327.92</v>
      </c>
      <c r="AA37" s="22">
        <v>108288500</v>
      </c>
    </row>
    <row r="38" spans="1:27" ht="13.5">
      <c r="A38" s="23" t="s">
        <v>58</v>
      </c>
      <c r="B38" s="17"/>
      <c r="C38" s="18">
        <v>68962305</v>
      </c>
      <c r="D38" s="18">
        <v>68962305</v>
      </c>
      <c r="E38" s="19">
        <v>69183490</v>
      </c>
      <c r="F38" s="20">
        <v>69183490</v>
      </c>
      <c r="G38" s="20">
        <v>68962305</v>
      </c>
      <c r="H38" s="20">
        <v>68962305</v>
      </c>
      <c r="I38" s="20">
        <v>68962305</v>
      </c>
      <c r="J38" s="20">
        <v>68962305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68962305</v>
      </c>
      <c r="X38" s="20">
        <v>17295873</v>
      </c>
      <c r="Y38" s="20">
        <v>51666432</v>
      </c>
      <c r="Z38" s="21">
        <v>298.72</v>
      </c>
      <c r="AA38" s="22">
        <v>69183490</v>
      </c>
    </row>
    <row r="39" spans="1:27" ht="13.5">
      <c r="A39" s="27" t="s">
        <v>61</v>
      </c>
      <c r="B39" s="35"/>
      <c r="C39" s="29">
        <f aca="true" t="shared" si="4" ref="C39:Y39">SUM(C37:C38)</f>
        <v>179052920</v>
      </c>
      <c r="D39" s="29">
        <f>SUM(D37:D38)</f>
        <v>179052920</v>
      </c>
      <c r="E39" s="36">
        <f t="shared" si="4"/>
        <v>172163923</v>
      </c>
      <c r="F39" s="37">
        <f t="shared" si="4"/>
        <v>177471990</v>
      </c>
      <c r="G39" s="37">
        <f t="shared" si="4"/>
        <v>185829862</v>
      </c>
      <c r="H39" s="37">
        <f t="shared" si="4"/>
        <v>185829862</v>
      </c>
      <c r="I39" s="37">
        <f t="shared" si="4"/>
        <v>184809998</v>
      </c>
      <c r="J39" s="37">
        <f t="shared" si="4"/>
        <v>184809998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184809998</v>
      </c>
      <c r="X39" s="37">
        <f t="shared" si="4"/>
        <v>44367998</v>
      </c>
      <c r="Y39" s="37">
        <f t="shared" si="4"/>
        <v>140442000</v>
      </c>
      <c r="Z39" s="38">
        <f>+IF(X39&lt;&gt;0,+(Y39/X39)*100,0)</f>
        <v>316.53896125761634</v>
      </c>
      <c r="AA39" s="39">
        <f>SUM(AA37:AA38)</f>
        <v>177471990</v>
      </c>
    </row>
    <row r="40" spans="1:27" ht="13.5">
      <c r="A40" s="27" t="s">
        <v>62</v>
      </c>
      <c r="B40" s="28"/>
      <c r="C40" s="29">
        <f aca="true" t="shared" si="5" ref="C40:Y40">+C34+C39</f>
        <v>245639861</v>
      </c>
      <c r="D40" s="29">
        <f>+D34+D39</f>
        <v>245639861</v>
      </c>
      <c r="E40" s="30">
        <f t="shared" si="5"/>
        <v>230904116</v>
      </c>
      <c r="F40" s="31">
        <f t="shared" si="5"/>
        <v>236212183</v>
      </c>
      <c r="G40" s="31">
        <f t="shared" si="5"/>
        <v>234459286</v>
      </c>
      <c r="H40" s="31">
        <f t="shared" si="5"/>
        <v>238280361</v>
      </c>
      <c r="I40" s="31">
        <f t="shared" si="5"/>
        <v>233115237</v>
      </c>
      <c r="J40" s="31">
        <f t="shared" si="5"/>
        <v>233115237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233115237</v>
      </c>
      <c r="X40" s="31">
        <f t="shared" si="5"/>
        <v>59053047</v>
      </c>
      <c r="Y40" s="31">
        <f t="shared" si="5"/>
        <v>174062190</v>
      </c>
      <c r="Z40" s="32">
        <f>+IF(X40&lt;&gt;0,+(Y40/X40)*100,0)</f>
        <v>294.7556457162998</v>
      </c>
      <c r="AA40" s="33">
        <f>+AA34+AA39</f>
        <v>236212183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631437464</v>
      </c>
      <c r="D42" s="43">
        <f>+D25-D40</f>
        <v>631437464</v>
      </c>
      <c r="E42" s="44">
        <f t="shared" si="6"/>
        <v>487410566</v>
      </c>
      <c r="F42" s="45">
        <f t="shared" si="6"/>
        <v>487410566</v>
      </c>
      <c r="G42" s="45">
        <f t="shared" si="6"/>
        <v>629037844</v>
      </c>
      <c r="H42" s="45">
        <f t="shared" si="6"/>
        <v>687335945</v>
      </c>
      <c r="I42" s="45">
        <f t="shared" si="6"/>
        <v>682749513</v>
      </c>
      <c r="J42" s="45">
        <f t="shared" si="6"/>
        <v>682749513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682749513</v>
      </c>
      <c r="X42" s="45">
        <f t="shared" si="6"/>
        <v>121852641</v>
      </c>
      <c r="Y42" s="45">
        <f t="shared" si="6"/>
        <v>560896872</v>
      </c>
      <c r="Z42" s="46">
        <f>+IF(X42&lt;&gt;0,+(Y42/X42)*100,0)</f>
        <v>460.3075217713172</v>
      </c>
      <c r="AA42" s="47">
        <f>+AA25-AA40</f>
        <v>487410566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543606974</v>
      </c>
      <c r="D45" s="18">
        <v>543606974</v>
      </c>
      <c r="E45" s="19">
        <v>443297063</v>
      </c>
      <c r="F45" s="20">
        <v>443297063</v>
      </c>
      <c r="G45" s="20">
        <v>587391341</v>
      </c>
      <c r="H45" s="20">
        <v>599505455</v>
      </c>
      <c r="I45" s="20">
        <v>594919023</v>
      </c>
      <c r="J45" s="20">
        <v>594919023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594919023</v>
      </c>
      <c r="X45" s="20">
        <v>110824266</v>
      </c>
      <c r="Y45" s="20">
        <v>484094757</v>
      </c>
      <c r="Z45" s="48">
        <v>436.81</v>
      </c>
      <c r="AA45" s="22">
        <v>443297063</v>
      </c>
    </row>
    <row r="46" spans="1:27" ht="13.5">
      <c r="A46" s="23" t="s">
        <v>67</v>
      </c>
      <c r="B46" s="17"/>
      <c r="C46" s="18">
        <v>87830490</v>
      </c>
      <c r="D46" s="18">
        <v>87830490</v>
      </c>
      <c r="E46" s="19">
        <v>44113503</v>
      </c>
      <c r="F46" s="20">
        <v>44113503</v>
      </c>
      <c r="G46" s="20">
        <v>41646503</v>
      </c>
      <c r="H46" s="20">
        <v>87830490</v>
      </c>
      <c r="I46" s="20">
        <v>87830490</v>
      </c>
      <c r="J46" s="20">
        <v>87830490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87830490</v>
      </c>
      <c r="X46" s="20">
        <v>11028376</v>
      </c>
      <c r="Y46" s="20">
        <v>76802114</v>
      </c>
      <c r="Z46" s="48">
        <v>696.4</v>
      </c>
      <c r="AA46" s="22">
        <v>44113503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631437464</v>
      </c>
      <c r="D48" s="51">
        <f>SUM(D45:D47)</f>
        <v>631437464</v>
      </c>
      <c r="E48" s="52">
        <f t="shared" si="7"/>
        <v>487410566</v>
      </c>
      <c r="F48" s="53">
        <f t="shared" si="7"/>
        <v>487410566</v>
      </c>
      <c r="G48" s="53">
        <f t="shared" si="7"/>
        <v>629037844</v>
      </c>
      <c r="H48" s="53">
        <f t="shared" si="7"/>
        <v>687335945</v>
      </c>
      <c r="I48" s="53">
        <f t="shared" si="7"/>
        <v>682749513</v>
      </c>
      <c r="J48" s="53">
        <f t="shared" si="7"/>
        <v>682749513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682749513</v>
      </c>
      <c r="X48" s="53">
        <f t="shared" si="7"/>
        <v>121852642</v>
      </c>
      <c r="Y48" s="53">
        <f t="shared" si="7"/>
        <v>560896871</v>
      </c>
      <c r="Z48" s="54">
        <f>+IF(X48&lt;&gt;0,+(Y48/X48)*100,0)</f>
        <v>460.3075171730786</v>
      </c>
      <c r="AA48" s="55">
        <f>SUM(AA45:AA47)</f>
        <v>487410566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63158415</v>
      </c>
      <c r="D6" s="18">
        <v>63158415</v>
      </c>
      <c r="E6" s="19">
        <v>88050033</v>
      </c>
      <c r="F6" s="20">
        <v>85651239</v>
      </c>
      <c r="G6" s="20">
        <v>23952894</v>
      </c>
      <c r="H6" s="20">
        <v>40861693</v>
      </c>
      <c r="I6" s="20">
        <v>47277088</v>
      </c>
      <c r="J6" s="20">
        <v>47277088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47277088</v>
      </c>
      <c r="X6" s="20">
        <v>21412810</v>
      </c>
      <c r="Y6" s="20">
        <v>25864278</v>
      </c>
      <c r="Z6" s="21">
        <v>120.79</v>
      </c>
      <c r="AA6" s="22">
        <v>85651239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50277839</v>
      </c>
      <c r="H7" s="20">
        <v>75419594</v>
      </c>
      <c r="I7" s="20">
        <v>75539462</v>
      </c>
      <c r="J7" s="20">
        <v>75539462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75539462</v>
      </c>
      <c r="X7" s="20"/>
      <c r="Y7" s="20">
        <v>75539462</v>
      </c>
      <c r="Z7" s="21"/>
      <c r="AA7" s="22"/>
    </row>
    <row r="8" spans="1:27" ht="13.5">
      <c r="A8" s="23" t="s">
        <v>35</v>
      </c>
      <c r="B8" s="17"/>
      <c r="C8" s="18">
        <v>47450936</v>
      </c>
      <c r="D8" s="18">
        <v>47450936</v>
      </c>
      <c r="E8" s="19">
        <v>52591265</v>
      </c>
      <c r="F8" s="20">
        <v>52591265</v>
      </c>
      <c r="G8" s="20">
        <v>54699814</v>
      </c>
      <c r="H8" s="20">
        <v>53969478</v>
      </c>
      <c r="I8" s="20">
        <v>53464513</v>
      </c>
      <c r="J8" s="20">
        <v>53464513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53464513</v>
      </c>
      <c r="X8" s="20">
        <v>13147816</v>
      </c>
      <c r="Y8" s="20">
        <v>40316697</v>
      </c>
      <c r="Z8" s="21">
        <v>306.64</v>
      </c>
      <c r="AA8" s="22">
        <v>52591265</v>
      </c>
    </row>
    <row r="9" spans="1:27" ht="13.5">
      <c r="A9" s="23" t="s">
        <v>36</v>
      </c>
      <c r="B9" s="17"/>
      <c r="C9" s="18">
        <v>51704115</v>
      </c>
      <c r="D9" s="18">
        <v>51704115</v>
      </c>
      <c r="E9" s="19">
        <v>44398213</v>
      </c>
      <c r="F9" s="20">
        <v>44398213</v>
      </c>
      <c r="G9" s="20">
        <v>39653408</v>
      </c>
      <c r="H9" s="20">
        <v>46293646</v>
      </c>
      <c r="I9" s="20">
        <v>43362148</v>
      </c>
      <c r="J9" s="20">
        <v>43362148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43362148</v>
      </c>
      <c r="X9" s="20">
        <v>11099553</v>
      </c>
      <c r="Y9" s="20">
        <v>32262595</v>
      </c>
      <c r="Z9" s="21">
        <v>290.67</v>
      </c>
      <c r="AA9" s="22">
        <v>44398213</v>
      </c>
    </row>
    <row r="10" spans="1:27" ht="13.5">
      <c r="A10" s="23" t="s">
        <v>37</v>
      </c>
      <c r="B10" s="17"/>
      <c r="C10" s="18">
        <v>14785</v>
      </c>
      <c r="D10" s="18">
        <v>14785</v>
      </c>
      <c r="E10" s="19">
        <v>14303</v>
      </c>
      <c r="F10" s="20">
        <v>14303</v>
      </c>
      <c r="G10" s="24"/>
      <c r="H10" s="24">
        <v>14303</v>
      </c>
      <c r="I10" s="24">
        <v>14303</v>
      </c>
      <c r="J10" s="20">
        <v>14303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14303</v>
      </c>
      <c r="X10" s="20">
        <v>3576</v>
      </c>
      <c r="Y10" s="24">
        <v>10727</v>
      </c>
      <c r="Z10" s="25">
        <v>299.97</v>
      </c>
      <c r="AA10" s="26">
        <v>14303</v>
      </c>
    </row>
    <row r="11" spans="1:27" ht="13.5">
      <c r="A11" s="23" t="s">
        <v>38</v>
      </c>
      <c r="B11" s="17"/>
      <c r="C11" s="18">
        <v>13136770</v>
      </c>
      <c r="D11" s="18">
        <v>13136770</v>
      </c>
      <c r="E11" s="19">
        <v>12092038</v>
      </c>
      <c r="F11" s="20">
        <v>12092038</v>
      </c>
      <c r="G11" s="20">
        <v>18704736</v>
      </c>
      <c r="H11" s="20">
        <v>12202687</v>
      </c>
      <c r="I11" s="20">
        <v>12506854</v>
      </c>
      <c r="J11" s="20">
        <v>12506854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12506854</v>
      </c>
      <c r="X11" s="20">
        <v>3023010</v>
      </c>
      <c r="Y11" s="20">
        <v>9483844</v>
      </c>
      <c r="Z11" s="21">
        <v>313.72</v>
      </c>
      <c r="AA11" s="22">
        <v>12092038</v>
      </c>
    </row>
    <row r="12" spans="1:27" ht="13.5">
      <c r="A12" s="27" t="s">
        <v>39</v>
      </c>
      <c r="B12" s="28"/>
      <c r="C12" s="29">
        <f aca="true" t="shared" si="0" ref="C12:Y12">SUM(C6:C11)</f>
        <v>175465021</v>
      </c>
      <c r="D12" s="29">
        <f>SUM(D6:D11)</f>
        <v>175465021</v>
      </c>
      <c r="E12" s="30">
        <f t="shared" si="0"/>
        <v>197145852</v>
      </c>
      <c r="F12" s="31">
        <f t="shared" si="0"/>
        <v>194747058</v>
      </c>
      <c r="G12" s="31">
        <f t="shared" si="0"/>
        <v>187288691</v>
      </c>
      <c r="H12" s="31">
        <f t="shared" si="0"/>
        <v>228761401</v>
      </c>
      <c r="I12" s="31">
        <f t="shared" si="0"/>
        <v>232164368</v>
      </c>
      <c r="J12" s="31">
        <f t="shared" si="0"/>
        <v>232164368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232164368</v>
      </c>
      <c r="X12" s="31">
        <f t="shared" si="0"/>
        <v>48686765</v>
      </c>
      <c r="Y12" s="31">
        <f t="shared" si="0"/>
        <v>183477603</v>
      </c>
      <c r="Z12" s="32">
        <f>+IF(X12&lt;&gt;0,+(Y12/X12)*100,0)</f>
        <v>376.85314068412634</v>
      </c>
      <c r="AA12" s="33">
        <f>SUM(AA6:AA11)</f>
        <v>194747058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68205</v>
      </c>
      <c r="D15" s="18">
        <v>68205</v>
      </c>
      <c r="E15" s="19">
        <v>57257</v>
      </c>
      <c r="F15" s="20">
        <v>57257</v>
      </c>
      <c r="G15" s="20">
        <v>82895</v>
      </c>
      <c r="H15" s="20">
        <v>68497</v>
      </c>
      <c r="I15" s="20">
        <v>68400</v>
      </c>
      <c r="J15" s="20">
        <v>68400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68400</v>
      </c>
      <c r="X15" s="20">
        <v>14314</v>
      </c>
      <c r="Y15" s="20">
        <v>54086</v>
      </c>
      <c r="Z15" s="21">
        <v>377.85</v>
      </c>
      <c r="AA15" s="22">
        <v>57257</v>
      </c>
    </row>
    <row r="16" spans="1:27" ht="13.5">
      <c r="A16" s="23" t="s">
        <v>42</v>
      </c>
      <c r="B16" s="17"/>
      <c r="C16" s="18">
        <v>16965036</v>
      </c>
      <c r="D16" s="18">
        <v>16965036</v>
      </c>
      <c r="E16" s="19">
        <v>22206902</v>
      </c>
      <c r="F16" s="20">
        <v>22206902</v>
      </c>
      <c r="G16" s="24">
        <v>17447807</v>
      </c>
      <c r="H16" s="24">
        <v>17908937</v>
      </c>
      <c r="I16" s="24">
        <v>18391445</v>
      </c>
      <c r="J16" s="20">
        <v>18391445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18391445</v>
      </c>
      <c r="X16" s="20">
        <v>5551726</v>
      </c>
      <c r="Y16" s="24">
        <v>12839719</v>
      </c>
      <c r="Z16" s="25">
        <v>231.27</v>
      </c>
      <c r="AA16" s="26">
        <v>22206902</v>
      </c>
    </row>
    <row r="17" spans="1:27" ht="13.5">
      <c r="A17" s="23" t="s">
        <v>43</v>
      </c>
      <c r="B17" s="17"/>
      <c r="C17" s="18">
        <v>164500500</v>
      </c>
      <c r="D17" s="18">
        <v>164500500</v>
      </c>
      <c r="E17" s="19">
        <v>175866200</v>
      </c>
      <c r="F17" s="20">
        <v>175866200</v>
      </c>
      <c r="G17" s="20">
        <v>175866200</v>
      </c>
      <c r="H17" s="20">
        <v>164500500</v>
      </c>
      <c r="I17" s="20">
        <v>164500500</v>
      </c>
      <c r="J17" s="20">
        <v>164500500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164500500</v>
      </c>
      <c r="X17" s="20">
        <v>43966550</v>
      </c>
      <c r="Y17" s="20">
        <v>120533950</v>
      </c>
      <c r="Z17" s="21">
        <v>274.15</v>
      </c>
      <c r="AA17" s="22">
        <v>175866200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3111056302</v>
      </c>
      <c r="D19" s="18">
        <v>3111056302</v>
      </c>
      <c r="E19" s="19">
        <v>3072422733</v>
      </c>
      <c r="F19" s="20">
        <v>3077710511</v>
      </c>
      <c r="G19" s="20">
        <v>3120758546</v>
      </c>
      <c r="H19" s="20">
        <v>3095513549</v>
      </c>
      <c r="I19" s="20">
        <v>3092315454</v>
      </c>
      <c r="J19" s="20">
        <v>3092315454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3092315454</v>
      </c>
      <c r="X19" s="20">
        <v>769427628</v>
      </c>
      <c r="Y19" s="20">
        <v>2322887826</v>
      </c>
      <c r="Z19" s="21">
        <v>301.9</v>
      </c>
      <c r="AA19" s="22">
        <v>3077710511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5220007</v>
      </c>
      <c r="D22" s="18">
        <v>5220007</v>
      </c>
      <c r="E22" s="19">
        <v>6426005</v>
      </c>
      <c r="F22" s="20">
        <v>6426005</v>
      </c>
      <c r="G22" s="20">
        <v>3819816</v>
      </c>
      <c r="H22" s="20">
        <v>5220006</v>
      </c>
      <c r="I22" s="20">
        <v>5220006</v>
      </c>
      <c r="J22" s="20">
        <v>5220006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5220006</v>
      </c>
      <c r="X22" s="20">
        <v>1606501</v>
      </c>
      <c r="Y22" s="20">
        <v>3613505</v>
      </c>
      <c r="Z22" s="21">
        <v>224.93</v>
      </c>
      <c r="AA22" s="22">
        <v>6426005</v>
      </c>
    </row>
    <row r="23" spans="1:27" ht="13.5">
      <c r="A23" s="23" t="s">
        <v>49</v>
      </c>
      <c r="B23" s="17"/>
      <c r="C23" s="18">
        <v>4301069</v>
      </c>
      <c r="D23" s="18">
        <v>4301069</v>
      </c>
      <c r="E23" s="19">
        <v>39500000</v>
      </c>
      <c r="F23" s="20">
        <v>39500000</v>
      </c>
      <c r="G23" s="24">
        <v>1025005</v>
      </c>
      <c r="H23" s="24">
        <v>4301069</v>
      </c>
      <c r="I23" s="24">
        <v>4301069</v>
      </c>
      <c r="J23" s="20">
        <v>4301069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4301069</v>
      </c>
      <c r="X23" s="20">
        <v>9875000</v>
      </c>
      <c r="Y23" s="24">
        <v>-5573931</v>
      </c>
      <c r="Z23" s="25">
        <v>-56.44</v>
      </c>
      <c r="AA23" s="26">
        <v>39500000</v>
      </c>
    </row>
    <row r="24" spans="1:27" ht="13.5">
      <c r="A24" s="27" t="s">
        <v>50</v>
      </c>
      <c r="B24" s="35"/>
      <c r="C24" s="29">
        <f aca="true" t="shared" si="1" ref="C24:Y24">SUM(C15:C23)</f>
        <v>3302111119</v>
      </c>
      <c r="D24" s="29">
        <f>SUM(D15:D23)</f>
        <v>3302111119</v>
      </c>
      <c r="E24" s="36">
        <f t="shared" si="1"/>
        <v>3316479097</v>
      </c>
      <c r="F24" s="37">
        <f t="shared" si="1"/>
        <v>3321766875</v>
      </c>
      <c r="G24" s="37">
        <f t="shared" si="1"/>
        <v>3319000269</v>
      </c>
      <c r="H24" s="37">
        <f t="shared" si="1"/>
        <v>3287512558</v>
      </c>
      <c r="I24" s="37">
        <f t="shared" si="1"/>
        <v>3284796874</v>
      </c>
      <c r="J24" s="37">
        <f t="shared" si="1"/>
        <v>3284796874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3284796874</v>
      </c>
      <c r="X24" s="37">
        <f t="shared" si="1"/>
        <v>830441719</v>
      </c>
      <c r="Y24" s="37">
        <f t="shared" si="1"/>
        <v>2454355155</v>
      </c>
      <c r="Z24" s="38">
        <f>+IF(X24&lt;&gt;0,+(Y24/X24)*100,0)</f>
        <v>295.5481521274583</v>
      </c>
      <c r="AA24" s="39">
        <f>SUM(AA15:AA23)</f>
        <v>3321766875</v>
      </c>
    </row>
    <row r="25" spans="1:27" ht="13.5">
      <c r="A25" s="27" t="s">
        <v>51</v>
      </c>
      <c r="B25" s="28"/>
      <c r="C25" s="29">
        <f aca="true" t="shared" si="2" ref="C25:Y25">+C12+C24</f>
        <v>3477576140</v>
      </c>
      <c r="D25" s="29">
        <f>+D12+D24</f>
        <v>3477576140</v>
      </c>
      <c r="E25" s="30">
        <f t="shared" si="2"/>
        <v>3513624949</v>
      </c>
      <c r="F25" s="31">
        <f t="shared" si="2"/>
        <v>3516513933</v>
      </c>
      <c r="G25" s="31">
        <f t="shared" si="2"/>
        <v>3506288960</v>
      </c>
      <c r="H25" s="31">
        <f t="shared" si="2"/>
        <v>3516273959</v>
      </c>
      <c r="I25" s="31">
        <f t="shared" si="2"/>
        <v>3516961242</v>
      </c>
      <c r="J25" s="31">
        <f t="shared" si="2"/>
        <v>3516961242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3516961242</v>
      </c>
      <c r="X25" s="31">
        <f t="shared" si="2"/>
        <v>879128484</v>
      </c>
      <c r="Y25" s="31">
        <f t="shared" si="2"/>
        <v>2637832758</v>
      </c>
      <c r="Z25" s="32">
        <f>+IF(X25&lt;&gt;0,+(Y25/X25)*100,0)</f>
        <v>300.05088061735466</v>
      </c>
      <c r="AA25" s="33">
        <f>+AA12+AA24</f>
        <v>3516513933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20443481</v>
      </c>
      <c r="D30" s="18">
        <v>20443481</v>
      </c>
      <c r="E30" s="19">
        <v>25105303</v>
      </c>
      <c r="F30" s="20">
        <v>25105303</v>
      </c>
      <c r="G30" s="20">
        <v>22014378</v>
      </c>
      <c r="H30" s="20">
        <v>22014378</v>
      </c>
      <c r="I30" s="20">
        <v>22014378</v>
      </c>
      <c r="J30" s="20">
        <v>22014378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22014378</v>
      </c>
      <c r="X30" s="20">
        <v>6276326</v>
      </c>
      <c r="Y30" s="20">
        <v>15738052</v>
      </c>
      <c r="Z30" s="21">
        <v>250.75</v>
      </c>
      <c r="AA30" s="22">
        <v>25105303</v>
      </c>
    </row>
    <row r="31" spans="1:27" ht="13.5">
      <c r="A31" s="23" t="s">
        <v>56</v>
      </c>
      <c r="B31" s="17"/>
      <c r="C31" s="18">
        <v>37750995</v>
      </c>
      <c r="D31" s="18">
        <v>37750995</v>
      </c>
      <c r="E31" s="19">
        <v>41321458</v>
      </c>
      <c r="F31" s="20">
        <v>41321458</v>
      </c>
      <c r="G31" s="20">
        <v>39727428</v>
      </c>
      <c r="H31" s="20">
        <v>39762718</v>
      </c>
      <c r="I31" s="20">
        <v>40055672</v>
      </c>
      <c r="J31" s="20">
        <v>40055672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40055672</v>
      </c>
      <c r="X31" s="20">
        <v>10330365</v>
      </c>
      <c r="Y31" s="20">
        <v>29725307</v>
      </c>
      <c r="Z31" s="21">
        <v>287.75</v>
      </c>
      <c r="AA31" s="22">
        <v>41321458</v>
      </c>
    </row>
    <row r="32" spans="1:27" ht="13.5">
      <c r="A32" s="23" t="s">
        <v>57</v>
      </c>
      <c r="B32" s="17"/>
      <c r="C32" s="18">
        <v>64943217</v>
      </c>
      <c r="D32" s="18">
        <v>64943217</v>
      </c>
      <c r="E32" s="19">
        <v>55830743</v>
      </c>
      <c r="F32" s="20">
        <v>55830743</v>
      </c>
      <c r="G32" s="20">
        <v>25578088</v>
      </c>
      <c r="H32" s="20">
        <v>62693009</v>
      </c>
      <c r="I32" s="20">
        <v>69121193</v>
      </c>
      <c r="J32" s="20">
        <v>69121193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69121193</v>
      </c>
      <c r="X32" s="20">
        <v>13957686</v>
      </c>
      <c r="Y32" s="20">
        <v>55163507</v>
      </c>
      <c r="Z32" s="21">
        <v>395.22</v>
      </c>
      <c r="AA32" s="22">
        <v>55830743</v>
      </c>
    </row>
    <row r="33" spans="1:27" ht="13.5">
      <c r="A33" s="23" t="s">
        <v>58</v>
      </c>
      <c r="B33" s="17"/>
      <c r="C33" s="18">
        <v>25663440</v>
      </c>
      <c r="D33" s="18">
        <v>25663440</v>
      </c>
      <c r="E33" s="19">
        <v>31591673</v>
      </c>
      <c r="F33" s="20">
        <v>31591673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7897918</v>
      </c>
      <c r="Y33" s="20">
        <v>-7897918</v>
      </c>
      <c r="Z33" s="21">
        <v>-100</v>
      </c>
      <c r="AA33" s="22">
        <v>31591673</v>
      </c>
    </row>
    <row r="34" spans="1:27" ht="13.5">
      <c r="A34" s="27" t="s">
        <v>59</v>
      </c>
      <c r="B34" s="28"/>
      <c r="C34" s="29">
        <f aca="true" t="shared" si="3" ref="C34:Y34">SUM(C29:C33)</f>
        <v>148801133</v>
      </c>
      <c r="D34" s="29">
        <f>SUM(D29:D33)</f>
        <v>148801133</v>
      </c>
      <c r="E34" s="30">
        <f t="shared" si="3"/>
        <v>153849177</v>
      </c>
      <c r="F34" s="31">
        <f t="shared" si="3"/>
        <v>153849177</v>
      </c>
      <c r="G34" s="31">
        <f t="shared" si="3"/>
        <v>87319894</v>
      </c>
      <c r="H34" s="31">
        <f t="shared" si="3"/>
        <v>124470105</v>
      </c>
      <c r="I34" s="31">
        <f t="shared" si="3"/>
        <v>131191243</v>
      </c>
      <c r="J34" s="31">
        <f t="shared" si="3"/>
        <v>131191243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131191243</v>
      </c>
      <c r="X34" s="31">
        <f t="shared" si="3"/>
        <v>38462295</v>
      </c>
      <c r="Y34" s="31">
        <f t="shared" si="3"/>
        <v>92728948</v>
      </c>
      <c r="Z34" s="32">
        <f>+IF(X34&lt;&gt;0,+(Y34/X34)*100,0)</f>
        <v>241.09052254942145</v>
      </c>
      <c r="AA34" s="33">
        <f>SUM(AA29:AA33)</f>
        <v>153849177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392443635</v>
      </c>
      <c r="D37" s="18">
        <v>392443635</v>
      </c>
      <c r="E37" s="19">
        <v>411766182</v>
      </c>
      <c r="F37" s="20">
        <v>411766182</v>
      </c>
      <c r="G37" s="20">
        <v>389894334</v>
      </c>
      <c r="H37" s="20">
        <v>389894334</v>
      </c>
      <c r="I37" s="20">
        <v>389215846</v>
      </c>
      <c r="J37" s="20">
        <v>389215846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389215846</v>
      </c>
      <c r="X37" s="20">
        <v>102941546</v>
      </c>
      <c r="Y37" s="20">
        <v>286274300</v>
      </c>
      <c r="Z37" s="21">
        <v>278.09</v>
      </c>
      <c r="AA37" s="22">
        <v>411766182</v>
      </c>
    </row>
    <row r="38" spans="1:27" ht="13.5">
      <c r="A38" s="23" t="s">
        <v>58</v>
      </c>
      <c r="B38" s="17"/>
      <c r="C38" s="18">
        <v>128526791</v>
      </c>
      <c r="D38" s="18">
        <v>128526791</v>
      </c>
      <c r="E38" s="19">
        <v>137500670</v>
      </c>
      <c r="F38" s="20">
        <v>137500670</v>
      </c>
      <c r="G38" s="20">
        <v>146048965</v>
      </c>
      <c r="H38" s="20">
        <v>156427247</v>
      </c>
      <c r="I38" s="20">
        <v>157713359</v>
      </c>
      <c r="J38" s="20">
        <v>157713359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157713359</v>
      </c>
      <c r="X38" s="20">
        <v>34375168</v>
      </c>
      <c r="Y38" s="20">
        <v>123338191</v>
      </c>
      <c r="Z38" s="21">
        <v>358.8</v>
      </c>
      <c r="AA38" s="22">
        <v>137500670</v>
      </c>
    </row>
    <row r="39" spans="1:27" ht="13.5">
      <c r="A39" s="27" t="s">
        <v>61</v>
      </c>
      <c r="B39" s="35"/>
      <c r="C39" s="29">
        <f aca="true" t="shared" si="4" ref="C39:Y39">SUM(C37:C38)</f>
        <v>520970426</v>
      </c>
      <c r="D39" s="29">
        <f>SUM(D37:D38)</f>
        <v>520970426</v>
      </c>
      <c r="E39" s="36">
        <f t="shared" si="4"/>
        <v>549266852</v>
      </c>
      <c r="F39" s="37">
        <f t="shared" si="4"/>
        <v>549266852</v>
      </c>
      <c r="G39" s="37">
        <f t="shared" si="4"/>
        <v>535943299</v>
      </c>
      <c r="H39" s="37">
        <f t="shared" si="4"/>
        <v>546321581</v>
      </c>
      <c r="I39" s="37">
        <f t="shared" si="4"/>
        <v>546929205</v>
      </c>
      <c r="J39" s="37">
        <f t="shared" si="4"/>
        <v>546929205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546929205</v>
      </c>
      <c r="X39" s="37">
        <f t="shared" si="4"/>
        <v>137316714</v>
      </c>
      <c r="Y39" s="37">
        <f t="shared" si="4"/>
        <v>409612491</v>
      </c>
      <c r="Z39" s="38">
        <f>+IF(X39&lt;&gt;0,+(Y39/X39)*100,0)</f>
        <v>298.29762092908805</v>
      </c>
      <c r="AA39" s="39">
        <f>SUM(AA37:AA38)</f>
        <v>549266852</v>
      </c>
    </row>
    <row r="40" spans="1:27" ht="13.5">
      <c r="A40" s="27" t="s">
        <v>62</v>
      </c>
      <c r="B40" s="28"/>
      <c r="C40" s="29">
        <f aca="true" t="shared" si="5" ref="C40:Y40">+C34+C39</f>
        <v>669771559</v>
      </c>
      <c r="D40" s="29">
        <f>+D34+D39</f>
        <v>669771559</v>
      </c>
      <c r="E40" s="30">
        <f t="shared" si="5"/>
        <v>703116029</v>
      </c>
      <c r="F40" s="31">
        <f t="shared" si="5"/>
        <v>703116029</v>
      </c>
      <c r="G40" s="31">
        <f t="shared" si="5"/>
        <v>623263193</v>
      </c>
      <c r="H40" s="31">
        <f t="shared" si="5"/>
        <v>670791686</v>
      </c>
      <c r="I40" s="31">
        <f t="shared" si="5"/>
        <v>678120448</v>
      </c>
      <c r="J40" s="31">
        <f t="shared" si="5"/>
        <v>678120448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678120448</v>
      </c>
      <c r="X40" s="31">
        <f t="shared" si="5"/>
        <v>175779009</v>
      </c>
      <c r="Y40" s="31">
        <f t="shared" si="5"/>
        <v>502341439</v>
      </c>
      <c r="Z40" s="32">
        <f>+IF(X40&lt;&gt;0,+(Y40/X40)*100,0)</f>
        <v>285.7801064289764</v>
      </c>
      <c r="AA40" s="33">
        <f>+AA34+AA39</f>
        <v>703116029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2807804581</v>
      </c>
      <c r="D42" s="43">
        <f>+D25-D40</f>
        <v>2807804581</v>
      </c>
      <c r="E42" s="44">
        <f t="shared" si="6"/>
        <v>2810508920</v>
      </c>
      <c r="F42" s="45">
        <f t="shared" si="6"/>
        <v>2813397904</v>
      </c>
      <c r="G42" s="45">
        <f t="shared" si="6"/>
        <v>2883025767</v>
      </c>
      <c r="H42" s="45">
        <f t="shared" si="6"/>
        <v>2845482273</v>
      </c>
      <c r="I42" s="45">
        <f t="shared" si="6"/>
        <v>2838840794</v>
      </c>
      <c r="J42" s="45">
        <f t="shared" si="6"/>
        <v>2838840794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2838840794</v>
      </c>
      <c r="X42" s="45">
        <f t="shared" si="6"/>
        <v>703349475</v>
      </c>
      <c r="Y42" s="45">
        <f t="shared" si="6"/>
        <v>2135491319</v>
      </c>
      <c r="Z42" s="46">
        <f>+IF(X42&lt;&gt;0,+(Y42/X42)*100,0)</f>
        <v>303.61739006060964</v>
      </c>
      <c r="AA42" s="47">
        <f>+AA25-AA40</f>
        <v>2813397904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2805239737</v>
      </c>
      <c r="D45" s="18">
        <v>2805239737</v>
      </c>
      <c r="E45" s="19">
        <v>2808575238</v>
      </c>
      <c r="F45" s="20">
        <v>2811464222</v>
      </c>
      <c r="G45" s="20">
        <v>2881127326</v>
      </c>
      <c r="H45" s="20">
        <v>2842916387</v>
      </c>
      <c r="I45" s="20">
        <v>2836274388</v>
      </c>
      <c r="J45" s="20">
        <v>2836274388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2836274388</v>
      </c>
      <c r="X45" s="20">
        <v>702866056</v>
      </c>
      <c r="Y45" s="20">
        <v>2133408332</v>
      </c>
      <c r="Z45" s="48">
        <v>303.53</v>
      </c>
      <c r="AA45" s="22">
        <v>2811464222</v>
      </c>
    </row>
    <row r="46" spans="1:27" ht="13.5">
      <c r="A46" s="23" t="s">
        <v>67</v>
      </c>
      <c r="B46" s="17"/>
      <c r="C46" s="18">
        <v>2564844</v>
      </c>
      <c r="D46" s="18">
        <v>2564844</v>
      </c>
      <c r="E46" s="19">
        <v>1933682</v>
      </c>
      <c r="F46" s="20">
        <v>1933682</v>
      </c>
      <c r="G46" s="20">
        <v>1898441</v>
      </c>
      <c r="H46" s="20">
        <v>2565886</v>
      </c>
      <c r="I46" s="20">
        <v>2566406</v>
      </c>
      <c r="J46" s="20">
        <v>2566406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2566406</v>
      </c>
      <c r="X46" s="20">
        <v>483421</v>
      </c>
      <c r="Y46" s="20">
        <v>2082985</v>
      </c>
      <c r="Z46" s="48">
        <v>430.88</v>
      </c>
      <c r="AA46" s="22">
        <v>1933682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2807804581</v>
      </c>
      <c r="D48" s="51">
        <f>SUM(D45:D47)</f>
        <v>2807804581</v>
      </c>
      <c r="E48" s="52">
        <f t="shared" si="7"/>
        <v>2810508920</v>
      </c>
      <c r="F48" s="53">
        <f t="shared" si="7"/>
        <v>2813397904</v>
      </c>
      <c r="G48" s="53">
        <f t="shared" si="7"/>
        <v>2883025767</v>
      </c>
      <c r="H48" s="53">
        <f t="shared" si="7"/>
        <v>2845482273</v>
      </c>
      <c r="I48" s="53">
        <f t="shared" si="7"/>
        <v>2838840794</v>
      </c>
      <c r="J48" s="53">
        <f t="shared" si="7"/>
        <v>2838840794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2838840794</v>
      </c>
      <c r="X48" s="53">
        <f t="shared" si="7"/>
        <v>703349477</v>
      </c>
      <c r="Y48" s="53">
        <f t="shared" si="7"/>
        <v>2135491317</v>
      </c>
      <c r="Z48" s="54">
        <f>+IF(X48&lt;&gt;0,+(Y48/X48)*100,0)</f>
        <v>303.6173889129088</v>
      </c>
      <c r="AA48" s="55">
        <f>SUM(AA45:AA47)</f>
        <v>2813397904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13442840</v>
      </c>
      <c r="F6" s="20">
        <v>13442840</v>
      </c>
      <c r="G6" s="20">
        <v>30751794</v>
      </c>
      <c r="H6" s="20">
        <v>29671543</v>
      </c>
      <c r="I6" s="20">
        <v>31758452</v>
      </c>
      <c r="J6" s="20">
        <v>31758452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31758452</v>
      </c>
      <c r="X6" s="20">
        <v>3360710</v>
      </c>
      <c r="Y6" s="20">
        <v>28397742</v>
      </c>
      <c r="Z6" s="21">
        <v>844.99</v>
      </c>
      <c r="AA6" s="22">
        <v>13442840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>
        <v>20121012</v>
      </c>
      <c r="F8" s="20">
        <v>20121012</v>
      </c>
      <c r="G8" s="20">
        <v>58611487</v>
      </c>
      <c r="H8" s="20">
        <v>50971166</v>
      </c>
      <c r="I8" s="20">
        <v>45764780</v>
      </c>
      <c r="J8" s="20">
        <v>45764780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45764780</v>
      </c>
      <c r="X8" s="20">
        <v>5030253</v>
      </c>
      <c r="Y8" s="20">
        <v>40734527</v>
      </c>
      <c r="Z8" s="21">
        <v>809.79</v>
      </c>
      <c r="AA8" s="22">
        <v>20121012</v>
      </c>
    </row>
    <row r="9" spans="1:27" ht="13.5">
      <c r="A9" s="23" t="s">
        <v>36</v>
      </c>
      <c r="B9" s="17"/>
      <c r="C9" s="18"/>
      <c r="D9" s="18"/>
      <c r="E9" s="19">
        <v>629577</v>
      </c>
      <c r="F9" s="20">
        <v>629577</v>
      </c>
      <c r="G9" s="20">
        <v>64545</v>
      </c>
      <c r="H9" s="20">
        <v>69452</v>
      </c>
      <c r="I9" s="20">
        <v>69452</v>
      </c>
      <c r="J9" s="20">
        <v>69452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69452</v>
      </c>
      <c r="X9" s="20">
        <v>157394</v>
      </c>
      <c r="Y9" s="20">
        <v>-87942</v>
      </c>
      <c r="Z9" s="21">
        <v>-55.87</v>
      </c>
      <c r="AA9" s="22">
        <v>629577</v>
      </c>
    </row>
    <row r="10" spans="1:27" ht="13.5">
      <c r="A10" s="23" t="s">
        <v>37</v>
      </c>
      <c r="B10" s="17"/>
      <c r="C10" s="18"/>
      <c r="D10" s="18"/>
      <c r="E10" s="19">
        <v>6000</v>
      </c>
      <c r="F10" s="20">
        <v>6000</v>
      </c>
      <c r="G10" s="24">
        <v>6000</v>
      </c>
      <c r="H10" s="24">
        <v>6000</v>
      </c>
      <c r="I10" s="24">
        <v>6000</v>
      </c>
      <c r="J10" s="20">
        <v>6000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6000</v>
      </c>
      <c r="X10" s="20">
        <v>1500</v>
      </c>
      <c r="Y10" s="24">
        <v>4500</v>
      </c>
      <c r="Z10" s="25">
        <v>300</v>
      </c>
      <c r="AA10" s="26">
        <v>6000</v>
      </c>
    </row>
    <row r="11" spans="1:27" ht="13.5">
      <c r="A11" s="23" t="s">
        <v>38</v>
      </c>
      <c r="B11" s="17"/>
      <c r="C11" s="18"/>
      <c r="D11" s="18"/>
      <c r="E11" s="19">
        <v>1135014</v>
      </c>
      <c r="F11" s="20">
        <v>1135014</v>
      </c>
      <c r="G11" s="20">
        <v>653568</v>
      </c>
      <c r="H11" s="20">
        <v>652737</v>
      </c>
      <c r="I11" s="20">
        <v>800267</v>
      </c>
      <c r="J11" s="20">
        <v>800267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800267</v>
      </c>
      <c r="X11" s="20">
        <v>283754</v>
      </c>
      <c r="Y11" s="20">
        <v>516513</v>
      </c>
      <c r="Z11" s="21">
        <v>182.03</v>
      </c>
      <c r="AA11" s="22">
        <v>1135014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35334443</v>
      </c>
      <c r="F12" s="31">
        <f t="shared" si="0"/>
        <v>35334443</v>
      </c>
      <c r="G12" s="31">
        <f t="shared" si="0"/>
        <v>90087394</v>
      </c>
      <c r="H12" s="31">
        <f t="shared" si="0"/>
        <v>81370898</v>
      </c>
      <c r="I12" s="31">
        <f t="shared" si="0"/>
        <v>78398951</v>
      </c>
      <c r="J12" s="31">
        <f t="shared" si="0"/>
        <v>78398951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78398951</v>
      </c>
      <c r="X12" s="31">
        <f t="shared" si="0"/>
        <v>8833611</v>
      </c>
      <c r="Y12" s="31">
        <f t="shared" si="0"/>
        <v>69565340</v>
      </c>
      <c r="Z12" s="32">
        <f>+IF(X12&lt;&gt;0,+(Y12/X12)*100,0)</f>
        <v>787.5073964656129</v>
      </c>
      <c r="AA12" s="33">
        <f>SUM(AA6:AA11)</f>
        <v>35334443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338336</v>
      </c>
      <c r="F15" s="20">
        <v>338336</v>
      </c>
      <c r="G15" s="20">
        <v>316108</v>
      </c>
      <c r="H15" s="20">
        <v>313960</v>
      </c>
      <c r="I15" s="20">
        <v>311788</v>
      </c>
      <c r="J15" s="20">
        <v>311788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311788</v>
      </c>
      <c r="X15" s="20">
        <v>84584</v>
      </c>
      <c r="Y15" s="20">
        <v>227204</v>
      </c>
      <c r="Z15" s="21">
        <v>268.61</v>
      </c>
      <c r="AA15" s="22">
        <v>338336</v>
      </c>
    </row>
    <row r="16" spans="1:27" ht="13.5">
      <c r="A16" s="23" t="s">
        <v>42</v>
      </c>
      <c r="B16" s="17"/>
      <c r="C16" s="18"/>
      <c r="D16" s="18"/>
      <c r="E16" s="19">
        <v>140459</v>
      </c>
      <c r="F16" s="20">
        <v>140459</v>
      </c>
      <c r="G16" s="24">
        <v>45113</v>
      </c>
      <c r="H16" s="24">
        <v>45113</v>
      </c>
      <c r="I16" s="24">
        <v>45113</v>
      </c>
      <c r="J16" s="20">
        <v>45113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45113</v>
      </c>
      <c r="X16" s="20">
        <v>35115</v>
      </c>
      <c r="Y16" s="24">
        <v>9998</v>
      </c>
      <c r="Z16" s="25">
        <v>28.47</v>
      </c>
      <c r="AA16" s="26">
        <v>140459</v>
      </c>
    </row>
    <row r="17" spans="1:27" ht="13.5">
      <c r="A17" s="23" t="s">
        <v>43</v>
      </c>
      <c r="B17" s="17"/>
      <c r="C17" s="18"/>
      <c r="D17" s="18"/>
      <c r="E17" s="19">
        <v>35704180</v>
      </c>
      <c r="F17" s="20">
        <v>35704180</v>
      </c>
      <c r="G17" s="20">
        <v>35706918</v>
      </c>
      <c r="H17" s="20">
        <v>40692865</v>
      </c>
      <c r="I17" s="20">
        <v>40692154</v>
      </c>
      <c r="J17" s="20">
        <v>40692154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40692154</v>
      </c>
      <c r="X17" s="20">
        <v>8926045</v>
      </c>
      <c r="Y17" s="20">
        <v>31766109</v>
      </c>
      <c r="Z17" s="21">
        <v>355.88</v>
      </c>
      <c r="AA17" s="22">
        <v>35704180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272060255</v>
      </c>
      <c r="F19" s="20">
        <v>272060255</v>
      </c>
      <c r="G19" s="20">
        <v>267394987</v>
      </c>
      <c r="H19" s="20">
        <v>275827476</v>
      </c>
      <c r="I19" s="20">
        <v>276502193</v>
      </c>
      <c r="J19" s="20">
        <v>276502193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276502193</v>
      </c>
      <c r="X19" s="20">
        <v>68015064</v>
      </c>
      <c r="Y19" s="20">
        <v>208487129</v>
      </c>
      <c r="Z19" s="21">
        <v>306.53</v>
      </c>
      <c r="AA19" s="22">
        <v>272060255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971489</v>
      </c>
      <c r="F22" s="20">
        <v>971489</v>
      </c>
      <c r="G22" s="20">
        <v>564809</v>
      </c>
      <c r="H22" s="20">
        <v>544490</v>
      </c>
      <c r="I22" s="20">
        <v>534331</v>
      </c>
      <c r="J22" s="20">
        <v>534331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534331</v>
      </c>
      <c r="X22" s="20">
        <v>242872</v>
      </c>
      <c r="Y22" s="20">
        <v>291459</v>
      </c>
      <c r="Z22" s="21">
        <v>120.01</v>
      </c>
      <c r="AA22" s="22">
        <v>971489</v>
      </c>
    </row>
    <row r="23" spans="1:27" ht="13.5">
      <c r="A23" s="23" t="s">
        <v>49</v>
      </c>
      <c r="B23" s="17"/>
      <c r="C23" s="18"/>
      <c r="D23" s="18"/>
      <c r="E23" s="19">
        <v>18235503</v>
      </c>
      <c r="F23" s="20">
        <v>18235503</v>
      </c>
      <c r="G23" s="24">
        <v>17756682</v>
      </c>
      <c r="H23" s="24">
        <v>17688042</v>
      </c>
      <c r="I23" s="24">
        <v>17653721</v>
      </c>
      <c r="J23" s="20">
        <v>17653721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17653721</v>
      </c>
      <c r="X23" s="20">
        <v>4558876</v>
      </c>
      <c r="Y23" s="24">
        <v>13094845</v>
      </c>
      <c r="Z23" s="25">
        <v>287.24</v>
      </c>
      <c r="AA23" s="26">
        <v>18235503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327450222</v>
      </c>
      <c r="F24" s="37">
        <f t="shared" si="1"/>
        <v>327450222</v>
      </c>
      <c r="G24" s="37">
        <f t="shared" si="1"/>
        <v>321784617</v>
      </c>
      <c r="H24" s="37">
        <f t="shared" si="1"/>
        <v>335111946</v>
      </c>
      <c r="I24" s="37">
        <f t="shared" si="1"/>
        <v>335739300</v>
      </c>
      <c r="J24" s="37">
        <f t="shared" si="1"/>
        <v>335739300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335739300</v>
      </c>
      <c r="X24" s="37">
        <f t="shared" si="1"/>
        <v>81862556</v>
      </c>
      <c r="Y24" s="37">
        <f t="shared" si="1"/>
        <v>253876744</v>
      </c>
      <c r="Z24" s="38">
        <f>+IF(X24&lt;&gt;0,+(Y24/X24)*100,0)</f>
        <v>310.12560125779606</v>
      </c>
      <c r="AA24" s="39">
        <f>SUM(AA15:AA23)</f>
        <v>327450222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362784665</v>
      </c>
      <c r="F25" s="31">
        <f t="shared" si="2"/>
        <v>362784665</v>
      </c>
      <c r="G25" s="31">
        <f t="shared" si="2"/>
        <v>411872011</v>
      </c>
      <c r="H25" s="31">
        <f t="shared" si="2"/>
        <v>416482844</v>
      </c>
      <c r="I25" s="31">
        <f t="shared" si="2"/>
        <v>414138251</v>
      </c>
      <c r="J25" s="31">
        <f t="shared" si="2"/>
        <v>414138251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414138251</v>
      </c>
      <c r="X25" s="31">
        <f t="shared" si="2"/>
        <v>90696167</v>
      </c>
      <c r="Y25" s="31">
        <f t="shared" si="2"/>
        <v>323442084</v>
      </c>
      <c r="Z25" s="32">
        <f>+IF(X25&lt;&gt;0,+(Y25/X25)*100,0)</f>
        <v>356.6215582186621</v>
      </c>
      <c r="AA25" s="33">
        <f>+AA12+AA24</f>
        <v>362784665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271897</v>
      </c>
      <c r="F30" s="20">
        <v>271897</v>
      </c>
      <c r="G30" s="20">
        <v>303785</v>
      </c>
      <c r="H30" s="20">
        <v>303785</v>
      </c>
      <c r="I30" s="20">
        <v>303785</v>
      </c>
      <c r="J30" s="20">
        <v>303785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303785</v>
      </c>
      <c r="X30" s="20">
        <v>67974</v>
      </c>
      <c r="Y30" s="20">
        <v>235811</v>
      </c>
      <c r="Z30" s="21">
        <v>346.91</v>
      </c>
      <c r="AA30" s="22">
        <v>271897</v>
      </c>
    </row>
    <row r="31" spans="1:27" ht="13.5">
      <c r="A31" s="23" t="s">
        <v>56</v>
      </c>
      <c r="B31" s="17"/>
      <c r="C31" s="18"/>
      <c r="D31" s="18"/>
      <c r="E31" s="19">
        <v>3754920</v>
      </c>
      <c r="F31" s="20">
        <v>3754920</v>
      </c>
      <c r="G31" s="20">
        <v>3686468</v>
      </c>
      <c r="H31" s="20">
        <v>3704961</v>
      </c>
      <c r="I31" s="20">
        <v>3718021</v>
      </c>
      <c r="J31" s="20">
        <v>3718021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3718021</v>
      </c>
      <c r="X31" s="20">
        <v>938730</v>
      </c>
      <c r="Y31" s="20">
        <v>2779291</v>
      </c>
      <c r="Z31" s="21">
        <v>296.07</v>
      </c>
      <c r="AA31" s="22">
        <v>3754920</v>
      </c>
    </row>
    <row r="32" spans="1:27" ht="13.5">
      <c r="A32" s="23" t="s">
        <v>57</v>
      </c>
      <c r="B32" s="17"/>
      <c r="C32" s="18"/>
      <c r="D32" s="18"/>
      <c r="E32" s="19">
        <v>8230770</v>
      </c>
      <c r="F32" s="20">
        <v>8230770</v>
      </c>
      <c r="G32" s="20">
        <v>15767001</v>
      </c>
      <c r="H32" s="20">
        <v>15248111</v>
      </c>
      <c r="I32" s="20">
        <v>17085141</v>
      </c>
      <c r="J32" s="20">
        <v>17085141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17085141</v>
      </c>
      <c r="X32" s="20">
        <v>2057693</v>
      </c>
      <c r="Y32" s="20">
        <v>15027448</v>
      </c>
      <c r="Z32" s="21">
        <v>730.31</v>
      </c>
      <c r="AA32" s="22">
        <v>8230770</v>
      </c>
    </row>
    <row r="33" spans="1:27" ht="13.5">
      <c r="A33" s="23" t="s">
        <v>58</v>
      </c>
      <c r="B33" s="17"/>
      <c r="C33" s="18"/>
      <c r="D33" s="18"/>
      <c r="E33" s="19">
        <v>6654258</v>
      </c>
      <c r="F33" s="20">
        <v>6654258</v>
      </c>
      <c r="G33" s="20">
        <v>5841860</v>
      </c>
      <c r="H33" s="20">
        <v>9596683</v>
      </c>
      <c r="I33" s="20">
        <v>9561743</v>
      </c>
      <c r="J33" s="20">
        <v>9561743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9561743</v>
      </c>
      <c r="X33" s="20">
        <v>1663565</v>
      </c>
      <c r="Y33" s="20">
        <v>7898178</v>
      </c>
      <c r="Z33" s="21">
        <v>474.77</v>
      </c>
      <c r="AA33" s="22">
        <v>6654258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18911845</v>
      </c>
      <c r="F34" s="31">
        <f t="shared" si="3"/>
        <v>18911845</v>
      </c>
      <c r="G34" s="31">
        <f t="shared" si="3"/>
        <v>25599114</v>
      </c>
      <c r="H34" s="31">
        <f t="shared" si="3"/>
        <v>28853540</v>
      </c>
      <c r="I34" s="31">
        <f t="shared" si="3"/>
        <v>30668690</v>
      </c>
      <c r="J34" s="31">
        <f t="shared" si="3"/>
        <v>30668690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30668690</v>
      </c>
      <c r="X34" s="31">
        <f t="shared" si="3"/>
        <v>4727962</v>
      </c>
      <c r="Y34" s="31">
        <f t="shared" si="3"/>
        <v>25940728</v>
      </c>
      <c r="Z34" s="32">
        <f>+IF(X34&lt;&gt;0,+(Y34/X34)*100,0)</f>
        <v>548.6661694827496</v>
      </c>
      <c r="AA34" s="33">
        <f>SUM(AA29:AA33)</f>
        <v>18911845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214061</v>
      </c>
      <c r="F37" s="20">
        <v>214061</v>
      </c>
      <c r="G37" s="20">
        <v>503546</v>
      </c>
      <c r="H37" s="20">
        <v>503546</v>
      </c>
      <c r="I37" s="20">
        <v>503546</v>
      </c>
      <c r="J37" s="20">
        <v>503546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503546</v>
      </c>
      <c r="X37" s="20">
        <v>53515</v>
      </c>
      <c r="Y37" s="20">
        <v>450031</v>
      </c>
      <c r="Z37" s="21">
        <v>840.94</v>
      </c>
      <c r="AA37" s="22">
        <v>214061</v>
      </c>
    </row>
    <row r="38" spans="1:27" ht="13.5">
      <c r="A38" s="23" t="s">
        <v>58</v>
      </c>
      <c r="B38" s="17"/>
      <c r="C38" s="18"/>
      <c r="D38" s="18"/>
      <c r="E38" s="19">
        <v>58858536</v>
      </c>
      <c r="F38" s="20">
        <v>58858536</v>
      </c>
      <c r="G38" s="20">
        <v>61614952</v>
      </c>
      <c r="H38" s="20">
        <v>58057415</v>
      </c>
      <c r="I38" s="20">
        <v>58135765</v>
      </c>
      <c r="J38" s="20">
        <v>58135765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58135765</v>
      </c>
      <c r="X38" s="20">
        <v>14714634</v>
      </c>
      <c r="Y38" s="20">
        <v>43421131</v>
      </c>
      <c r="Z38" s="21">
        <v>295.09</v>
      </c>
      <c r="AA38" s="22">
        <v>58858536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59072597</v>
      </c>
      <c r="F39" s="37">
        <f t="shared" si="4"/>
        <v>59072597</v>
      </c>
      <c r="G39" s="37">
        <f t="shared" si="4"/>
        <v>62118498</v>
      </c>
      <c r="H39" s="37">
        <f t="shared" si="4"/>
        <v>58560961</v>
      </c>
      <c r="I39" s="37">
        <f t="shared" si="4"/>
        <v>58639311</v>
      </c>
      <c r="J39" s="37">
        <f t="shared" si="4"/>
        <v>58639311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58639311</v>
      </c>
      <c r="X39" s="37">
        <f t="shared" si="4"/>
        <v>14768149</v>
      </c>
      <c r="Y39" s="37">
        <f t="shared" si="4"/>
        <v>43871162</v>
      </c>
      <c r="Z39" s="38">
        <f>+IF(X39&lt;&gt;0,+(Y39/X39)*100,0)</f>
        <v>297.06608458514336</v>
      </c>
      <c r="AA39" s="39">
        <f>SUM(AA37:AA38)</f>
        <v>59072597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77984442</v>
      </c>
      <c r="F40" s="31">
        <f t="shared" si="5"/>
        <v>77984442</v>
      </c>
      <c r="G40" s="31">
        <f t="shared" si="5"/>
        <v>87717612</v>
      </c>
      <c r="H40" s="31">
        <f t="shared" si="5"/>
        <v>87414501</v>
      </c>
      <c r="I40" s="31">
        <f t="shared" si="5"/>
        <v>89308001</v>
      </c>
      <c r="J40" s="31">
        <f t="shared" si="5"/>
        <v>89308001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89308001</v>
      </c>
      <c r="X40" s="31">
        <f t="shared" si="5"/>
        <v>19496111</v>
      </c>
      <c r="Y40" s="31">
        <f t="shared" si="5"/>
        <v>69811890</v>
      </c>
      <c r="Z40" s="32">
        <f>+IF(X40&lt;&gt;0,+(Y40/X40)*100,0)</f>
        <v>358.08110653452883</v>
      </c>
      <c r="AA40" s="33">
        <f>+AA34+AA39</f>
        <v>77984442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284800223</v>
      </c>
      <c r="F42" s="45">
        <f t="shared" si="6"/>
        <v>284800223</v>
      </c>
      <c r="G42" s="45">
        <f t="shared" si="6"/>
        <v>324154399</v>
      </c>
      <c r="H42" s="45">
        <f t="shared" si="6"/>
        <v>329068343</v>
      </c>
      <c r="I42" s="45">
        <f t="shared" si="6"/>
        <v>324830250</v>
      </c>
      <c r="J42" s="45">
        <f t="shared" si="6"/>
        <v>324830250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324830250</v>
      </c>
      <c r="X42" s="45">
        <f t="shared" si="6"/>
        <v>71200056</v>
      </c>
      <c r="Y42" s="45">
        <f t="shared" si="6"/>
        <v>253630194</v>
      </c>
      <c r="Z42" s="46">
        <f>+IF(X42&lt;&gt;0,+(Y42/X42)*100,0)</f>
        <v>356.2219024097397</v>
      </c>
      <c r="AA42" s="47">
        <f>+AA25-AA40</f>
        <v>284800223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271800222</v>
      </c>
      <c r="F45" s="20">
        <v>271800222</v>
      </c>
      <c r="G45" s="20">
        <v>307654399</v>
      </c>
      <c r="H45" s="20">
        <v>313318345</v>
      </c>
      <c r="I45" s="20">
        <v>309080251</v>
      </c>
      <c r="J45" s="20">
        <v>309080251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309080251</v>
      </c>
      <c r="X45" s="20">
        <v>67950056</v>
      </c>
      <c r="Y45" s="20">
        <v>241130195</v>
      </c>
      <c r="Z45" s="48">
        <v>354.86</v>
      </c>
      <c r="AA45" s="22">
        <v>271800222</v>
      </c>
    </row>
    <row r="46" spans="1:27" ht="13.5">
      <c r="A46" s="23" t="s">
        <v>67</v>
      </c>
      <c r="B46" s="17"/>
      <c r="C46" s="18"/>
      <c r="D46" s="18"/>
      <c r="E46" s="19">
        <v>13000000</v>
      </c>
      <c r="F46" s="20">
        <v>13000000</v>
      </c>
      <c r="G46" s="20">
        <v>16500000</v>
      </c>
      <c r="H46" s="20">
        <v>15750000</v>
      </c>
      <c r="I46" s="20">
        <v>15750000</v>
      </c>
      <c r="J46" s="20">
        <v>15750000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15750000</v>
      </c>
      <c r="X46" s="20">
        <v>3250000</v>
      </c>
      <c r="Y46" s="20">
        <v>12500000</v>
      </c>
      <c r="Z46" s="48">
        <v>384.62</v>
      </c>
      <c r="AA46" s="22">
        <v>13000000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284800222</v>
      </c>
      <c r="F48" s="53">
        <f t="shared" si="7"/>
        <v>284800222</v>
      </c>
      <c r="G48" s="53">
        <f t="shared" si="7"/>
        <v>324154399</v>
      </c>
      <c r="H48" s="53">
        <f t="shared" si="7"/>
        <v>329068345</v>
      </c>
      <c r="I48" s="53">
        <f t="shared" si="7"/>
        <v>324830251</v>
      </c>
      <c r="J48" s="53">
        <f t="shared" si="7"/>
        <v>324830251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324830251</v>
      </c>
      <c r="X48" s="53">
        <f t="shared" si="7"/>
        <v>71200056</v>
      </c>
      <c r="Y48" s="53">
        <f t="shared" si="7"/>
        <v>253630195</v>
      </c>
      <c r="Z48" s="54">
        <f>+IF(X48&lt;&gt;0,+(Y48/X48)*100,0)</f>
        <v>356.221903814233</v>
      </c>
      <c r="AA48" s="55">
        <f>SUM(AA45:AA47)</f>
        <v>284800222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1926617</v>
      </c>
      <c r="D6" s="18">
        <v>1926617</v>
      </c>
      <c r="E6" s="19">
        <v>2869560</v>
      </c>
      <c r="F6" s="20">
        <v>2869560</v>
      </c>
      <c r="G6" s="20">
        <v>19044158</v>
      </c>
      <c r="H6" s="20">
        <v>10533013</v>
      </c>
      <c r="I6" s="20">
        <v>3800191</v>
      </c>
      <c r="J6" s="20">
        <v>3800191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3800191</v>
      </c>
      <c r="X6" s="20">
        <v>717390</v>
      </c>
      <c r="Y6" s="20">
        <v>3082801</v>
      </c>
      <c r="Z6" s="21">
        <v>429.72</v>
      </c>
      <c r="AA6" s="22">
        <v>2869560</v>
      </c>
    </row>
    <row r="7" spans="1:27" ht="13.5">
      <c r="A7" s="23" t="s">
        <v>34</v>
      </c>
      <c r="B7" s="17"/>
      <c r="C7" s="18"/>
      <c r="D7" s="18"/>
      <c r="E7" s="19">
        <v>1875000</v>
      </c>
      <c r="F7" s="20">
        <v>1875000</v>
      </c>
      <c r="G7" s="20">
        <v>3547</v>
      </c>
      <c r="H7" s="20">
        <v>8003547</v>
      </c>
      <c r="I7" s="20">
        <v>12003547</v>
      </c>
      <c r="J7" s="20">
        <v>12003547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12003547</v>
      </c>
      <c r="X7" s="20">
        <v>468750</v>
      </c>
      <c r="Y7" s="20">
        <v>11534797</v>
      </c>
      <c r="Z7" s="21">
        <v>2460.76</v>
      </c>
      <c r="AA7" s="22">
        <v>1875000</v>
      </c>
    </row>
    <row r="8" spans="1:27" ht="13.5">
      <c r="A8" s="23" t="s">
        <v>35</v>
      </c>
      <c r="B8" s="17"/>
      <c r="C8" s="18">
        <v>7670400</v>
      </c>
      <c r="D8" s="18">
        <v>7670400</v>
      </c>
      <c r="E8" s="19">
        <v>7879622</v>
      </c>
      <c r="F8" s="20">
        <v>7879622</v>
      </c>
      <c r="G8" s="20">
        <v>30591309</v>
      </c>
      <c r="H8" s="20">
        <v>26961985</v>
      </c>
      <c r="I8" s="20">
        <v>22796839</v>
      </c>
      <c r="J8" s="20">
        <v>22796839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22796839</v>
      </c>
      <c r="X8" s="20">
        <v>1969906</v>
      </c>
      <c r="Y8" s="20">
        <v>20826933</v>
      </c>
      <c r="Z8" s="21">
        <v>1057.26</v>
      </c>
      <c r="AA8" s="22">
        <v>7879622</v>
      </c>
    </row>
    <row r="9" spans="1:27" ht="13.5">
      <c r="A9" s="23" t="s">
        <v>36</v>
      </c>
      <c r="B9" s="17"/>
      <c r="C9" s="18">
        <v>10007637</v>
      </c>
      <c r="D9" s="18">
        <v>10007637</v>
      </c>
      <c r="E9" s="19">
        <v>3000000</v>
      </c>
      <c r="F9" s="20">
        <v>3000000</v>
      </c>
      <c r="G9" s="20">
        <v>3287269</v>
      </c>
      <c r="H9" s="20">
        <v>3915685</v>
      </c>
      <c r="I9" s="20">
        <v>289828</v>
      </c>
      <c r="J9" s="20">
        <v>289828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289828</v>
      </c>
      <c r="X9" s="20">
        <v>750000</v>
      </c>
      <c r="Y9" s="20">
        <v>-460172</v>
      </c>
      <c r="Z9" s="21">
        <v>-61.36</v>
      </c>
      <c r="AA9" s="22">
        <v>3000000</v>
      </c>
    </row>
    <row r="10" spans="1:27" ht="13.5">
      <c r="A10" s="23" t="s">
        <v>37</v>
      </c>
      <c r="B10" s="17"/>
      <c r="C10" s="18">
        <v>68874</v>
      </c>
      <c r="D10" s="18">
        <v>68874</v>
      </c>
      <c r="E10" s="19">
        <v>80000</v>
      </c>
      <c r="F10" s="20">
        <v>80000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20000</v>
      </c>
      <c r="Y10" s="24">
        <v>-20000</v>
      </c>
      <c r="Z10" s="25">
        <v>-100</v>
      </c>
      <c r="AA10" s="26">
        <v>80000</v>
      </c>
    </row>
    <row r="11" spans="1:27" ht="13.5">
      <c r="A11" s="23" t="s">
        <v>38</v>
      </c>
      <c r="B11" s="17"/>
      <c r="C11" s="18">
        <v>14027841</v>
      </c>
      <c r="D11" s="18">
        <v>14027841</v>
      </c>
      <c r="E11" s="19">
        <v>16700000</v>
      </c>
      <c r="F11" s="20">
        <v>16700000</v>
      </c>
      <c r="G11" s="20">
        <v>1171074</v>
      </c>
      <c r="H11" s="20">
        <v>1105146</v>
      </c>
      <c r="I11" s="20">
        <v>1091512</v>
      </c>
      <c r="J11" s="20">
        <v>1091512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1091512</v>
      </c>
      <c r="X11" s="20">
        <v>4175000</v>
      </c>
      <c r="Y11" s="20">
        <v>-3083488</v>
      </c>
      <c r="Z11" s="21">
        <v>-73.86</v>
      </c>
      <c r="AA11" s="22">
        <v>16700000</v>
      </c>
    </row>
    <row r="12" spans="1:27" ht="13.5">
      <c r="A12" s="27" t="s">
        <v>39</v>
      </c>
      <c r="B12" s="28"/>
      <c r="C12" s="29">
        <f aca="true" t="shared" si="0" ref="C12:Y12">SUM(C6:C11)</f>
        <v>33701369</v>
      </c>
      <c r="D12" s="29">
        <f>SUM(D6:D11)</f>
        <v>33701369</v>
      </c>
      <c r="E12" s="30">
        <f t="shared" si="0"/>
        <v>32404182</v>
      </c>
      <c r="F12" s="31">
        <f t="shared" si="0"/>
        <v>32404182</v>
      </c>
      <c r="G12" s="31">
        <f t="shared" si="0"/>
        <v>54097357</v>
      </c>
      <c r="H12" s="31">
        <f t="shared" si="0"/>
        <v>50519376</v>
      </c>
      <c r="I12" s="31">
        <f t="shared" si="0"/>
        <v>39981917</v>
      </c>
      <c r="J12" s="31">
        <f t="shared" si="0"/>
        <v>39981917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39981917</v>
      </c>
      <c r="X12" s="31">
        <f t="shared" si="0"/>
        <v>8101046</v>
      </c>
      <c r="Y12" s="31">
        <f t="shared" si="0"/>
        <v>31880871</v>
      </c>
      <c r="Z12" s="32">
        <f>+IF(X12&lt;&gt;0,+(Y12/X12)*100,0)</f>
        <v>393.54017987306827</v>
      </c>
      <c r="AA12" s="33">
        <f>SUM(AA6:AA11)</f>
        <v>32404182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217348</v>
      </c>
      <c r="D15" s="18">
        <v>217348</v>
      </c>
      <c r="E15" s="19">
        <v>123000</v>
      </c>
      <c r="F15" s="20">
        <v>123000</v>
      </c>
      <c r="G15" s="20">
        <v>347565</v>
      </c>
      <c r="H15" s="20">
        <v>347565</v>
      </c>
      <c r="I15" s="20">
        <v>347565</v>
      </c>
      <c r="J15" s="20">
        <v>347565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347565</v>
      </c>
      <c r="X15" s="20">
        <v>30750</v>
      </c>
      <c r="Y15" s="20">
        <v>316815</v>
      </c>
      <c r="Z15" s="21">
        <v>1030.29</v>
      </c>
      <c r="AA15" s="22">
        <v>123000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19777280</v>
      </c>
      <c r="D17" s="18">
        <v>19777280</v>
      </c>
      <c r="E17" s="19">
        <v>25314000</v>
      </c>
      <c r="F17" s="20">
        <v>25314000</v>
      </c>
      <c r="G17" s="20">
        <v>25403835</v>
      </c>
      <c r="H17" s="20">
        <v>25403835</v>
      </c>
      <c r="I17" s="20">
        <v>25403835</v>
      </c>
      <c r="J17" s="20">
        <v>25403835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25403835</v>
      </c>
      <c r="X17" s="20">
        <v>6328500</v>
      </c>
      <c r="Y17" s="20">
        <v>19075335</v>
      </c>
      <c r="Z17" s="21">
        <v>301.42</v>
      </c>
      <c r="AA17" s="22">
        <v>25314000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229614016</v>
      </c>
      <c r="D19" s="18">
        <v>229614016</v>
      </c>
      <c r="E19" s="19">
        <v>259265721</v>
      </c>
      <c r="F19" s="20">
        <v>259265721</v>
      </c>
      <c r="G19" s="20">
        <v>226362732</v>
      </c>
      <c r="H19" s="20">
        <v>226363347</v>
      </c>
      <c r="I19" s="20">
        <v>224225953</v>
      </c>
      <c r="J19" s="20">
        <v>224225953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224225953</v>
      </c>
      <c r="X19" s="20">
        <v>64816430</v>
      </c>
      <c r="Y19" s="20">
        <v>159409523</v>
      </c>
      <c r="Z19" s="21">
        <v>245.94</v>
      </c>
      <c r="AA19" s="22">
        <v>259265721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78795</v>
      </c>
      <c r="D22" s="18">
        <v>78795</v>
      </c>
      <c r="E22" s="19">
        <v>55000</v>
      </c>
      <c r="F22" s="20">
        <v>55000</v>
      </c>
      <c r="G22" s="20">
        <v>55237</v>
      </c>
      <c r="H22" s="20">
        <v>55237</v>
      </c>
      <c r="I22" s="20">
        <v>55237</v>
      </c>
      <c r="J22" s="20">
        <v>55237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55237</v>
      </c>
      <c r="X22" s="20">
        <v>13750</v>
      </c>
      <c r="Y22" s="20">
        <v>41487</v>
      </c>
      <c r="Z22" s="21">
        <v>301.72</v>
      </c>
      <c r="AA22" s="22">
        <v>55000</v>
      </c>
    </row>
    <row r="23" spans="1:27" ht="13.5">
      <c r="A23" s="23" t="s">
        <v>49</v>
      </c>
      <c r="B23" s="17"/>
      <c r="C23" s="18">
        <v>1820206</v>
      </c>
      <c r="D23" s="18">
        <v>1820206</v>
      </c>
      <c r="E23" s="19">
        <v>3688000</v>
      </c>
      <c r="F23" s="20">
        <v>3688000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922000</v>
      </c>
      <c r="Y23" s="24">
        <v>-922000</v>
      </c>
      <c r="Z23" s="25">
        <v>-100</v>
      </c>
      <c r="AA23" s="26">
        <v>3688000</v>
      </c>
    </row>
    <row r="24" spans="1:27" ht="13.5">
      <c r="A24" s="27" t="s">
        <v>50</v>
      </c>
      <c r="B24" s="35"/>
      <c r="C24" s="29">
        <f aca="true" t="shared" si="1" ref="C24:Y24">SUM(C15:C23)</f>
        <v>251507645</v>
      </c>
      <c r="D24" s="29">
        <f>SUM(D15:D23)</f>
        <v>251507645</v>
      </c>
      <c r="E24" s="36">
        <f t="shared" si="1"/>
        <v>288445721</v>
      </c>
      <c r="F24" s="37">
        <f t="shared" si="1"/>
        <v>288445721</v>
      </c>
      <c r="G24" s="37">
        <f t="shared" si="1"/>
        <v>252169369</v>
      </c>
      <c r="H24" s="37">
        <f t="shared" si="1"/>
        <v>252169984</v>
      </c>
      <c r="I24" s="37">
        <f t="shared" si="1"/>
        <v>250032590</v>
      </c>
      <c r="J24" s="37">
        <f t="shared" si="1"/>
        <v>250032590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250032590</v>
      </c>
      <c r="X24" s="37">
        <f t="shared" si="1"/>
        <v>72111430</v>
      </c>
      <c r="Y24" s="37">
        <f t="shared" si="1"/>
        <v>177921160</v>
      </c>
      <c r="Z24" s="38">
        <f>+IF(X24&lt;&gt;0,+(Y24/X24)*100,0)</f>
        <v>246.73087192973432</v>
      </c>
      <c r="AA24" s="39">
        <f>SUM(AA15:AA23)</f>
        <v>288445721</v>
      </c>
    </row>
    <row r="25" spans="1:27" ht="13.5">
      <c r="A25" s="27" t="s">
        <v>51</v>
      </c>
      <c r="B25" s="28"/>
      <c r="C25" s="29">
        <f aca="true" t="shared" si="2" ref="C25:Y25">+C12+C24</f>
        <v>285209014</v>
      </c>
      <c r="D25" s="29">
        <f>+D12+D24</f>
        <v>285209014</v>
      </c>
      <c r="E25" s="30">
        <f t="shared" si="2"/>
        <v>320849903</v>
      </c>
      <c r="F25" s="31">
        <f t="shared" si="2"/>
        <v>320849903</v>
      </c>
      <c r="G25" s="31">
        <f t="shared" si="2"/>
        <v>306266726</v>
      </c>
      <c r="H25" s="31">
        <f t="shared" si="2"/>
        <v>302689360</v>
      </c>
      <c r="I25" s="31">
        <f t="shared" si="2"/>
        <v>290014507</v>
      </c>
      <c r="J25" s="31">
        <f t="shared" si="2"/>
        <v>290014507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290014507</v>
      </c>
      <c r="X25" s="31">
        <f t="shared" si="2"/>
        <v>80212476</v>
      </c>
      <c r="Y25" s="31">
        <f t="shared" si="2"/>
        <v>209802031</v>
      </c>
      <c r="Z25" s="32">
        <f>+IF(X25&lt;&gt;0,+(Y25/X25)*100,0)</f>
        <v>261.55785416722455</v>
      </c>
      <c r="AA25" s="33">
        <f>+AA12+AA24</f>
        <v>320849903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2041684</v>
      </c>
      <c r="D30" s="18">
        <v>2041684</v>
      </c>
      <c r="E30" s="19">
        <v>2151000</v>
      </c>
      <c r="F30" s="20">
        <v>2151000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537750</v>
      </c>
      <c r="Y30" s="20">
        <v>-537750</v>
      </c>
      <c r="Z30" s="21">
        <v>-100</v>
      </c>
      <c r="AA30" s="22">
        <v>2151000</v>
      </c>
    </row>
    <row r="31" spans="1:27" ht="13.5">
      <c r="A31" s="23" t="s">
        <v>56</v>
      </c>
      <c r="B31" s="17"/>
      <c r="C31" s="18">
        <v>1269296</v>
      </c>
      <c r="D31" s="18">
        <v>1269296</v>
      </c>
      <c r="E31" s="19">
        <v>1272000</v>
      </c>
      <c r="F31" s="20">
        <v>1272000</v>
      </c>
      <c r="G31" s="20">
        <v>1294106</v>
      </c>
      <c r="H31" s="20">
        <v>1306058</v>
      </c>
      <c r="I31" s="20">
        <v>1337562</v>
      </c>
      <c r="J31" s="20">
        <v>1337562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1337562</v>
      </c>
      <c r="X31" s="20">
        <v>318000</v>
      </c>
      <c r="Y31" s="20">
        <v>1019562</v>
      </c>
      <c r="Z31" s="21">
        <v>320.62</v>
      </c>
      <c r="AA31" s="22">
        <v>1272000</v>
      </c>
    </row>
    <row r="32" spans="1:27" ht="13.5">
      <c r="A32" s="23" t="s">
        <v>57</v>
      </c>
      <c r="B32" s="17"/>
      <c r="C32" s="18">
        <v>18641456</v>
      </c>
      <c r="D32" s="18">
        <v>18641456</v>
      </c>
      <c r="E32" s="19">
        <v>27127408</v>
      </c>
      <c r="F32" s="20">
        <v>27127408</v>
      </c>
      <c r="G32" s="20">
        <v>12223732</v>
      </c>
      <c r="H32" s="20">
        <v>9494773</v>
      </c>
      <c r="I32" s="20">
        <v>7572191</v>
      </c>
      <c r="J32" s="20">
        <v>7572191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7572191</v>
      </c>
      <c r="X32" s="20">
        <v>6781852</v>
      </c>
      <c r="Y32" s="20">
        <v>790339</v>
      </c>
      <c r="Z32" s="21">
        <v>11.65</v>
      </c>
      <c r="AA32" s="22">
        <v>27127408</v>
      </c>
    </row>
    <row r="33" spans="1:27" ht="13.5">
      <c r="A33" s="23" t="s">
        <v>58</v>
      </c>
      <c r="B33" s="17"/>
      <c r="C33" s="18">
        <v>8720077</v>
      </c>
      <c r="D33" s="18">
        <v>8720077</v>
      </c>
      <c r="E33" s="19">
        <v>10093000</v>
      </c>
      <c r="F33" s="20">
        <v>10093000</v>
      </c>
      <c r="G33" s="20">
        <v>9950649</v>
      </c>
      <c r="H33" s="20">
        <v>9950649</v>
      </c>
      <c r="I33" s="20">
        <v>9919849</v>
      </c>
      <c r="J33" s="20">
        <v>9919849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9919849</v>
      </c>
      <c r="X33" s="20">
        <v>2523250</v>
      </c>
      <c r="Y33" s="20">
        <v>7396599</v>
      </c>
      <c r="Z33" s="21">
        <v>293.14</v>
      </c>
      <c r="AA33" s="22">
        <v>10093000</v>
      </c>
    </row>
    <row r="34" spans="1:27" ht="13.5">
      <c r="A34" s="27" t="s">
        <v>59</v>
      </c>
      <c r="B34" s="28"/>
      <c r="C34" s="29">
        <f aca="true" t="shared" si="3" ref="C34:Y34">SUM(C29:C33)</f>
        <v>30672513</v>
      </c>
      <c r="D34" s="29">
        <f>SUM(D29:D33)</f>
        <v>30672513</v>
      </c>
      <c r="E34" s="30">
        <f t="shared" si="3"/>
        <v>40643408</v>
      </c>
      <c r="F34" s="31">
        <f t="shared" si="3"/>
        <v>40643408</v>
      </c>
      <c r="G34" s="31">
        <f t="shared" si="3"/>
        <v>23468487</v>
      </c>
      <c r="H34" s="31">
        <f t="shared" si="3"/>
        <v>20751480</v>
      </c>
      <c r="I34" s="31">
        <f t="shared" si="3"/>
        <v>18829602</v>
      </c>
      <c r="J34" s="31">
        <f t="shared" si="3"/>
        <v>18829602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18829602</v>
      </c>
      <c r="X34" s="31">
        <f t="shared" si="3"/>
        <v>10160852</v>
      </c>
      <c r="Y34" s="31">
        <f t="shared" si="3"/>
        <v>8668750</v>
      </c>
      <c r="Z34" s="32">
        <f>+IF(X34&lt;&gt;0,+(Y34/X34)*100,0)</f>
        <v>85.31518813579805</v>
      </c>
      <c r="AA34" s="33">
        <f>SUM(AA29:AA33)</f>
        <v>40643408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32437212</v>
      </c>
      <c r="D37" s="18">
        <v>32437212</v>
      </c>
      <c r="E37" s="19">
        <v>37816000</v>
      </c>
      <c r="F37" s="20">
        <v>37816000</v>
      </c>
      <c r="G37" s="20">
        <v>34459920</v>
      </c>
      <c r="H37" s="20">
        <v>34459920</v>
      </c>
      <c r="I37" s="20">
        <v>34217934</v>
      </c>
      <c r="J37" s="20">
        <v>34217934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34217934</v>
      </c>
      <c r="X37" s="20">
        <v>9454000</v>
      </c>
      <c r="Y37" s="20">
        <v>24763934</v>
      </c>
      <c r="Z37" s="21">
        <v>261.94</v>
      </c>
      <c r="AA37" s="22">
        <v>37816000</v>
      </c>
    </row>
    <row r="38" spans="1:27" ht="13.5">
      <c r="A38" s="23" t="s">
        <v>58</v>
      </c>
      <c r="B38" s="17"/>
      <c r="C38" s="18">
        <v>30263442</v>
      </c>
      <c r="D38" s="18">
        <v>30263442</v>
      </c>
      <c r="E38" s="19">
        <v>29506000</v>
      </c>
      <c r="F38" s="20">
        <v>29506000</v>
      </c>
      <c r="G38" s="20">
        <v>2225611</v>
      </c>
      <c r="H38" s="20">
        <v>2225611</v>
      </c>
      <c r="I38" s="20">
        <v>2225611</v>
      </c>
      <c r="J38" s="20">
        <v>2225611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2225611</v>
      </c>
      <c r="X38" s="20">
        <v>7376500</v>
      </c>
      <c r="Y38" s="20">
        <v>-5150889</v>
      </c>
      <c r="Z38" s="21">
        <v>-69.83</v>
      </c>
      <c r="AA38" s="22">
        <v>29506000</v>
      </c>
    </row>
    <row r="39" spans="1:27" ht="13.5">
      <c r="A39" s="27" t="s">
        <v>61</v>
      </c>
      <c r="B39" s="35"/>
      <c r="C39" s="29">
        <f aca="true" t="shared" si="4" ref="C39:Y39">SUM(C37:C38)</f>
        <v>62700654</v>
      </c>
      <c r="D39" s="29">
        <f>SUM(D37:D38)</f>
        <v>62700654</v>
      </c>
      <c r="E39" s="36">
        <f t="shared" si="4"/>
        <v>67322000</v>
      </c>
      <c r="F39" s="37">
        <f t="shared" si="4"/>
        <v>67322000</v>
      </c>
      <c r="G39" s="37">
        <f t="shared" si="4"/>
        <v>36685531</v>
      </c>
      <c r="H39" s="37">
        <f t="shared" si="4"/>
        <v>36685531</v>
      </c>
      <c r="I39" s="37">
        <f t="shared" si="4"/>
        <v>36443545</v>
      </c>
      <c r="J39" s="37">
        <f t="shared" si="4"/>
        <v>36443545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36443545</v>
      </c>
      <c r="X39" s="37">
        <f t="shared" si="4"/>
        <v>16830500</v>
      </c>
      <c r="Y39" s="37">
        <f t="shared" si="4"/>
        <v>19613045</v>
      </c>
      <c r="Z39" s="38">
        <f>+IF(X39&lt;&gt;0,+(Y39/X39)*100,0)</f>
        <v>116.53275303763999</v>
      </c>
      <c r="AA39" s="39">
        <f>SUM(AA37:AA38)</f>
        <v>67322000</v>
      </c>
    </row>
    <row r="40" spans="1:27" ht="13.5">
      <c r="A40" s="27" t="s">
        <v>62</v>
      </c>
      <c r="B40" s="28"/>
      <c r="C40" s="29">
        <f aca="true" t="shared" si="5" ref="C40:Y40">+C34+C39</f>
        <v>93373167</v>
      </c>
      <c r="D40" s="29">
        <f>+D34+D39</f>
        <v>93373167</v>
      </c>
      <c r="E40" s="30">
        <f t="shared" si="5"/>
        <v>107965408</v>
      </c>
      <c r="F40" s="31">
        <f t="shared" si="5"/>
        <v>107965408</v>
      </c>
      <c r="G40" s="31">
        <f t="shared" si="5"/>
        <v>60154018</v>
      </c>
      <c r="H40" s="31">
        <f t="shared" si="5"/>
        <v>57437011</v>
      </c>
      <c r="I40" s="31">
        <f t="shared" si="5"/>
        <v>55273147</v>
      </c>
      <c r="J40" s="31">
        <f t="shared" si="5"/>
        <v>55273147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55273147</v>
      </c>
      <c r="X40" s="31">
        <f t="shared" si="5"/>
        <v>26991352</v>
      </c>
      <c r="Y40" s="31">
        <f t="shared" si="5"/>
        <v>28281795</v>
      </c>
      <c r="Z40" s="32">
        <f>+IF(X40&lt;&gt;0,+(Y40/X40)*100,0)</f>
        <v>104.78094983904474</v>
      </c>
      <c r="AA40" s="33">
        <f>+AA34+AA39</f>
        <v>107965408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191835847</v>
      </c>
      <c r="D42" s="43">
        <f>+D25-D40</f>
        <v>191835847</v>
      </c>
      <c r="E42" s="44">
        <f t="shared" si="6"/>
        <v>212884495</v>
      </c>
      <c r="F42" s="45">
        <f t="shared" si="6"/>
        <v>212884495</v>
      </c>
      <c r="G42" s="45">
        <f t="shared" si="6"/>
        <v>246112708</v>
      </c>
      <c r="H42" s="45">
        <f t="shared" si="6"/>
        <v>245252349</v>
      </c>
      <c r="I42" s="45">
        <f t="shared" si="6"/>
        <v>234741360</v>
      </c>
      <c r="J42" s="45">
        <f t="shared" si="6"/>
        <v>234741360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234741360</v>
      </c>
      <c r="X42" s="45">
        <f t="shared" si="6"/>
        <v>53221124</v>
      </c>
      <c r="Y42" s="45">
        <f t="shared" si="6"/>
        <v>181520236</v>
      </c>
      <c r="Z42" s="46">
        <f>+IF(X42&lt;&gt;0,+(Y42/X42)*100,0)</f>
        <v>341.06802404248356</v>
      </c>
      <c r="AA42" s="47">
        <f>+AA25-AA40</f>
        <v>212884495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187888514</v>
      </c>
      <c r="D45" s="18">
        <v>187888514</v>
      </c>
      <c r="E45" s="19">
        <v>209084495</v>
      </c>
      <c r="F45" s="20">
        <v>209084495</v>
      </c>
      <c r="G45" s="20">
        <v>242135968</v>
      </c>
      <c r="H45" s="20">
        <v>241275609</v>
      </c>
      <c r="I45" s="20">
        <v>230764620</v>
      </c>
      <c r="J45" s="20">
        <v>230764620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230764620</v>
      </c>
      <c r="X45" s="20">
        <v>52271124</v>
      </c>
      <c r="Y45" s="20">
        <v>178493496</v>
      </c>
      <c r="Z45" s="48">
        <v>341.48</v>
      </c>
      <c r="AA45" s="22">
        <v>209084495</v>
      </c>
    </row>
    <row r="46" spans="1:27" ht="13.5">
      <c r="A46" s="23" t="s">
        <v>67</v>
      </c>
      <c r="B46" s="17"/>
      <c r="C46" s="18">
        <v>3947333</v>
      </c>
      <c r="D46" s="18">
        <v>3947333</v>
      </c>
      <c r="E46" s="19">
        <v>3800000</v>
      </c>
      <c r="F46" s="20">
        <v>3800000</v>
      </c>
      <c r="G46" s="20">
        <v>3976740</v>
      </c>
      <c r="H46" s="20">
        <v>3976740</v>
      </c>
      <c r="I46" s="20">
        <v>3976740</v>
      </c>
      <c r="J46" s="20">
        <v>3976740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3976740</v>
      </c>
      <c r="X46" s="20">
        <v>950000</v>
      </c>
      <c r="Y46" s="20">
        <v>3026740</v>
      </c>
      <c r="Z46" s="48">
        <v>318.6</v>
      </c>
      <c r="AA46" s="22">
        <v>3800000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191835847</v>
      </c>
      <c r="D48" s="51">
        <f>SUM(D45:D47)</f>
        <v>191835847</v>
      </c>
      <c r="E48" s="52">
        <f t="shared" si="7"/>
        <v>212884495</v>
      </c>
      <c r="F48" s="53">
        <f t="shared" si="7"/>
        <v>212884495</v>
      </c>
      <c r="G48" s="53">
        <f t="shared" si="7"/>
        <v>246112708</v>
      </c>
      <c r="H48" s="53">
        <f t="shared" si="7"/>
        <v>245252349</v>
      </c>
      <c r="I48" s="53">
        <f t="shared" si="7"/>
        <v>234741360</v>
      </c>
      <c r="J48" s="53">
        <f t="shared" si="7"/>
        <v>234741360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234741360</v>
      </c>
      <c r="X48" s="53">
        <f t="shared" si="7"/>
        <v>53221124</v>
      </c>
      <c r="Y48" s="53">
        <f t="shared" si="7"/>
        <v>181520236</v>
      </c>
      <c r="Z48" s="54">
        <f>+IF(X48&lt;&gt;0,+(Y48/X48)*100,0)</f>
        <v>341.06802404248356</v>
      </c>
      <c r="AA48" s="55">
        <f>SUM(AA45:AA47)</f>
        <v>212884495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14709550</v>
      </c>
      <c r="D6" s="18">
        <v>14709550</v>
      </c>
      <c r="E6" s="19">
        <v>3608770</v>
      </c>
      <c r="F6" s="20">
        <v>15796795</v>
      </c>
      <c r="G6" s="20">
        <v>37375233</v>
      </c>
      <c r="H6" s="20">
        <v>30666756</v>
      </c>
      <c r="I6" s="20">
        <v>31221594</v>
      </c>
      <c r="J6" s="20">
        <v>31221594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31221594</v>
      </c>
      <c r="X6" s="20">
        <v>3949199</v>
      </c>
      <c r="Y6" s="20">
        <v>27272395</v>
      </c>
      <c r="Z6" s="21">
        <v>690.58</v>
      </c>
      <c r="AA6" s="22">
        <v>15796795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501432</v>
      </c>
      <c r="D8" s="18">
        <v>501432</v>
      </c>
      <c r="E8" s="19">
        <v>439560</v>
      </c>
      <c r="F8" s="20">
        <v>1050943</v>
      </c>
      <c r="G8" s="20">
        <v>689627</v>
      </c>
      <c r="H8" s="20">
        <v>123332</v>
      </c>
      <c r="I8" s="20">
        <v>138542</v>
      </c>
      <c r="J8" s="20">
        <v>138542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138542</v>
      </c>
      <c r="X8" s="20">
        <v>262736</v>
      </c>
      <c r="Y8" s="20">
        <v>-124194</v>
      </c>
      <c r="Z8" s="21">
        <v>-47.27</v>
      </c>
      <c r="AA8" s="22">
        <v>1050943</v>
      </c>
    </row>
    <row r="9" spans="1:27" ht="13.5">
      <c r="A9" s="23" t="s">
        <v>36</v>
      </c>
      <c r="B9" s="17"/>
      <c r="C9" s="18">
        <v>1539823</v>
      </c>
      <c r="D9" s="18">
        <v>1539823</v>
      </c>
      <c r="E9" s="19">
        <v>2008363</v>
      </c>
      <c r="F9" s="20"/>
      <c r="G9" s="20">
        <v>8606373</v>
      </c>
      <c r="H9" s="20">
        <v>8223628</v>
      </c>
      <c r="I9" s="20">
        <v>7263893</v>
      </c>
      <c r="J9" s="20">
        <v>7263893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7263893</v>
      </c>
      <c r="X9" s="20"/>
      <c r="Y9" s="20">
        <v>7263893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1155196</v>
      </c>
      <c r="D11" s="18">
        <v>1155196</v>
      </c>
      <c r="E11" s="19">
        <v>2968461</v>
      </c>
      <c r="F11" s="20">
        <v>1043063</v>
      </c>
      <c r="G11" s="20">
        <v>1035908</v>
      </c>
      <c r="H11" s="20">
        <v>802062</v>
      </c>
      <c r="I11" s="20">
        <v>1010779</v>
      </c>
      <c r="J11" s="20">
        <v>1010779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1010779</v>
      </c>
      <c r="X11" s="20">
        <v>260766</v>
      </c>
      <c r="Y11" s="20">
        <v>750013</v>
      </c>
      <c r="Z11" s="21">
        <v>287.62</v>
      </c>
      <c r="AA11" s="22">
        <v>1043063</v>
      </c>
    </row>
    <row r="12" spans="1:27" ht="13.5">
      <c r="A12" s="27" t="s">
        <v>39</v>
      </c>
      <c r="B12" s="28"/>
      <c r="C12" s="29">
        <f aca="true" t="shared" si="0" ref="C12:Y12">SUM(C6:C11)</f>
        <v>17906001</v>
      </c>
      <c r="D12" s="29">
        <f>SUM(D6:D11)</f>
        <v>17906001</v>
      </c>
      <c r="E12" s="30">
        <f t="shared" si="0"/>
        <v>9025154</v>
      </c>
      <c r="F12" s="31">
        <f t="shared" si="0"/>
        <v>17890801</v>
      </c>
      <c r="G12" s="31">
        <f t="shared" si="0"/>
        <v>47707141</v>
      </c>
      <c r="H12" s="31">
        <f t="shared" si="0"/>
        <v>39815778</v>
      </c>
      <c r="I12" s="31">
        <f t="shared" si="0"/>
        <v>39634808</v>
      </c>
      <c r="J12" s="31">
        <f t="shared" si="0"/>
        <v>39634808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39634808</v>
      </c>
      <c r="X12" s="31">
        <f t="shared" si="0"/>
        <v>4472701</v>
      </c>
      <c r="Y12" s="31">
        <f t="shared" si="0"/>
        <v>35162107</v>
      </c>
      <c r="Z12" s="32">
        <f>+IF(X12&lt;&gt;0,+(Y12/X12)*100,0)</f>
        <v>786.1492865273132</v>
      </c>
      <c r="AA12" s="33">
        <f>SUM(AA6:AA11)</f>
        <v>17890801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111000</v>
      </c>
      <c r="D17" s="18">
        <v>111000</v>
      </c>
      <c r="E17" s="19"/>
      <c r="F17" s="20">
        <v>111000</v>
      </c>
      <c r="G17" s="20"/>
      <c r="H17" s="20">
        <v>111000</v>
      </c>
      <c r="I17" s="20">
        <v>111000</v>
      </c>
      <c r="J17" s="20">
        <v>111000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111000</v>
      </c>
      <c r="X17" s="20">
        <v>27750</v>
      </c>
      <c r="Y17" s="20">
        <v>83250</v>
      </c>
      <c r="Z17" s="21">
        <v>300</v>
      </c>
      <c r="AA17" s="22">
        <v>111000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40553005</v>
      </c>
      <c r="D19" s="18">
        <v>40553005</v>
      </c>
      <c r="E19" s="19">
        <v>40785291</v>
      </c>
      <c r="F19" s="20">
        <v>39988494</v>
      </c>
      <c r="G19" s="20">
        <v>41019574</v>
      </c>
      <c r="H19" s="20">
        <v>40580979</v>
      </c>
      <c r="I19" s="20">
        <v>40603368</v>
      </c>
      <c r="J19" s="20">
        <v>40603368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40603368</v>
      </c>
      <c r="X19" s="20">
        <v>9997124</v>
      </c>
      <c r="Y19" s="20">
        <v>30606244</v>
      </c>
      <c r="Z19" s="21">
        <v>306.15</v>
      </c>
      <c r="AA19" s="22">
        <v>39988494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274895</v>
      </c>
      <c r="D22" s="18">
        <v>274895</v>
      </c>
      <c r="E22" s="19">
        <v>306581</v>
      </c>
      <c r="F22" s="20">
        <v>271896</v>
      </c>
      <c r="G22" s="20">
        <v>342978</v>
      </c>
      <c r="H22" s="20">
        <v>274895</v>
      </c>
      <c r="I22" s="20">
        <v>274895</v>
      </c>
      <c r="J22" s="20">
        <v>274895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274895</v>
      </c>
      <c r="X22" s="20">
        <v>67974</v>
      </c>
      <c r="Y22" s="20">
        <v>206921</v>
      </c>
      <c r="Z22" s="21">
        <v>304.41</v>
      </c>
      <c r="AA22" s="22">
        <v>271896</v>
      </c>
    </row>
    <row r="23" spans="1:27" ht="13.5">
      <c r="A23" s="23" t="s">
        <v>49</v>
      </c>
      <c r="B23" s="17"/>
      <c r="C23" s="18">
        <v>1591152</v>
      </c>
      <c r="D23" s="18">
        <v>1591152</v>
      </c>
      <c r="E23" s="19">
        <v>1587003</v>
      </c>
      <c r="F23" s="20">
        <v>1591003</v>
      </c>
      <c r="G23" s="24">
        <v>1644223</v>
      </c>
      <c r="H23" s="24">
        <v>1591152</v>
      </c>
      <c r="I23" s="24">
        <v>1591152</v>
      </c>
      <c r="J23" s="20">
        <v>1591152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1591152</v>
      </c>
      <c r="X23" s="20">
        <v>397751</v>
      </c>
      <c r="Y23" s="24">
        <v>1193401</v>
      </c>
      <c r="Z23" s="25">
        <v>300.04</v>
      </c>
      <c r="AA23" s="26">
        <v>1591003</v>
      </c>
    </row>
    <row r="24" spans="1:27" ht="13.5">
      <c r="A24" s="27" t="s">
        <v>50</v>
      </c>
      <c r="B24" s="35"/>
      <c r="C24" s="29">
        <f aca="true" t="shared" si="1" ref="C24:Y24">SUM(C15:C23)</f>
        <v>42530052</v>
      </c>
      <c r="D24" s="29">
        <f>SUM(D15:D23)</f>
        <v>42530052</v>
      </c>
      <c r="E24" s="36">
        <f t="shared" si="1"/>
        <v>42678875</v>
      </c>
      <c r="F24" s="37">
        <f t="shared" si="1"/>
        <v>41962393</v>
      </c>
      <c r="G24" s="37">
        <f t="shared" si="1"/>
        <v>43006775</v>
      </c>
      <c r="H24" s="37">
        <f t="shared" si="1"/>
        <v>42558026</v>
      </c>
      <c r="I24" s="37">
        <f t="shared" si="1"/>
        <v>42580415</v>
      </c>
      <c r="J24" s="37">
        <f t="shared" si="1"/>
        <v>42580415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42580415</v>
      </c>
      <c r="X24" s="37">
        <f t="shared" si="1"/>
        <v>10490599</v>
      </c>
      <c r="Y24" s="37">
        <f t="shared" si="1"/>
        <v>32089816</v>
      </c>
      <c r="Z24" s="38">
        <f>+IF(X24&lt;&gt;0,+(Y24/X24)*100,0)</f>
        <v>305.8911697987884</v>
      </c>
      <c r="AA24" s="39">
        <f>SUM(AA15:AA23)</f>
        <v>41962393</v>
      </c>
    </row>
    <row r="25" spans="1:27" ht="13.5">
      <c r="A25" s="27" t="s">
        <v>51</v>
      </c>
      <c r="B25" s="28"/>
      <c r="C25" s="29">
        <f aca="true" t="shared" si="2" ref="C25:Y25">+C12+C24</f>
        <v>60436053</v>
      </c>
      <c r="D25" s="29">
        <f>+D12+D24</f>
        <v>60436053</v>
      </c>
      <c r="E25" s="30">
        <f t="shared" si="2"/>
        <v>51704029</v>
      </c>
      <c r="F25" s="31">
        <f t="shared" si="2"/>
        <v>59853194</v>
      </c>
      <c r="G25" s="31">
        <f t="shared" si="2"/>
        <v>90713916</v>
      </c>
      <c r="H25" s="31">
        <f t="shared" si="2"/>
        <v>82373804</v>
      </c>
      <c r="I25" s="31">
        <f t="shared" si="2"/>
        <v>82215223</v>
      </c>
      <c r="J25" s="31">
        <f t="shared" si="2"/>
        <v>82215223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82215223</v>
      </c>
      <c r="X25" s="31">
        <f t="shared" si="2"/>
        <v>14963300</v>
      </c>
      <c r="Y25" s="31">
        <f t="shared" si="2"/>
        <v>67251923</v>
      </c>
      <c r="Z25" s="32">
        <f>+IF(X25&lt;&gt;0,+(Y25/X25)*100,0)</f>
        <v>449.4457973842668</v>
      </c>
      <c r="AA25" s="33">
        <f>+AA12+AA24</f>
        <v>59853194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782765</v>
      </c>
      <c r="D30" s="18">
        <v>782765</v>
      </c>
      <c r="E30" s="19">
        <v>811916</v>
      </c>
      <c r="F30" s="20">
        <v>521556</v>
      </c>
      <c r="G30" s="20">
        <v>782765</v>
      </c>
      <c r="H30" s="20">
        <v>1071593</v>
      </c>
      <c r="I30" s="20">
        <v>1071593</v>
      </c>
      <c r="J30" s="20">
        <v>1071593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1071593</v>
      </c>
      <c r="X30" s="20">
        <v>130389</v>
      </c>
      <c r="Y30" s="20">
        <v>941204</v>
      </c>
      <c r="Z30" s="21">
        <v>721.84</v>
      </c>
      <c r="AA30" s="22">
        <v>521556</v>
      </c>
    </row>
    <row r="31" spans="1:27" ht="13.5">
      <c r="A31" s="23" t="s">
        <v>56</v>
      </c>
      <c r="B31" s="17"/>
      <c r="C31" s="18">
        <v>11820</v>
      </c>
      <c r="D31" s="18">
        <v>11820</v>
      </c>
      <c r="E31" s="19">
        <v>17590</v>
      </c>
      <c r="F31" s="20">
        <v>11820</v>
      </c>
      <c r="G31" s="20">
        <v>12120</v>
      </c>
      <c r="H31" s="20">
        <v>11820</v>
      </c>
      <c r="I31" s="20">
        <v>11820</v>
      </c>
      <c r="J31" s="20">
        <v>11820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11820</v>
      </c>
      <c r="X31" s="20">
        <v>2955</v>
      </c>
      <c r="Y31" s="20">
        <v>8865</v>
      </c>
      <c r="Z31" s="21">
        <v>300</v>
      </c>
      <c r="AA31" s="22">
        <v>11820</v>
      </c>
    </row>
    <row r="32" spans="1:27" ht="13.5">
      <c r="A32" s="23" t="s">
        <v>57</v>
      </c>
      <c r="B32" s="17"/>
      <c r="C32" s="18">
        <v>11043578</v>
      </c>
      <c r="D32" s="18">
        <v>11043578</v>
      </c>
      <c r="E32" s="19">
        <v>2692975</v>
      </c>
      <c r="F32" s="20">
        <v>2269094</v>
      </c>
      <c r="G32" s="20">
        <v>12712341</v>
      </c>
      <c r="H32" s="20">
        <v>13758476</v>
      </c>
      <c r="I32" s="20">
        <v>18159159</v>
      </c>
      <c r="J32" s="20">
        <v>18159159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18159159</v>
      </c>
      <c r="X32" s="20">
        <v>567274</v>
      </c>
      <c r="Y32" s="20">
        <v>17591885</v>
      </c>
      <c r="Z32" s="21">
        <v>3101.13</v>
      </c>
      <c r="AA32" s="22">
        <v>2269094</v>
      </c>
    </row>
    <row r="33" spans="1:27" ht="13.5">
      <c r="A33" s="23" t="s">
        <v>58</v>
      </c>
      <c r="B33" s="17"/>
      <c r="C33" s="18">
        <v>8075941</v>
      </c>
      <c r="D33" s="18">
        <v>8075941</v>
      </c>
      <c r="E33" s="19">
        <v>7335489</v>
      </c>
      <c r="F33" s="20">
        <v>11625000</v>
      </c>
      <c r="G33" s="20">
        <v>3808505</v>
      </c>
      <c r="H33" s="20">
        <v>7947084</v>
      </c>
      <c r="I33" s="20">
        <v>7947084</v>
      </c>
      <c r="J33" s="20">
        <v>7947084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7947084</v>
      </c>
      <c r="X33" s="20">
        <v>2906250</v>
      </c>
      <c r="Y33" s="20">
        <v>5040834</v>
      </c>
      <c r="Z33" s="21">
        <v>173.45</v>
      </c>
      <c r="AA33" s="22">
        <v>11625000</v>
      </c>
    </row>
    <row r="34" spans="1:27" ht="13.5">
      <c r="A34" s="27" t="s">
        <v>59</v>
      </c>
      <c r="B34" s="28"/>
      <c r="C34" s="29">
        <f aca="true" t="shared" si="3" ref="C34:Y34">SUM(C29:C33)</f>
        <v>19914104</v>
      </c>
      <c r="D34" s="29">
        <f>SUM(D29:D33)</f>
        <v>19914104</v>
      </c>
      <c r="E34" s="30">
        <f t="shared" si="3"/>
        <v>10857970</v>
      </c>
      <c r="F34" s="31">
        <f t="shared" si="3"/>
        <v>14427470</v>
      </c>
      <c r="G34" s="31">
        <f t="shared" si="3"/>
        <v>17315731</v>
      </c>
      <c r="H34" s="31">
        <f t="shared" si="3"/>
        <v>22788973</v>
      </c>
      <c r="I34" s="31">
        <f t="shared" si="3"/>
        <v>27189656</v>
      </c>
      <c r="J34" s="31">
        <f t="shared" si="3"/>
        <v>27189656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27189656</v>
      </c>
      <c r="X34" s="31">
        <f t="shared" si="3"/>
        <v>3606868</v>
      </c>
      <c r="Y34" s="31">
        <f t="shared" si="3"/>
        <v>23582788</v>
      </c>
      <c r="Z34" s="32">
        <f>+IF(X34&lt;&gt;0,+(Y34/X34)*100,0)</f>
        <v>653.8300819436697</v>
      </c>
      <c r="AA34" s="33">
        <f>SUM(AA29:AA33)</f>
        <v>14427470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1478990</v>
      </c>
      <c r="D37" s="18">
        <v>1478990</v>
      </c>
      <c r="E37" s="19">
        <v>665807</v>
      </c>
      <c r="F37" s="20">
        <v>957435</v>
      </c>
      <c r="G37" s="20">
        <v>1478990</v>
      </c>
      <c r="H37" s="20">
        <v>1137618</v>
      </c>
      <c r="I37" s="20">
        <v>1111210</v>
      </c>
      <c r="J37" s="20">
        <v>1111210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1111210</v>
      </c>
      <c r="X37" s="20">
        <v>239359</v>
      </c>
      <c r="Y37" s="20">
        <v>871851</v>
      </c>
      <c r="Z37" s="21">
        <v>364.24</v>
      </c>
      <c r="AA37" s="22">
        <v>957435</v>
      </c>
    </row>
    <row r="38" spans="1:27" ht="13.5">
      <c r="A38" s="23" t="s">
        <v>58</v>
      </c>
      <c r="B38" s="17"/>
      <c r="C38" s="18">
        <v>62493481</v>
      </c>
      <c r="D38" s="18">
        <v>62493481</v>
      </c>
      <c r="E38" s="19">
        <v>68365780</v>
      </c>
      <c r="F38" s="20">
        <v>70478589</v>
      </c>
      <c r="G38" s="20">
        <v>64087650</v>
      </c>
      <c r="H38" s="20">
        <v>62118093</v>
      </c>
      <c r="I38" s="20">
        <v>61850786</v>
      </c>
      <c r="J38" s="20">
        <v>61850786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61850786</v>
      </c>
      <c r="X38" s="20">
        <v>17619647</v>
      </c>
      <c r="Y38" s="20">
        <v>44231139</v>
      </c>
      <c r="Z38" s="21">
        <v>251.03</v>
      </c>
      <c r="AA38" s="22">
        <v>70478589</v>
      </c>
    </row>
    <row r="39" spans="1:27" ht="13.5">
      <c r="A39" s="27" t="s">
        <v>61</v>
      </c>
      <c r="B39" s="35"/>
      <c r="C39" s="29">
        <f aca="true" t="shared" si="4" ref="C39:Y39">SUM(C37:C38)</f>
        <v>63972471</v>
      </c>
      <c r="D39" s="29">
        <f>SUM(D37:D38)</f>
        <v>63972471</v>
      </c>
      <c r="E39" s="36">
        <f t="shared" si="4"/>
        <v>69031587</v>
      </c>
      <c r="F39" s="37">
        <f t="shared" si="4"/>
        <v>71436024</v>
      </c>
      <c r="G39" s="37">
        <f t="shared" si="4"/>
        <v>65566640</v>
      </c>
      <c r="H39" s="37">
        <f t="shared" si="4"/>
        <v>63255711</v>
      </c>
      <c r="I39" s="37">
        <f t="shared" si="4"/>
        <v>62961996</v>
      </c>
      <c r="J39" s="37">
        <f t="shared" si="4"/>
        <v>62961996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62961996</v>
      </c>
      <c r="X39" s="37">
        <f t="shared" si="4"/>
        <v>17859006</v>
      </c>
      <c r="Y39" s="37">
        <f t="shared" si="4"/>
        <v>45102990</v>
      </c>
      <c r="Z39" s="38">
        <f>+IF(X39&lt;&gt;0,+(Y39/X39)*100,0)</f>
        <v>252.55039390210183</v>
      </c>
      <c r="AA39" s="39">
        <f>SUM(AA37:AA38)</f>
        <v>71436024</v>
      </c>
    </row>
    <row r="40" spans="1:27" ht="13.5">
      <c r="A40" s="27" t="s">
        <v>62</v>
      </c>
      <c r="B40" s="28"/>
      <c r="C40" s="29">
        <f aca="true" t="shared" si="5" ref="C40:Y40">+C34+C39</f>
        <v>83886575</v>
      </c>
      <c r="D40" s="29">
        <f>+D34+D39</f>
        <v>83886575</v>
      </c>
      <c r="E40" s="30">
        <f t="shared" si="5"/>
        <v>79889557</v>
      </c>
      <c r="F40" s="31">
        <f t="shared" si="5"/>
        <v>85863494</v>
      </c>
      <c r="G40" s="31">
        <f t="shared" si="5"/>
        <v>82882371</v>
      </c>
      <c r="H40" s="31">
        <f t="shared" si="5"/>
        <v>86044684</v>
      </c>
      <c r="I40" s="31">
        <f t="shared" si="5"/>
        <v>90151652</v>
      </c>
      <c r="J40" s="31">
        <f t="shared" si="5"/>
        <v>90151652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90151652</v>
      </c>
      <c r="X40" s="31">
        <f t="shared" si="5"/>
        <v>21465874</v>
      </c>
      <c r="Y40" s="31">
        <f t="shared" si="5"/>
        <v>68685778</v>
      </c>
      <c r="Z40" s="32">
        <f>+IF(X40&lt;&gt;0,+(Y40/X40)*100,0)</f>
        <v>319.9766196335635</v>
      </c>
      <c r="AA40" s="33">
        <f>+AA34+AA39</f>
        <v>85863494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-23450522</v>
      </c>
      <c r="D42" s="43">
        <f>+D25-D40</f>
        <v>-23450522</v>
      </c>
      <c r="E42" s="44">
        <f t="shared" si="6"/>
        <v>-28185528</v>
      </c>
      <c r="F42" s="45">
        <f t="shared" si="6"/>
        <v>-26010300</v>
      </c>
      <c r="G42" s="45">
        <f t="shared" si="6"/>
        <v>7831545</v>
      </c>
      <c r="H42" s="45">
        <f t="shared" si="6"/>
        <v>-3670880</v>
      </c>
      <c r="I42" s="45">
        <f t="shared" si="6"/>
        <v>-7936429</v>
      </c>
      <c r="J42" s="45">
        <f t="shared" si="6"/>
        <v>-7936429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-7936429</v>
      </c>
      <c r="X42" s="45">
        <f t="shared" si="6"/>
        <v>-6502574</v>
      </c>
      <c r="Y42" s="45">
        <f t="shared" si="6"/>
        <v>-1433855</v>
      </c>
      <c r="Z42" s="46">
        <f>+IF(X42&lt;&gt;0,+(Y42/X42)*100,0)</f>
        <v>22.050575664344613</v>
      </c>
      <c r="AA42" s="47">
        <f>+AA25-AA40</f>
        <v>-26010300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-23450522</v>
      </c>
      <c r="D45" s="18">
        <v>-23450522</v>
      </c>
      <c r="E45" s="19">
        <v>-28185528</v>
      </c>
      <c r="F45" s="20">
        <v>-26010300</v>
      </c>
      <c r="G45" s="20">
        <v>7831545</v>
      </c>
      <c r="H45" s="20">
        <v>-3670880</v>
      </c>
      <c r="I45" s="20">
        <v>-7936429</v>
      </c>
      <c r="J45" s="20">
        <v>-7936429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-7936429</v>
      </c>
      <c r="X45" s="20">
        <v>-6502575</v>
      </c>
      <c r="Y45" s="20">
        <v>-1433854</v>
      </c>
      <c r="Z45" s="48">
        <v>22.05</v>
      </c>
      <c r="AA45" s="22">
        <v>-26010300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-23450522</v>
      </c>
      <c r="D48" s="51">
        <f>SUM(D45:D47)</f>
        <v>-23450522</v>
      </c>
      <c r="E48" s="52">
        <f t="shared" si="7"/>
        <v>-28185528</v>
      </c>
      <c r="F48" s="53">
        <f t="shared" si="7"/>
        <v>-26010300</v>
      </c>
      <c r="G48" s="53">
        <f t="shared" si="7"/>
        <v>7831545</v>
      </c>
      <c r="H48" s="53">
        <f t="shared" si="7"/>
        <v>-3670880</v>
      </c>
      <c r="I48" s="53">
        <f t="shared" si="7"/>
        <v>-7936429</v>
      </c>
      <c r="J48" s="53">
        <f t="shared" si="7"/>
        <v>-7936429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-7936429</v>
      </c>
      <c r="X48" s="53">
        <f t="shared" si="7"/>
        <v>-6502575</v>
      </c>
      <c r="Y48" s="53">
        <f t="shared" si="7"/>
        <v>-1433854</v>
      </c>
      <c r="Z48" s="54">
        <f>+IF(X48&lt;&gt;0,+(Y48/X48)*100,0)</f>
        <v>22.05055689476861</v>
      </c>
      <c r="AA48" s="55">
        <f>SUM(AA45:AA47)</f>
        <v>-26010300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1429924</v>
      </c>
      <c r="D6" s="18">
        <v>1429924</v>
      </c>
      <c r="E6" s="19"/>
      <c r="F6" s="20"/>
      <c r="G6" s="20">
        <v>298721</v>
      </c>
      <c r="H6" s="20">
        <v>2095961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3.5">
      <c r="A7" s="23" t="s">
        <v>34</v>
      </c>
      <c r="B7" s="17"/>
      <c r="C7" s="18"/>
      <c r="D7" s="18"/>
      <c r="E7" s="19"/>
      <c r="F7" s="20"/>
      <c r="G7" s="20">
        <v>11296042</v>
      </c>
      <c r="H7" s="20">
        <v>10289206</v>
      </c>
      <c r="I7" s="20">
        <v>10289206</v>
      </c>
      <c r="J7" s="20">
        <v>10289206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10289206</v>
      </c>
      <c r="X7" s="20"/>
      <c r="Y7" s="20">
        <v>10289206</v>
      </c>
      <c r="Z7" s="21"/>
      <c r="AA7" s="22"/>
    </row>
    <row r="8" spans="1:27" ht="13.5">
      <c r="A8" s="23" t="s">
        <v>35</v>
      </c>
      <c r="B8" s="17"/>
      <c r="C8" s="18">
        <v>27388801</v>
      </c>
      <c r="D8" s="18">
        <v>27388801</v>
      </c>
      <c r="E8" s="19">
        <v>33013974</v>
      </c>
      <c r="F8" s="20">
        <v>33013974</v>
      </c>
      <c r="G8" s="20">
        <v>42711731</v>
      </c>
      <c r="H8" s="20">
        <v>37932814</v>
      </c>
      <c r="I8" s="20">
        <v>35620475</v>
      </c>
      <c r="J8" s="20">
        <v>35620475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35620475</v>
      </c>
      <c r="X8" s="20">
        <v>8253494</v>
      </c>
      <c r="Y8" s="20">
        <v>27366981</v>
      </c>
      <c r="Z8" s="21">
        <v>331.58</v>
      </c>
      <c r="AA8" s="22">
        <v>33013974</v>
      </c>
    </row>
    <row r="9" spans="1:27" ht="13.5">
      <c r="A9" s="23" t="s">
        <v>36</v>
      </c>
      <c r="B9" s="17"/>
      <c r="C9" s="18">
        <v>9104999</v>
      </c>
      <c r="D9" s="18">
        <v>9104999</v>
      </c>
      <c r="E9" s="19"/>
      <c r="F9" s="20"/>
      <c r="G9" s="20">
        <v>11591381</v>
      </c>
      <c r="H9" s="20">
        <v>10813655</v>
      </c>
      <c r="I9" s="20">
        <v>10548894</v>
      </c>
      <c r="J9" s="20">
        <v>10548894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10548894</v>
      </c>
      <c r="X9" s="20"/>
      <c r="Y9" s="20">
        <v>10548894</v>
      </c>
      <c r="Z9" s="21"/>
      <c r="AA9" s="22"/>
    </row>
    <row r="10" spans="1:27" ht="13.5">
      <c r="A10" s="23" t="s">
        <v>37</v>
      </c>
      <c r="B10" s="17"/>
      <c r="C10" s="18">
        <v>2186</v>
      </c>
      <c r="D10" s="18">
        <v>2186</v>
      </c>
      <c r="E10" s="19"/>
      <c r="F10" s="20"/>
      <c r="G10" s="24">
        <v>4123</v>
      </c>
      <c r="H10" s="24">
        <v>2186</v>
      </c>
      <c r="I10" s="24">
        <v>2186</v>
      </c>
      <c r="J10" s="20">
        <v>2186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2186</v>
      </c>
      <c r="X10" s="20"/>
      <c r="Y10" s="24">
        <v>2186</v>
      </c>
      <c r="Z10" s="25"/>
      <c r="AA10" s="26"/>
    </row>
    <row r="11" spans="1:27" ht="13.5">
      <c r="A11" s="23" t="s">
        <v>38</v>
      </c>
      <c r="B11" s="17"/>
      <c r="C11" s="18">
        <v>1149369</v>
      </c>
      <c r="D11" s="18">
        <v>1149369</v>
      </c>
      <c r="E11" s="19"/>
      <c r="F11" s="20"/>
      <c r="G11" s="20">
        <v>771083</v>
      </c>
      <c r="H11" s="20">
        <v>905108</v>
      </c>
      <c r="I11" s="20">
        <v>934250</v>
      </c>
      <c r="J11" s="20">
        <v>934250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934250</v>
      </c>
      <c r="X11" s="20"/>
      <c r="Y11" s="20">
        <v>934250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39075279</v>
      </c>
      <c r="D12" s="29">
        <f>SUM(D6:D11)</f>
        <v>39075279</v>
      </c>
      <c r="E12" s="30">
        <f t="shared" si="0"/>
        <v>33013974</v>
      </c>
      <c r="F12" s="31">
        <f t="shared" si="0"/>
        <v>33013974</v>
      </c>
      <c r="G12" s="31">
        <f t="shared" si="0"/>
        <v>66673081</v>
      </c>
      <c r="H12" s="31">
        <f t="shared" si="0"/>
        <v>62038930</v>
      </c>
      <c r="I12" s="31">
        <f t="shared" si="0"/>
        <v>57395011</v>
      </c>
      <c r="J12" s="31">
        <f t="shared" si="0"/>
        <v>57395011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57395011</v>
      </c>
      <c r="X12" s="31">
        <f t="shared" si="0"/>
        <v>8253494</v>
      </c>
      <c r="Y12" s="31">
        <f t="shared" si="0"/>
        <v>49141517</v>
      </c>
      <c r="Z12" s="32">
        <f>+IF(X12&lt;&gt;0,+(Y12/X12)*100,0)</f>
        <v>595.4025894972481</v>
      </c>
      <c r="AA12" s="33">
        <f>SUM(AA6:AA11)</f>
        <v>33013974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4586207</v>
      </c>
      <c r="D16" s="18">
        <v>4586207</v>
      </c>
      <c r="E16" s="19">
        <v>4043791</v>
      </c>
      <c r="F16" s="20">
        <v>4043791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1010948</v>
      </c>
      <c r="Y16" s="24">
        <v>-1010948</v>
      </c>
      <c r="Z16" s="25">
        <v>-100</v>
      </c>
      <c r="AA16" s="26">
        <v>4043791</v>
      </c>
    </row>
    <row r="17" spans="1:27" ht="13.5">
      <c r="A17" s="23" t="s">
        <v>43</v>
      </c>
      <c r="B17" s="17"/>
      <c r="C17" s="18">
        <v>1556523</v>
      </c>
      <c r="D17" s="18">
        <v>1556523</v>
      </c>
      <c r="E17" s="19">
        <v>1526285</v>
      </c>
      <c r="F17" s="20">
        <v>1526285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381571</v>
      </c>
      <c r="Y17" s="20">
        <v>-381571</v>
      </c>
      <c r="Z17" s="21">
        <v>-100</v>
      </c>
      <c r="AA17" s="22">
        <v>1526285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253161980</v>
      </c>
      <c r="D19" s="18">
        <v>253161980</v>
      </c>
      <c r="E19" s="19">
        <v>221727550</v>
      </c>
      <c r="F19" s="20">
        <v>221727550</v>
      </c>
      <c r="G19" s="20">
        <v>230672353</v>
      </c>
      <c r="H19" s="20">
        <v>251612654</v>
      </c>
      <c r="I19" s="20">
        <v>251612654</v>
      </c>
      <c r="J19" s="20">
        <v>251612654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251612654</v>
      </c>
      <c r="X19" s="20">
        <v>55431888</v>
      </c>
      <c r="Y19" s="20">
        <v>196180766</v>
      </c>
      <c r="Z19" s="21">
        <v>353.91</v>
      </c>
      <c r="AA19" s="22">
        <v>221727550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260797</v>
      </c>
      <c r="D22" s="18">
        <v>260797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259565507</v>
      </c>
      <c r="D24" s="29">
        <f>SUM(D15:D23)</f>
        <v>259565507</v>
      </c>
      <c r="E24" s="36">
        <f t="shared" si="1"/>
        <v>227297626</v>
      </c>
      <c r="F24" s="37">
        <f t="shared" si="1"/>
        <v>227297626</v>
      </c>
      <c r="G24" s="37">
        <f t="shared" si="1"/>
        <v>230672353</v>
      </c>
      <c r="H24" s="37">
        <f t="shared" si="1"/>
        <v>251612654</v>
      </c>
      <c r="I24" s="37">
        <f t="shared" si="1"/>
        <v>251612654</v>
      </c>
      <c r="J24" s="37">
        <f t="shared" si="1"/>
        <v>251612654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251612654</v>
      </c>
      <c r="X24" s="37">
        <f t="shared" si="1"/>
        <v>56824407</v>
      </c>
      <c r="Y24" s="37">
        <f t="shared" si="1"/>
        <v>194788247</v>
      </c>
      <c r="Z24" s="38">
        <f>+IF(X24&lt;&gt;0,+(Y24/X24)*100,0)</f>
        <v>342.7897575772326</v>
      </c>
      <c r="AA24" s="39">
        <f>SUM(AA15:AA23)</f>
        <v>227297626</v>
      </c>
    </row>
    <row r="25" spans="1:27" ht="13.5">
      <c r="A25" s="27" t="s">
        <v>51</v>
      </c>
      <c r="B25" s="28"/>
      <c r="C25" s="29">
        <f aca="true" t="shared" si="2" ref="C25:Y25">+C12+C24</f>
        <v>298640786</v>
      </c>
      <c r="D25" s="29">
        <f>+D12+D24</f>
        <v>298640786</v>
      </c>
      <c r="E25" s="30">
        <f t="shared" si="2"/>
        <v>260311600</v>
      </c>
      <c r="F25" s="31">
        <f t="shared" si="2"/>
        <v>260311600</v>
      </c>
      <c r="G25" s="31">
        <f t="shared" si="2"/>
        <v>297345434</v>
      </c>
      <c r="H25" s="31">
        <f t="shared" si="2"/>
        <v>313651584</v>
      </c>
      <c r="I25" s="31">
        <f t="shared" si="2"/>
        <v>309007665</v>
      </c>
      <c r="J25" s="31">
        <f t="shared" si="2"/>
        <v>309007665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309007665</v>
      </c>
      <c r="X25" s="31">
        <f t="shared" si="2"/>
        <v>65077901</v>
      </c>
      <c r="Y25" s="31">
        <f t="shared" si="2"/>
        <v>243929764</v>
      </c>
      <c r="Z25" s="32">
        <f>+IF(X25&lt;&gt;0,+(Y25/X25)*100,0)</f>
        <v>374.8273380851666</v>
      </c>
      <c r="AA25" s="33">
        <f>+AA12+AA24</f>
        <v>260311600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>
        <v>31943019</v>
      </c>
      <c r="F29" s="20">
        <v>31943019</v>
      </c>
      <c r="G29" s="20"/>
      <c r="H29" s="20"/>
      <c r="I29" s="20">
        <v>2142305</v>
      </c>
      <c r="J29" s="20">
        <v>2142305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2142305</v>
      </c>
      <c r="X29" s="20">
        <v>7985755</v>
      </c>
      <c r="Y29" s="20">
        <v>-5843450</v>
      </c>
      <c r="Z29" s="21">
        <v>-73.17</v>
      </c>
      <c r="AA29" s="22">
        <v>31943019</v>
      </c>
    </row>
    <row r="30" spans="1:27" ht="13.5">
      <c r="A30" s="23" t="s">
        <v>55</v>
      </c>
      <c r="B30" s="17"/>
      <c r="C30" s="18">
        <v>963893</v>
      </c>
      <c r="D30" s="18">
        <v>963893</v>
      </c>
      <c r="E30" s="19">
        <v>604827</v>
      </c>
      <c r="F30" s="20">
        <v>604827</v>
      </c>
      <c r="G30" s="20"/>
      <c r="H30" s="20">
        <v>791894</v>
      </c>
      <c r="I30" s="20">
        <v>791894</v>
      </c>
      <c r="J30" s="20">
        <v>791894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791894</v>
      </c>
      <c r="X30" s="20">
        <v>151207</v>
      </c>
      <c r="Y30" s="20">
        <v>640687</v>
      </c>
      <c r="Z30" s="21">
        <v>423.72</v>
      </c>
      <c r="AA30" s="22">
        <v>604827</v>
      </c>
    </row>
    <row r="31" spans="1:27" ht="13.5">
      <c r="A31" s="23" t="s">
        <v>56</v>
      </c>
      <c r="B31" s="17"/>
      <c r="C31" s="18">
        <v>629027</v>
      </c>
      <c r="D31" s="18">
        <v>629027</v>
      </c>
      <c r="E31" s="19"/>
      <c r="F31" s="20"/>
      <c r="G31" s="20">
        <v>634537</v>
      </c>
      <c r="H31" s="20">
        <v>639557</v>
      </c>
      <c r="I31" s="20">
        <v>635597</v>
      </c>
      <c r="J31" s="20">
        <v>635597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635597</v>
      </c>
      <c r="X31" s="20"/>
      <c r="Y31" s="20">
        <v>635597</v>
      </c>
      <c r="Z31" s="21"/>
      <c r="AA31" s="22"/>
    </row>
    <row r="32" spans="1:27" ht="13.5">
      <c r="A32" s="23" t="s">
        <v>57</v>
      </c>
      <c r="B32" s="17"/>
      <c r="C32" s="18">
        <v>41842472</v>
      </c>
      <c r="D32" s="18">
        <v>41842472</v>
      </c>
      <c r="E32" s="19">
        <v>30732850</v>
      </c>
      <c r="F32" s="20">
        <v>30732850</v>
      </c>
      <c r="G32" s="20">
        <v>47014912</v>
      </c>
      <c r="H32" s="20">
        <v>74200964</v>
      </c>
      <c r="I32" s="20">
        <v>82146862</v>
      </c>
      <c r="J32" s="20">
        <v>82146862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82146862</v>
      </c>
      <c r="X32" s="20">
        <v>7683213</v>
      </c>
      <c r="Y32" s="20">
        <v>74463649</v>
      </c>
      <c r="Z32" s="21">
        <v>969.17</v>
      </c>
      <c r="AA32" s="22">
        <v>30732850</v>
      </c>
    </row>
    <row r="33" spans="1:27" ht="13.5">
      <c r="A33" s="23" t="s">
        <v>58</v>
      </c>
      <c r="B33" s="17"/>
      <c r="C33" s="18">
        <v>9368045</v>
      </c>
      <c r="D33" s="18">
        <v>9368045</v>
      </c>
      <c r="E33" s="19"/>
      <c r="F33" s="20"/>
      <c r="G33" s="20">
        <v>823668</v>
      </c>
      <c r="H33" s="20">
        <v>936304</v>
      </c>
      <c r="I33" s="20">
        <v>936304</v>
      </c>
      <c r="J33" s="20">
        <v>936304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936304</v>
      </c>
      <c r="X33" s="20"/>
      <c r="Y33" s="20">
        <v>936304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52803437</v>
      </c>
      <c r="D34" s="29">
        <f>SUM(D29:D33)</f>
        <v>52803437</v>
      </c>
      <c r="E34" s="30">
        <f t="shared" si="3"/>
        <v>63280696</v>
      </c>
      <c r="F34" s="31">
        <f t="shared" si="3"/>
        <v>63280696</v>
      </c>
      <c r="G34" s="31">
        <f t="shared" si="3"/>
        <v>48473117</v>
      </c>
      <c r="H34" s="31">
        <f t="shared" si="3"/>
        <v>76568719</v>
      </c>
      <c r="I34" s="31">
        <f t="shared" si="3"/>
        <v>86652962</v>
      </c>
      <c r="J34" s="31">
        <f t="shared" si="3"/>
        <v>86652962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86652962</v>
      </c>
      <c r="X34" s="31">
        <f t="shared" si="3"/>
        <v>15820175</v>
      </c>
      <c r="Y34" s="31">
        <f t="shared" si="3"/>
        <v>70832787</v>
      </c>
      <c r="Z34" s="32">
        <f>+IF(X34&lt;&gt;0,+(Y34/X34)*100,0)</f>
        <v>447.73706359126874</v>
      </c>
      <c r="AA34" s="33">
        <f>SUM(AA29:AA33)</f>
        <v>63280696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10074787</v>
      </c>
      <c r="D37" s="18">
        <v>10074787</v>
      </c>
      <c r="E37" s="19">
        <v>8538486</v>
      </c>
      <c r="F37" s="20">
        <v>8538486</v>
      </c>
      <c r="G37" s="20">
        <v>9340791</v>
      </c>
      <c r="H37" s="20">
        <v>9977514</v>
      </c>
      <c r="I37" s="20">
        <v>9977514</v>
      </c>
      <c r="J37" s="20">
        <v>9977514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9977514</v>
      </c>
      <c r="X37" s="20">
        <v>2134622</v>
      </c>
      <c r="Y37" s="20">
        <v>7842892</v>
      </c>
      <c r="Z37" s="21">
        <v>367.41</v>
      </c>
      <c r="AA37" s="22">
        <v>8538486</v>
      </c>
    </row>
    <row r="38" spans="1:27" ht="13.5">
      <c r="A38" s="23" t="s">
        <v>58</v>
      </c>
      <c r="B38" s="17"/>
      <c r="C38" s="18">
        <v>12697096</v>
      </c>
      <c r="D38" s="18">
        <v>12697096</v>
      </c>
      <c r="E38" s="19">
        <v>7600000</v>
      </c>
      <c r="F38" s="20">
        <v>7600000</v>
      </c>
      <c r="G38" s="20">
        <v>7457743</v>
      </c>
      <c r="H38" s="20">
        <v>10922379</v>
      </c>
      <c r="I38" s="20">
        <v>10922379</v>
      </c>
      <c r="J38" s="20">
        <v>10922379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10922379</v>
      </c>
      <c r="X38" s="20">
        <v>1900000</v>
      </c>
      <c r="Y38" s="20">
        <v>9022379</v>
      </c>
      <c r="Z38" s="21">
        <v>474.86</v>
      </c>
      <c r="AA38" s="22">
        <v>7600000</v>
      </c>
    </row>
    <row r="39" spans="1:27" ht="13.5">
      <c r="A39" s="27" t="s">
        <v>61</v>
      </c>
      <c r="B39" s="35"/>
      <c r="C39" s="29">
        <f aca="true" t="shared" si="4" ref="C39:Y39">SUM(C37:C38)</f>
        <v>22771883</v>
      </c>
      <c r="D39" s="29">
        <f>SUM(D37:D38)</f>
        <v>22771883</v>
      </c>
      <c r="E39" s="36">
        <f t="shared" si="4"/>
        <v>16138486</v>
      </c>
      <c r="F39" s="37">
        <f t="shared" si="4"/>
        <v>16138486</v>
      </c>
      <c r="G39" s="37">
        <f t="shared" si="4"/>
        <v>16798534</v>
      </c>
      <c r="H39" s="37">
        <f t="shared" si="4"/>
        <v>20899893</v>
      </c>
      <c r="I39" s="37">
        <f t="shared" si="4"/>
        <v>20899893</v>
      </c>
      <c r="J39" s="37">
        <f t="shared" si="4"/>
        <v>20899893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20899893</v>
      </c>
      <c r="X39" s="37">
        <f t="shared" si="4"/>
        <v>4034622</v>
      </c>
      <c r="Y39" s="37">
        <f t="shared" si="4"/>
        <v>16865271</v>
      </c>
      <c r="Z39" s="38">
        <f>+IF(X39&lt;&gt;0,+(Y39/X39)*100,0)</f>
        <v>418.0136577850416</v>
      </c>
      <c r="AA39" s="39">
        <f>SUM(AA37:AA38)</f>
        <v>16138486</v>
      </c>
    </row>
    <row r="40" spans="1:27" ht="13.5">
      <c r="A40" s="27" t="s">
        <v>62</v>
      </c>
      <c r="B40" s="28"/>
      <c r="C40" s="29">
        <f aca="true" t="shared" si="5" ref="C40:Y40">+C34+C39</f>
        <v>75575320</v>
      </c>
      <c r="D40" s="29">
        <f>+D34+D39</f>
        <v>75575320</v>
      </c>
      <c r="E40" s="30">
        <f t="shared" si="5"/>
        <v>79419182</v>
      </c>
      <c r="F40" s="31">
        <f t="shared" si="5"/>
        <v>79419182</v>
      </c>
      <c r="G40" s="31">
        <f t="shared" si="5"/>
        <v>65271651</v>
      </c>
      <c r="H40" s="31">
        <f t="shared" si="5"/>
        <v>97468612</v>
      </c>
      <c r="I40" s="31">
        <f t="shared" si="5"/>
        <v>107552855</v>
      </c>
      <c r="J40" s="31">
        <f t="shared" si="5"/>
        <v>107552855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107552855</v>
      </c>
      <c r="X40" s="31">
        <f t="shared" si="5"/>
        <v>19854797</v>
      </c>
      <c r="Y40" s="31">
        <f t="shared" si="5"/>
        <v>87698058</v>
      </c>
      <c r="Z40" s="32">
        <f>+IF(X40&lt;&gt;0,+(Y40/X40)*100,0)</f>
        <v>441.69707703382716</v>
      </c>
      <c r="AA40" s="33">
        <f>+AA34+AA39</f>
        <v>79419182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223065466</v>
      </c>
      <c r="D42" s="43">
        <f>+D25-D40</f>
        <v>223065466</v>
      </c>
      <c r="E42" s="44">
        <f t="shared" si="6"/>
        <v>180892418</v>
      </c>
      <c r="F42" s="45">
        <f t="shared" si="6"/>
        <v>180892418</v>
      </c>
      <c r="G42" s="45">
        <f t="shared" si="6"/>
        <v>232073783</v>
      </c>
      <c r="H42" s="45">
        <f t="shared" si="6"/>
        <v>216182972</v>
      </c>
      <c r="I42" s="45">
        <f t="shared" si="6"/>
        <v>201454810</v>
      </c>
      <c r="J42" s="45">
        <f t="shared" si="6"/>
        <v>201454810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201454810</v>
      </c>
      <c r="X42" s="45">
        <f t="shared" si="6"/>
        <v>45223104</v>
      </c>
      <c r="Y42" s="45">
        <f t="shared" si="6"/>
        <v>156231706</v>
      </c>
      <c r="Z42" s="46">
        <f>+IF(X42&lt;&gt;0,+(Y42/X42)*100,0)</f>
        <v>345.4687807365014</v>
      </c>
      <c r="AA42" s="47">
        <f>+AA25-AA40</f>
        <v>180892418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223065466</v>
      </c>
      <c r="D45" s="18">
        <v>223065466</v>
      </c>
      <c r="E45" s="19">
        <v>180892418</v>
      </c>
      <c r="F45" s="20">
        <v>180892418</v>
      </c>
      <c r="G45" s="20">
        <v>229921370</v>
      </c>
      <c r="H45" s="20">
        <v>211305790</v>
      </c>
      <c r="I45" s="20">
        <v>196577629</v>
      </c>
      <c r="J45" s="20">
        <v>196577629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196577629</v>
      </c>
      <c r="X45" s="20">
        <v>45223105</v>
      </c>
      <c r="Y45" s="20">
        <v>151354524</v>
      </c>
      <c r="Z45" s="48">
        <v>334.68</v>
      </c>
      <c r="AA45" s="22">
        <v>180892418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2152412</v>
      </c>
      <c r="H46" s="20">
        <v>4877182</v>
      </c>
      <c r="I46" s="20">
        <v>4877182</v>
      </c>
      <c r="J46" s="20">
        <v>4877182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4877182</v>
      </c>
      <c r="X46" s="20"/>
      <c r="Y46" s="20">
        <v>4877182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223065466</v>
      </c>
      <c r="D48" s="51">
        <f>SUM(D45:D47)</f>
        <v>223065466</v>
      </c>
      <c r="E48" s="52">
        <f t="shared" si="7"/>
        <v>180892418</v>
      </c>
      <c r="F48" s="53">
        <f t="shared" si="7"/>
        <v>180892418</v>
      </c>
      <c r="G48" s="53">
        <f t="shared" si="7"/>
        <v>232073782</v>
      </c>
      <c r="H48" s="53">
        <f t="shared" si="7"/>
        <v>216182972</v>
      </c>
      <c r="I48" s="53">
        <f t="shared" si="7"/>
        <v>201454811</v>
      </c>
      <c r="J48" s="53">
        <f t="shared" si="7"/>
        <v>201454811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201454811</v>
      </c>
      <c r="X48" s="53">
        <f t="shared" si="7"/>
        <v>45223105</v>
      </c>
      <c r="Y48" s="53">
        <f t="shared" si="7"/>
        <v>156231706</v>
      </c>
      <c r="Z48" s="54">
        <f>+IF(X48&lt;&gt;0,+(Y48/X48)*100,0)</f>
        <v>345.4687730972918</v>
      </c>
      <c r="AA48" s="55">
        <f>SUM(AA45:AA47)</f>
        <v>180892418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2974152</v>
      </c>
      <c r="D6" s="18">
        <v>2974152</v>
      </c>
      <c r="E6" s="19">
        <v>4980466</v>
      </c>
      <c r="F6" s="20">
        <v>4980466</v>
      </c>
      <c r="G6" s="20">
        <v>18025718</v>
      </c>
      <c r="H6" s="20">
        <v>15612914</v>
      </c>
      <c r="I6" s="20">
        <v>13686607</v>
      </c>
      <c r="J6" s="20">
        <v>13686607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13686607</v>
      </c>
      <c r="X6" s="20">
        <v>1245117</v>
      </c>
      <c r="Y6" s="20">
        <v>12441490</v>
      </c>
      <c r="Z6" s="21">
        <v>999.22</v>
      </c>
      <c r="AA6" s="22">
        <v>4980466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27785862</v>
      </c>
      <c r="D8" s="18">
        <v>27785862</v>
      </c>
      <c r="E8" s="19">
        <v>26428156</v>
      </c>
      <c r="F8" s="20">
        <v>26428156</v>
      </c>
      <c r="G8" s="20">
        <v>31526194</v>
      </c>
      <c r="H8" s="20">
        <v>30575681</v>
      </c>
      <c r="I8" s="20">
        <v>30072539</v>
      </c>
      <c r="J8" s="20">
        <v>30072539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30072539</v>
      </c>
      <c r="X8" s="20">
        <v>6607039</v>
      </c>
      <c r="Y8" s="20">
        <v>23465500</v>
      </c>
      <c r="Z8" s="21">
        <v>355.16</v>
      </c>
      <c r="AA8" s="22">
        <v>26428156</v>
      </c>
    </row>
    <row r="9" spans="1:27" ht="13.5">
      <c r="A9" s="23" t="s">
        <v>36</v>
      </c>
      <c r="B9" s="17"/>
      <c r="C9" s="18">
        <v>34401</v>
      </c>
      <c r="D9" s="18">
        <v>34401</v>
      </c>
      <c r="E9" s="19">
        <v>1874556</v>
      </c>
      <c r="F9" s="20">
        <v>1874556</v>
      </c>
      <c r="G9" s="20">
        <v>908509</v>
      </c>
      <c r="H9" s="20">
        <v>1274542</v>
      </c>
      <c r="I9" s="20">
        <v>383953</v>
      </c>
      <c r="J9" s="20">
        <v>383953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383953</v>
      </c>
      <c r="X9" s="20">
        <v>468639</v>
      </c>
      <c r="Y9" s="20">
        <v>-84686</v>
      </c>
      <c r="Z9" s="21">
        <v>-18.07</v>
      </c>
      <c r="AA9" s="22">
        <v>1874556</v>
      </c>
    </row>
    <row r="10" spans="1:27" ht="13.5">
      <c r="A10" s="23" t="s">
        <v>37</v>
      </c>
      <c r="B10" s="17"/>
      <c r="C10" s="18">
        <v>355785</v>
      </c>
      <c r="D10" s="18">
        <v>355785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474040</v>
      </c>
      <c r="D11" s="18">
        <v>474040</v>
      </c>
      <c r="E11" s="19">
        <v>1800000</v>
      </c>
      <c r="F11" s="20">
        <v>1800000</v>
      </c>
      <c r="G11" s="20">
        <v>2047542</v>
      </c>
      <c r="H11" s="20">
        <v>474040</v>
      </c>
      <c r="I11" s="20">
        <v>474040</v>
      </c>
      <c r="J11" s="20">
        <v>474040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474040</v>
      </c>
      <c r="X11" s="20">
        <v>450000</v>
      </c>
      <c r="Y11" s="20">
        <v>24040</v>
      </c>
      <c r="Z11" s="21">
        <v>5.34</v>
      </c>
      <c r="AA11" s="22">
        <v>1800000</v>
      </c>
    </row>
    <row r="12" spans="1:27" ht="13.5">
      <c r="A12" s="27" t="s">
        <v>39</v>
      </c>
      <c r="B12" s="28"/>
      <c r="C12" s="29">
        <f aca="true" t="shared" si="0" ref="C12:Y12">SUM(C6:C11)</f>
        <v>31624240</v>
      </c>
      <c r="D12" s="29">
        <f>SUM(D6:D11)</f>
        <v>31624240</v>
      </c>
      <c r="E12" s="30">
        <f t="shared" si="0"/>
        <v>35083178</v>
      </c>
      <c r="F12" s="31">
        <f t="shared" si="0"/>
        <v>35083178</v>
      </c>
      <c r="G12" s="31">
        <f t="shared" si="0"/>
        <v>52507963</v>
      </c>
      <c r="H12" s="31">
        <f t="shared" si="0"/>
        <v>47937177</v>
      </c>
      <c r="I12" s="31">
        <f t="shared" si="0"/>
        <v>44617139</v>
      </c>
      <c r="J12" s="31">
        <f t="shared" si="0"/>
        <v>44617139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44617139</v>
      </c>
      <c r="X12" s="31">
        <f t="shared" si="0"/>
        <v>8770795</v>
      </c>
      <c r="Y12" s="31">
        <f t="shared" si="0"/>
        <v>35846344</v>
      </c>
      <c r="Z12" s="32">
        <f>+IF(X12&lt;&gt;0,+(Y12/X12)*100,0)</f>
        <v>408.7011952736326</v>
      </c>
      <c r="AA12" s="33">
        <f>SUM(AA6:AA11)</f>
        <v>35083178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159969</v>
      </c>
      <c r="D15" s="18">
        <v>159969</v>
      </c>
      <c r="E15" s="19"/>
      <c r="F15" s="20"/>
      <c r="G15" s="20">
        <v>2423505</v>
      </c>
      <c r="H15" s="20">
        <v>1625185</v>
      </c>
      <c r="I15" s="20">
        <v>1625185</v>
      </c>
      <c r="J15" s="20">
        <v>1625185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1625185</v>
      </c>
      <c r="X15" s="20"/>
      <c r="Y15" s="20">
        <v>1625185</v>
      </c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60067850</v>
      </c>
      <c r="D17" s="18">
        <v>60067850</v>
      </c>
      <c r="E17" s="19">
        <v>55085250</v>
      </c>
      <c r="F17" s="20">
        <v>55085250</v>
      </c>
      <c r="G17" s="20">
        <v>55085250</v>
      </c>
      <c r="H17" s="20">
        <v>60067850</v>
      </c>
      <c r="I17" s="20">
        <v>60067850</v>
      </c>
      <c r="J17" s="20">
        <v>60067850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60067850</v>
      </c>
      <c r="X17" s="20">
        <v>13771313</v>
      </c>
      <c r="Y17" s="20">
        <v>46296537</v>
      </c>
      <c r="Z17" s="21">
        <v>336.18</v>
      </c>
      <c r="AA17" s="22">
        <v>55085250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410921586</v>
      </c>
      <c r="D19" s="18">
        <v>410921586</v>
      </c>
      <c r="E19" s="19">
        <v>439797547</v>
      </c>
      <c r="F19" s="20">
        <v>439797547</v>
      </c>
      <c r="G19" s="20">
        <v>394936395</v>
      </c>
      <c r="H19" s="20">
        <v>410921589</v>
      </c>
      <c r="I19" s="20">
        <v>410921589</v>
      </c>
      <c r="J19" s="20">
        <v>410921589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410921589</v>
      </c>
      <c r="X19" s="20">
        <v>109949387</v>
      </c>
      <c r="Y19" s="20">
        <v>300972202</v>
      </c>
      <c r="Z19" s="21">
        <v>273.74</v>
      </c>
      <c r="AA19" s="22">
        <v>439797547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424160</v>
      </c>
      <c r="D22" s="18">
        <v>424160</v>
      </c>
      <c r="E22" s="19">
        <v>1002177</v>
      </c>
      <c r="F22" s="20">
        <v>1002177</v>
      </c>
      <c r="G22" s="20">
        <v>802176</v>
      </c>
      <c r="H22" s="20">
        <v>424159</v>
      </c>
      <c r="I22" s="20">
        <v>424159</v>
      </c>
      <c r="J22" s="20">
        <v>424159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424159</v>
      </c>
      <c r="X22" s="20">
        <v>250544</v>
      </c>
      <c r="Y22" s="20">
        <v>173615</v>
      </c>
      <c r="Z22" s="21">
        <v>69.3</v>
      </c>
      <c r="AA22" s="22">
        <v>1002177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471573565</v>
      </c>
      <c r="D24" s="29">
        <f>SUM(D15:D23)</f>
        <v>471573565</v>
      </c>
      <c r="E24" s="36">
        <f t="shared" si="1"/>
        <v>495884974</v>
      </c>
      <c r="F24" s="37">
        <f t="shared" si="1"/>
        <v>495884974</v>
      </c>
      <c r="G24" s="37">
        <f t="shared" si="1"/>
        <v>453247326</v>
      </c>
      <c r="H24" s="37">
        <f t="shared" si="1"/>
        <v>473038783</v>
      </c>
      <c r="I24" s="37">
        <f t="shared" si="1"/>
        <v>473038783</v>
      </c>
      <c r="J24" s="37">
        <f t="shared" si="1"/>
        <v>473038783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473038783</v>
      </c>
      <c r="X24" s="37">
        <f t="shared" si="1"/>
        <v>123971244</v>
      </c>
      <c r="Y24" s="37">
        <f t="shared" si="1"/>
        <v>349067539</v>
      </c>
      <c r="Z24" s="38">
        <f>+IF(X24&lt;&gt;0,+(Y24/X24)*100,0)</f>
        <v>281.5713771493654</v>
      </c>
      <c r="AA24" s="39">
        <f>SUM(AA15:AA23)</f>
        <v>495884974</v>
      </c>
    </row>
    <row r="25" spans="1:27" ht="13.5">
      <c r="A25" s="27" t="s">
        <v>51</v>
      </c>
      <c r="B25" s="28"/>
      <c r="C25" s="29">
        <f aca="true" t="shared" si="2" ref="C25:Y25">+C12+C24</f>
        <v>503197805</v>
      </c>
      <c r="D25" s="29">
        <f>+D12+D24</f>
        <v>503197805</v>
      </c>
      <c r="E25" s="30">
        <f t="shared" si="2"/>
        <v>530968152</v>
      </c>
      <c r="F25" s="31">
        <f t="shared" si="2"/>
        <v>530968152</v>
      </c>
      <c r="G25" s="31">
        <f t="shared" si="2"/>
        <v>505755289</v>
      </c>
      <c r="H25" s="31">
        <f t="shared" si="2"/>
        <v>520975960</v>
      </c>
      <c r="I25" s="31">
        <f t="shared" si="2"/>
        <v>517655922</v>
      </c>
      <c r="J25" s="31">
        <f t="shared" si="2"/>
        <v>517655922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517655922</v>
      </c>
      <c r="X25" s="31">
        <f t="shared" si="2"/>
        <v>132742039</v>
      </c>
      <c r="Y25" s="31">
        <f t="shared" si="2"/>
        <v>384913883</v>
      </c>
      <c r="Z25" s="32">
        <f>+IF(X25&lt;&gt;0,+(Y25/X25)*100,0)</f>
        <v>289.97135037228105</v>
      </c>
      <c r="AA25" s="33">
        <f>+AA12+AA24</f>
        <v>530968152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750056</v>
      </c>
      <c r="D29" s="18">
        <v>750056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6045846</v>
      </c>
      <c r="D30" s="18">
        <v>6045846</v>
      </c>
      <c r="E30" s="19">
        <v>4457524</v>
      </c>
      <c r="F30" s="20">
        <v>4457524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1114381</v>
      </c>
      <c r="Y30" s="20">
        <v>-1114381</v>
      </c>
      <c r="Z30" s="21">
        <v>-100</v>
      </c>
      <c r="AA30" s="22">
        <v>4457524</v>
      </c>
    </row>
    <row r="31" spans="1:27" ht="13.5">
      <c r="A31" s="23" t="s">
        <v>56</v>
      </c>
      <c r="B31" s="17"/>
      <c r="C31" s="18">
        <v>3085973</v>
      </c>
      <c r="D31" s="18">
        <v>3085973</v>
      </c>
      <c r="E31" s="19">
        <v>3176091</v>
      </c>
      <c r="F31" s="20">
        <v>3176091</v>
      </c>
      <c r="G31" s="20">
        <v>3344249</v>
      </c>
      <c r="H31" s="20">
        <v>3321536</v>
      </c>
      <c r="I31" s="20">
        <v>3370586</v>
      </c>
      <c r="J31" s="20">
        <v>3370586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3370586</v>
      </c>
      <c r="X31" s="20">
        <v>794023</v>
      </c>
      <c r="Y31" s="20">
        <v>2576563</v>
      </c>
      <c r="Z31" s="21">
        <v>324.49</v>
      </c>
      <c r="AA31" s="22">
        <v>3176091</v>
      </c>
    </row>
    <row r="32" spans="1:27" ht="13.5">
      <c r="A32" s="23" t="s">
        <v>57</v>
      </c>
      <c r="B32" s="17"/>
      <c r="C32" s="18">
        <v>26495341</v>
      </c>
      <c r="D32" s="18">
        <v>26495341</v>
      </c>
      <c r="E32" s="19">
        <v>29971769</v>
      </c>
      <c r="F32" s="20">
        <v>29971769</v>
      </c>
      <c r="G32" s="20">
        <v>57356406</v>
      </c>
      <c r="H32" s="20">
        <v>30808964</v>
      </c>
      <c r="I32" s="20">
        <v>31236274</v>
      </c>
      <c r="J32" s="20">
        <v>31236274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31236274</v>
      </c>
      <c r="X32" s="20">
        <v>7492942</v>
      </c>
      <c r="Y32" s="20">
        <v>23743332</v>
      </c>
      <c r="Z32" s="21">
        <v>316.88</v>
      </c>
      <c r="AA32" s="22">
        <v>29971769</v>
      </c>
    </row>
    <row r="33" spans="1:27" ht="13.5">
      <c r="A33" s="23" t="s">
        <v>58</v>
      </c>
      <c r="B33" s="17"/>
      <c r="C33" s="18">
        <v>7400788</v>
      </c>
      <c r="D33" s="18">
        <v>7400788</v>
      </c>
      <c r="E33" s="19">
        <v>7654616</v>
      </c>
      <c r="F33" s="20">
        <v>7654616</v>
      </c>
      <c r="G33" s="20">
        <v>5223536</v>
      </c>
      <c r="H33" s="20">
        <v>6103308</v>
      </c>
      <c r="I33" s="20">
        <v>6099325</v>
      </c>
      <c r="J33" s="20">
        <v>6099325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6099325</v>
      </c>
      <c r="X33" s="20">
        <v>1913654</v>
      </c>
      <c r="Y33" s="20">
        <v>4185671</v>
      </c>
      <c r="Z33" s="21">
        <v>218.73</v>
      </c>
      <c r="AA33" s="22">
        <v>7654616</v>
      </c>
    </row>
    <row r="34" spans="1:27" ht="13.5">
      <c r="A34" s="27" t="s">
        <v>59</v>
      </c>
      <c r="B34" s="28"/>
      <c r="C34" s="29">
        <f aca="true" t="shared" si="3" ref="C34:Y34">SUM(C29:C33)</f>
        <v>43778004</v>
      </c>
      <c r="D34" s="29">
        <f>SUM(D29:D33)</f>
        <v>43778004</v>
      </c>
      <c r="E34" s="30">
        <f t="shared" si="3"/>
        <v>45260000</v>
      </c>
      <c r="F34" s="31">
        <f t="shared" si="3"/>
        <v>45260000</v>
      </c>
      <c r="G34" s="31">
        <f t="shared" si="3"/>
        <v>65924191</v>
      </c>
      <c r="H34" s="31">
        <f t="shared" si="3"/>
        <v>40233808</v>
      </c>
      <c r="I34" s="31">
        <f t="shared" si="3"/>
        <v>40706185</v>
      </c>
      <c r="J34" s="31">
        <f t="shared" si="3"/>
        <v>40706185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40706185</v>
      </c>
      <c r="X34" s="31">
        <f t="shared" si="3"/>
        <v>11315000</v>
      </c>
      <c r="Y34" s="31">
        <f t="shared" si="3"/>
        <v>29391185</v>
      </c>
      <c r="Z34" s="32">
        <f>+IF(X34&lt;&gt;0,+(Y34/X34)*100,0)</f>
        <v>259.7541758727353</v>
      </c>
      <c r="AA34" s="33">
        <f>SUM(AA29:AA33)</f>
        <v>45260000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34495941</v>
      </c>
      <c r="D37" s="18">
        <v>34495941</v>
      </c>
      <c r="E37" s="19">
        <v>28159845</v>
      </c>
      <c r="F37" s="20">
        <v>28159845</v>
      </c>
      <c r="G37" s="20">
        <v>40487178</v>
      </c>
      <c r="H37" s="20">
        <v>40286828</v>
      </c>
      <c r="I37" s="20">
        <v>40159347</v>
      </c>
      <c r="J37" s="20">
        <v>40159347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40159347</v>
      </c>
      <c r="X37" s="20">
        <v>7039961</v>
      </c>
      <c r="Y37" s="20">
        <v>33119386</v>
      </c>
      <c r="Z37" s="21">
        <v>470.45</v>
      </c>
      <c r="AA37" s="22">
        <v>28159845</v>
      </c>
    </row>
    <row r="38" spans="1:27" ht="13.5">
      <c r="A38" s="23" t="s">
        <v>58</v>
      </c>
      <c r="B38" s="17"/>
      <c r="C38" s="18">
        <v>60387462</v>
      </c>
      <c r="D38" s="18">
        <v>60387462</v>
      </c>
      <c r="E38" s="19">
        <v>65684964</v>
      </c>
      <c r="F38" s="20">
        <v>65684964</v>
      </c>
      <c r="G38" s="20">
        <v>56378536</v>
      </c>
      <c r="H38" s="20">
        <v>61347517</v>
      </c>
      <c r="I38" s="20">
        <v>61244784</v>
      </c>
      <c r="J38" s="20">
        <v>61244784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61244784</v>
      </c>
      <c r="X38" s="20">
        <v>16421241</v>
      </c>
      <c r="Y38" s="20">
        <v>44823543</v>
      </c>
      <c r="Z38" s="21">
        <v>272.96</v>
      </c>
      <c r="AA38" s="22">
        <v>65684964</v>
      </c>
    </row>
    <row r="39" spans="1:27" ht="13.5">
      <c r="A39" s="27" t="s">
        <v>61</v>
      </c>
      <c r="B39" s="35"/>
      <c r="C39" s="29">
        <f aca="true" t="shared" si="4" ref="C39:Y39">SUM(C37:C38)</f>
        <v>94883403</v>
      </c>
      <c r="D39" s="29">
        <f>SUM(D37:D38)</f>
        <v>94883403</v>
      </c>
      <c r="E39" s="36">
        <f t="shared" si="4"/>
        <v>93844809</v>
      </c>
      <c r="F39" s="37">
        <f t="shared" si="4"/>
        <v>93844809</v>
      </c>
      <c r="G39" s="37">
        <f t="shared" si="4"/>
        <v>96865714</v>
      </c>
      <c r="H39" s="37">
        <f t="shared" si="4"/>
        <v>101634345</v>
      </c>
      <c r="I39" s="37">
        <f t="shared" si="4"/>
        <v>101404131</v>
      </c>
      <c r="J39" s="37">
        <f t="shared" si="4"/>
        <v>101404131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101404131</v>
      </c>
      <c r="X39" s="37">
        <f t="shared" si="4"/>
        <v>23461202</v>
      </c>
      <c r="Y39" s="37">
        <f t="shared" si="4"/>
        <v>77942929</v>
      </c>
      <c r="Z39" s="38">
        <f>+IF(X39&lt;&gt;0,+(Y39/X39)*100,0)</f>
        <v>332.22052731995575</v>
      </c>
      <c r="AA39" s="39">
        <f>SUM(AA37:AA38)</f>
        <v>93844809</v>
      </c>
    </row>
    <row r="40" spans="1:27" ht="13.5">
      <c r="A40" s="27" t="s">
        <v>62</v>
      </c>
      <c r="B40" s="28"/>
      <c r="C40" s="29">
        <f aca="true" t="shared" si="5" ref="C40:Y40">+C34+C39</f>
        <v>138661407</v>
      </c>
      <c r="D40" s="29">
        <f>+D34+D39</f>
        <v>138661407</v>
      </c>
      <c r="E40" s="30">
        <f t="shared" si="5"/>
        <v>139104809</v>
      </c>
      <c r="F40" s="31">
        <f t="shared" si="5"/>
        <v>139104809</v>
      </c>
      <c r="G40" s="31">
        <f t="shared" si="5"/>
        <v>162789905</v>
      </c>
      <c r="H40" s="31">
        <f t="shared" si="5"/>
        <v>141868153</v>
      </c>
      <c r="I40" s="31">
        <f t="shared" si="5"/>
        <v>142110316</v>
      </c>
      <c r="J40" s="31">
        <f t="shared" si="5"/>
        <v>142110316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142110316</v>
      </c>
      <c r="X40" s="31">
        <f t="shared" si="5"/>
        <v>34776202</v>
      </c>
      <c r="Y40" s="31">
        <f t="shared" si="5"/>
        <v>107334114</v>
      </c>
      <c r="Z40" s="32">
        <f>+IF(X40&lt;&gt;0,+(Y40/X40)*100,0)</f>
        <v>308.6424273703034</v>
      </c>
      <c r="AA40" s="33">
        <f>+AA34+AA39</f>
        <v>139104809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364536398</v>
      </c>
      <c r="D42" s="43">
        <f>+D25-D40</f>
        <v>364536398</v>
      </c>
      <c r="E42" s="44">
        <f t="shared" si="6"/>
        <v>391863343</v>
      </c>
      <c r="F42" s="45">
        <f t="shared" si="6"/>
        <v>391863343</v>
      </c>
      <c r="G42" s="45">
        <f t="shared" si="6"/>
        <v>342965384</v>
      </c>
      <c r="H42" s="45">
        <f t="shared" si="6"/>
        <v>379107807</v>
      </c>
      <c r="I42" s="45">
        <f t="shared" si="6"/>
        <v>375545606</v>
      </c>
      <c r="J42" s="45">
        <f t="shared" si="6"/>
        <v>375545606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375545606</v>
      </c>
      <c r="X42" s="45">
        <f t="shared" si="6"/>
        <v>97965837</v>
      </c>
      <c r="Y42" s="45">
        <f t="shared" si="6"/>
        <v>277579769</v>
      </c>
      <c r="Z42" s="46">
        <f>+IF(X42&lt;&gt;0,+(Y42/X42)*100,0)</f>
        <v>283.3434363450598</v>
      </c>
      <c r="AA42" s="47">
        <f>+AA25-AA40</f>
        <v>391863343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364536398</v>
      </c>
      <c r="D45" s="18">
        <v>364536398</v>
      </c>
      <c r="E45" s="19">
        <v>388996343</v>
      </c>
      <c r="F45" s="20">
        <v>388996343</v>
      </c>
      <c r="G45" s="20">
        <v>342965384</v>
      </c>
      <c r="H45" s="20">
        <v>379107807</v>
      </c>
      <c r="I45" s="20">
        <v>375545607</v>
      </c>
      <c r="J45" s="20">
        <v>375545607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375545607</v>
      </c>
      <c r="X45" s="20">
        <v>97249086</v>
      </c>
      <c r="Y45" s="20">
        <v>278296521</v>
      </c>
      <c r="Z45" s="48">
        <v>286.17</v>
      </c>
      <c r="AA45" s="22">
        <v>388996343</v>
      </c>
    </row>
    <row r="46" spans="1:27" ht="13.5">
      <c r="A46" s="23" t="s">
        <v>67</v>
      </c>
      <c r="B46" s="17"/>
      <c r="C46" s="18"/>
      <c r="D46" s="18"/>
      <c r="E46" s="19">
        <v>2867000</v>
      </c>
      <c r="F46" s="20">
        <v>2867000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716750</v>
      </c>
      <c r="Y46" s="20">
        <v>-716750</v>
      </c>
      <c r="Z46" s="48">
        <v>-100</v>
      </c>
      <c r="AA46" s="22">
        <v>2867000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364536398</v>
      </c>
      <c r="D48" s="51">
        <f>SUM(D45:D47)</f>
        <v>364536398</v>
      </c>
      <c r="E48" s="52">
        <f t="shared" si="7"/>
        <v>391863343</v>
      </c>
      <c r="F48" s="53">
        <f t="shared" si="7"/>
        <v>391863343</v>
      </c>
      <c r="G48" s="53">
        <f t="shared" si="7"/>
        <v>342965384</v>
      </c>
      <c r="H48" s="53">
        <f t="shared" si="7"/>
        <v>379107807</v>
      </c>
      <c r="I48" s="53">
        <f t="shared" si="7"/>
        <v>375545607</v>
      </c>
      <c r="J48" s="53">
        <f t="shared" si="7"/>
        <v>375545607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375545607</v>
      </c>
      <c r="X48" s="53">
        <f t="shared" si="7"/>
        <v>97965836</v>
      </c>
      <c r="Y48" s="53">
        <f t="shared" si="7"/>
        <v>277579771</v>
      </c>
      <c r="Z48" s="54">
        <f>+IF(X48&lt;&gt;0,+(Y48/X48)*100,0)</f>
        <v>283.3434412788556</v>
      </c>
      <c r="AA48" s="55">
        <f>SUM(AA45:AA47)</f>
        <v>391863343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4542376</v>
      </c>
      <c r="D6" s="18">
        <v>4542376</v>
      </c>
      <c r="E6" s="19">
        <v>6500000</v>
      </c>
      <c r="F6" s="20">
        <v>6500000</v>
      </c>
      <c r="G6" s="20">
        <v>16388309</v>
      </c>
      <c r="H6" s="20">
        <v>4696981</v>
      </c>
      <c r="I6" s="20">
        <v>1313289</v>
      </c>
      <c r="J6" s="20">
        <v>1313289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1313289</v>
      </c>
      <c r="X6" s="20">
        <v>1625000</v>
      </c>
      <c r="Y6" s="20">
        <v>-311711</v>
      </c>
      <c r="Z6" s="21">
        <v>-19.18</v>
      </c>
      <c r="AA6" s="22">
        <v>6500000</v>
      </c>
    </row>
    <row r="7" spans="1:27" ht="13.5">
      <c r="A7" s="23" t="s">
        <v>34</v>
      </c>
      <c r="B7" s="17"/>
      <c r="C7" s="18">
        <v>48040192</v>
      </c>
      <c r="D7" s="18">
        <v>48040192</v>
      </c>
      <c r="E7" s="19">
        <v>38049000</v>
      </c>
      <c r="F7" s="20">
        <v>38049000</v>
      </c>
      <c r="G7" s="20">
        <v>38991192</v>
      </c>
      <c r="H7" s="20">
        <v>53991192</v>
      </c>
      <c r="I7" s="20">
        <v>70797334</v>
      </c>
      <c r="J7" s="20">
        <v>70797334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70797334</v>
      </c>
      <c r="X7" s="20">
        <v>9512250</v>
      </c>
      <c r="Y7" s="20">
        <v>61285084</v>
      </c>
      <c r="Z7" s="21">
        <v>644.28</v>
      </c>
      <c r="AA7" s="22">
        <v>38049000</v>
      </c>
    </row>
    <row r="8" spans="1:27" ht="13.5">
      <c r="A8" s="23" t="s">
        <v>35</v>
      </c>
      <c r="B8" s="17"/>
      <c r="C8" s="18">
        <v>30627752</v>
      </c>
      <c r="D8" s="18">
        <v>30627752</v>
      </c>
      <c r="E8" s="19">
        <v>23446580</v>
      </c>
      <c r="F8" s="20">
        <v>23446580</v>
      </c>
      <c r="G8" s="20">
        <v>87087776</v>
      </c>
      <c r="H8" s="20">
        <v>75622924</v>
      </c>
      <c r="I8" s="20">
        <v>66881756</v>
      </c>
      <c r="J8" s="20">
        <v>66881756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66881756</v>
      </c>
      <c r="X8" s="20">
        <v>5861645</v>
      </c>
      <c r="Y8" s="20">
        <v>61020111</v>
      </c>
      <c r="Z8" s="21">
        <v>1041.01</v>
      </c>
      <c r="AA8" s="22">
        <v>23446580</v>
      </c>
    </row>
    <row r="9" spans="1:27" ht="13.5">
      <c r="A9" s="23" t="s">
        <v>36</v>
      </c>
      <c r="B9" s="17"/>
      <c r="C9" s="18">
        <v>2300771</v>
      </c>
      <c r="D9" s="18">
        <v>2300771</v>
      </c>
      <c r="E9" s="19">
        <v>1735695</v>
      </c>
      <c r="F9" s="20">
        <v>1735695</v>
      </c>
      <c r="G9" s="20">
        <v>262275</v>
      </c>
      <c r="H9" s="20">
        <v>262275</v>
      </c>
      <c r="I9" s="20">
        <v>262275</v>
      </c>
      <c r="J9" s="20">
        <v>262275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262275</v>
      </c>
      <c r="X9" s="20">
        <v>433924</v>
      </c>
      <c r="Y9" s="20">
        <v>-171649</v>
      </c>
      <c r="Z9" s="21">
        <v>-39.56</v>
      </c>
      <c r="AA9" s="22">
        <v>1735695</v>
      </c>
    </row>
    <row r="10" spans="1:27" ht="13.5">
      <c r="A10" s="23" t="s">
        <v>37</v>
      </c>
      <c r="B10" s="17"/>
      <c r="C10" s="18">
        <v>2080</v>
      </c>
      <c r="D10" s="18">
        <v>2080</v>
      </c>
      <c r="E10" s="19">
        <v>2000</v>
      </c>
      <c r="F10" s="20">
        <v>2000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500</v>
      </c>
      <c r="Y10" s="24">
        <v>-500</v>
      </c>
      <c r="Z10" s="25">
        <v>-100</v>
      </c>
      <c r="AA10" s="26">
        <v>2000</v>
      </c>
    </row>
    <row r="11" spans="1:27" ht="13.5">
      <c r="A11" s="23" t="s">
        <v>38</v>
      </c>
      <c r="B11" s="17"/>
      <c r="C11" s="18">
        <v>810316</v>
      </c>
      <c r="D11" s="18">
        <v>810316</v>
      </c>
      <c r="E11" s="19">
        <v>861000</v>
      </c>
      <c r="F11" s="20">
        <v>861000</v>
      </c>
      <c r="G11" s="20">
        <v>747455</v>
      </c>
      <c r="H11" s="20">
        <v>784090</v>
      </c>
      <c r="I11" s="20">
        <v>837479</v>
      </c>
      <c r="J11" s="20">
        <v>837479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837479</v>
      </c>
      <c r="X11" s="20">
        <v>215250</v>
      </c>
      <c r="Y11" s="20">
        <v>622229</v>
      </c>
      <c r="Z11" s="21">
        <v>289.07</v>
      </c>
      <c r="AA11" s="22">
        <v>861000</v>
      </c>
    </row>
    <row r="12" spans="1:27" ht="13.5">
      <c r="A12" s="27" t="s">
        <v>39</v>
      </c>
      <c r="B12" s="28"/>
      <c r="C12" s="29">
        <f aca="true" t="shared" si="0" ref="C12:Y12">SUM(C6:C11)</f>
        <v>86323487</v>
      </c>
      <c r="D12" s="29">
        <f>SUM(D6:D11)</f>
        <v>86323487</v>
      </c>
      <c r="E12" s="30">
        <f t="shared" si="0"/>
        <v>70594275</v>
      </c>
      <c r="F12" s="31">
        <f t="shared" si="0"/>
        <v>70594275</v>
      </c>
      <c r="G12" s="31">
        <f t="shared" si="0"/>
        <v>143477007</v>
      </c>
      <c r="H12" s="31">
        <f t="shared" si="0"/>
        <v>135357462</v>
      </c>
      <c r="I12" s="31">
        <f t="shared" si="0"/>
        <v>140092133</v>
      </c>
      <c r="J12" s="31">
        <f t="shared" si="0"/>
        <v>140092133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140092133</v>
      </c>
      <c r="X12" s="31">
        <f t="shared" si="0"/>
        <v>17648569</v>
      </c>
      <c r="Y12" s="31">
        <f t="shared" si="0"/>
        <v>122443564</v>
      </c>
      <c r="Z12" s="32">
        <f>+IF(X12&lt;&gt;0,+(Y12/X12)*100,0)</f>
        <v>693.7874906458422</v>
      </c>
      <c r="AA12" s="33">
        <f>SUM(AA6:AA11)</f>
        <v>70594275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20190</v>
      </c>
      <c r="D15" s="18">
        <v>20190</v>
      </c>
      <c r="E15" s="19">
        <v>18000</v>
      </c>
      <c r="F15" s="20">
        <v>18000</v>
      </c>
      <c r="G15" s="20">
        <v>22079</v>
      </c>
      <c r="H15" s="20">
        <v>21888</v>
      </c>
      <c r="I15" s="20">
        <v>21697</v>
      </c>
      <c r="J15" s="20">
        <v>21697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21697</v>
      </c>
      <c r="X15" s="20">
        <v>4500</v>
      </c>
      <c r="Y15" s="20">
        <v>17197</v>
      </c>
      <c r="Z15" s="21">
        <v>382.16</v>
      </c>
      <c r="AA15" s="22">
        <v>18000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>
        <v>776609</v>
      </c>
      <c r="H16" s="24">
        <v>776609</v>
      </c>
      <c r="I16" s="24">
        <v>776609</v>
      </c>
      <c r="J16" s="20">
        <v>776609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776609</v>
      </c>
      <c r="X16" s="20"/>
      <c r="Y16" s="24">
        <v>776609</v>
      </c>
      <c r="Z16" s="25"/>
      <c r="AA16" s="26"/>
    </row>
    <row r="17" spans="1:27" ht="13.5">
      <c r="A17" s="23" t="s">
        <v>43</v>
      </c>
      <c r="B17" s="17"/>
      <c r="C17" s="18">
        <v>40524999</v>
      </c>
      <c r="D17" s="18">
        <v>40524999</v>
      </c>
      <c r="E17" s="19">
        <v>40524999</v>
      </c>
      <c r="F17" s="20">
        <v>40524999</v>
      </c>
      <c r="G17" s="20">
        <v>40525000</v>
      </c>
      <c r="H17" s="20">
        <v>40525000</v>
      </c>
      <c r="I17" s="20">
        <v>40525000</v>
      </c>
      <c r="J17" s="20">
        <v>40525000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40525000</v>
      </c>
      <c r="X17" s="20">
        <v>10131250</v>
      </c>
      <c r="Y17" s="20">
        <v>30393750</v>
      </c>
      <c r="Z17" s="21">
        <v>300</v>
      </c>
      <c r="AA17" s="22">
        <v>40524999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535116550</v>
      </c>
      <c r="D19" s="18">
        <v>535116550</v>
      </c>
      <c r="E19" s="19">
        <v>636099468</v>
      </c>
      <c r="F19" s="20">
        <v>636099468</v>
      </c>
      <c r="G19" s="20">
        <v>535116549</v>
      </c>
      <c r="H19" s="20">
        <v>535116549</v>
      </c>
      <c r="I19" s="20">
        <v>531877713</v>
      </c>
      <c r="J19" s="20">
        <v>531877713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531877713</v>
      </c>
      <c r="X19" s="20">
        <v>159024867</v>
      </c>
      <c r="Y19" s="20">
        <v>372852846</v>
      </c>
      <c r="Z19" s="21">
        <v>234.46</v>
      </c>
      <c r="AA19" s="22">
        <v>636099468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325557</v>
      </c>
      <c r="D22" s="18">
        <v>325557</v>
      </c>
      <c r="E22" s="19">
        <v>313000</v>
      </c>
      <c r="F22" s="20">
        <v>313000</v>
      </c>
      <c r="G22" s="20">
        <v>325557</v>
      </c>
      <c r="H22" s="20">
        <v>325557</v>
      </c>
      <c r="I22" s="20">
        <v>322223</v>
      </c>
      <c r="J22" s="20">
        <v>322223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322223</v>
      </c>
      <c r="X22" s="20">
        <v>78250</v>
      </c>
      <c r="Y22" s="20">
        <v>243973</v>
      </c>
      <c r="Z22" s="21">
        <v>311.79</v>
      </c>
      <c r="AA22" s="22">
        <v>313000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575987296</v>
      </c>
      <c r="D24" s="29">
        <f>SUM(D15:D23)</f>
        <v>575987296</v>
      </c>
      <c r="E24" s="36">
        <f t="shared" si="1"/>
        <v>676955467</v>
      </c>
      <c r="F24" s="37">
        <f t="shared" si="1"/>
        <v>676955467</v>
      </c>
      <c r="G24" s="37">
        <f t="shared" si="1"/>
        <v>576765794</v>
      </c>
      <c r="H24" s="37">
        <f t="shared" si="1"/>
        <v>576765603</v>
      </c>
      <c r="I24" s="37">
        <f t="shared" si="1"/>
        <v>573523242</v>
      </c>
      <c r="J24" s="37">
        <f t="shared" si="1"/>
        <v>573523242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573523242</v>
      </c>
      <c r="X24" s="37">
        <f t="shared" si="1"/>
        <v>169238867</v>
      </c>
      <c r="Y24" s="37">
        <f t="shared" si="1"/>
        <v>404284375</v>
      </c>
      <c r="Z24" s="38">
        <f>+IF(X24&lt;&gt;0,+(Y24/X24)*100,0)</f>
        <v>238.8838817976724</v>
      </c>
      <c r="AA24" s="39">
        <f>SUM(AA15:AA23)</f>
        <v>676955467</v>
      </c>
    </row>
    <row r="25" spans="1:27" ht="13.5">
      <c r="A25" s="27" t="s">
        <v>51</v>
      </c>
      <c r="B25" s="28"/>
      <c r="C25" s="29">
        <f aca="true" t="shared" si="2" ref="C25:Y25">+C12+C24</f>
        <v>662310783</v>
      </c>
      <c r="D25" s="29">
        <f>+D12+D24</f>
        <v>662310783</v>
      </c>
      <c r="E25" s="30">
        <f t="shared" si="2"/>
        <v>747549742</v>
      </c>
      <c r="F25" s="31">
        <f t="shared" si="2"/>
        <v>747549742</v>
      </c>
      <c r="G25" s="31">
        <f t="shared" si="2"/>
        <v>720242801</v>
      </c>
      <c r="H25" s="31">
        <f t="shared" si="2"/>
        <v>712123065</v>
      </c>
      <c r="I25" s="31">
        <f t="shared" si="2"/>
        <v>713615375</v>
      </c>
      <c r="J25" s="31">
        <f t="shared" si="2"/>
        <v>713615375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713615375</v>
      </c>
      <c r="X25" s="31">
        <f t="shared" si="2"/>
        <v>186887436</v>
      </c>
      <c r="Y25" s="31">
        <f t="shared" si="2"/>
        <v>526727939</v>
      </c>
      <c r="Z25" s="32">
        <f>+IF(X25&lt;&gt;0,+(Y25/X25)*100,0)</f>
        <v>281.8423486745251</v>
      </c>
      <c r="AA25" s="33">
        <f>+AA12+AA24</f>
        <v>747549742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10322867</v>
      </c>
      <c r="D30" s="18">
        <v>10322867</v>
      </c>
      <c r="E30" s="19">
        <v>10078000</v>
      </c>
      <c r="F30" s="20">
        <v>10078000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2519500</v>
      </c>
      <c r="Y30" s="20">
        <v>-2519500</v>
      </c>
      <c r="Z30" s="21">
        <v>-100</v>
      </c>
      <c r="AA30" s="22">
        <v>10078000</v>
      </c>
    </row>
    <row r="31" spans="1:27" ht="13.5">
      <c r="A31" s="23" t="s">
        <v>56</v>
      </c>
      <c r="B31" s="17"/>
      <c r="C31" s="18">
        <v>3461317</v>
      </c>
      <c r="D31" s="18">
        <v>3461317</v>
      </c>
      <c r="E31" s="19">
        <v>3430000</v>
      </c>
      <c r="F31" s="20">
        <v>3430000</v>
      </c>
      <c r="G31" s="20">
        <v>3483080</v>
      </c>
      <c r="H31" s="20">
        <v>3502435</v>
      </c>
      <c r="I31" s="20">
        <v>3524846</v>
      </c>
      <c r="J31" s="20">
        <v>3524846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3524846</v>
      </c>
      <c r="X31" s="20">
        <v>857500</v>
      </c>
      <c r="Y31" s="20">
        <v>2667346</v>
      </c>
      <c r="Z31" s="21">
        <v>311.06</v>
      </c>
      <c r="AA31" s="22">
        <v>3430000</v>
      </c>
    </row>
    <row r="32" spans="1:27" ht="13.5">
      <c r="A32" s="23" t="s">
        <v>57</v>
      </c>
      <c r="B32" s="17"/>
      <c r="C32" s="18">
        <v>32437230</v>
      </c>
      <c r="D32" s="18">
        <v>32437230</v>
      </c>
      <c r="E32" s="19">
        <v>31155000</v>
      </c>
      <c r="F32" s="20">
        <v>31155000</v>
      </c>
      <c r="G32" s="20">
        <v>19878646</v>
      </c>
      <c r="H32" s="20">
        <v>20753595</v>
      </c>
      <c r="I32" s="20">
        <v>21222595</v>
      </c>
      <c r="J32" s="20">
        <v>21222595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21222595</v>
      </c>
      <c r="X32" s="20">
        <v>7788750</v>
      </c>
      <c r="Y32" s="20">
        <v>13433845</v>
      </c>
      <c r="Z32" s="21">
        <v>172.48</v>
      </c>
      <c r="AA32" s="22">
        <v>31155000</v>
      </c>
    </row>
    <row r="33" spans="1:27" ht="13.5">
      <c r="A33" s="23" t="s">
        <v>58</v>
      </c>
      <c r="B33" s="17"/>
      <c r="C33" s="18">
        <v>5880983</v>
      </c>
      <c r="D33" s="18">
        <v>5880983</v>
      </c>
      <c r="E33" s="19">
        <v>5000000</v>
      </c>
      <c r="F33" s="20">
        <v>5000000</v>
      </c>
      <c r="G33" s="20">
        <v>5880983</v>
      </c>
      <c r="H33" s="20">
        <v>5880983</v>
      </c>
      <c r="I33" s="20">
        <v>5880983</v>
      </c>
      <c r="J33" s="20">
        <v>5880983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5880983</v>
      </c>
      <c r="X33" s="20">
        <v>1250000</v>
      </c>
      <c r="Y33" s="20">
        <v>4630983</v>
      </c>
      <c r="Z33" s="21">
        <v>370.48</v>
      </c>
      <c r="AA33" s="22">
        <v>5000000</v>
      </c>
    </row>
    <row r="34" spans="1:27" ht="13.5">
      <c r="A34" s="27" t="s">
        <v>59</v>
      </c>
      <c r="B34" s="28"/>
      <c r="C34" s="29">
        <f aca="true" t="shared" si="3" ref="C34:Y34">SUM(C29:C33)</f>
        <v>52102397</v>
      </c>
      <c r="D34" s="29">
        <f>SUM(D29:D33)</f>
        <v>52102397</v>
      </c>
      <c r="E34" s="30">
        <f t="shared" si="3"/>
        <v>49663000</v>
      </c>
      <c r="F34" s="31">
        <f t="shared" si="3"/>
        <v>49663000</v>
      </c>
      <c r="G34" s="31">
        <f t="shared" si="3"/>
        <v>29242709</v>
      </c>
      <c r="H34" s="31">
        <f t="shared" si="3"/>
        <v>30137013</v>
      </c>
      <c r="I34" s="31">
        <f t="shared" si="3"/>
        <v>30628424</v>
      </c>
      <c r="J34" s="31">
        <f t="shared" si="3"/>
        <v>30628424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30628424</v>
      </c>
      <c r="X34" s="31">
        <f t="shared" si="3"/>
        <v>12415750</v>
      </c>
      <c r="Y34" s="31">
        <f t="shared" si="3"/>
        <v>18212674</v>
      </c>
      <c r="Z34" s="32">
        <f>+IF(X34&lt;&gt;0,+(Y34/X34)*100,0)</f>
        <v>146.69008316050179</v>
      </c>
      <c r="AA34" s="33">
        <f>SUM(AA29:AA33)</f>
        <v>49663000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66937045</v>
      </c>
      <c r="D37" s="18">
        <v>66937045</v>
      </c>
      <c r="E37" s="19">
        <v>107190882</v>
      </c>
      <c r="F37" s="20">
        <v>107190882</v>
      </c>
      <c r="G37" s="20">
        <v>76365935</v>
      </c>
      <c r="H37" s="20">
        <v>76365935</v>
      </c>
      <c r="I37" s="20">
        <v>89044463</v>
      </c>
      <c r="J37" s="20">
        <v>89044463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89044463</v>
      </c>
      <c r="X37" s="20">
        <v>26797721</v>
      </c>
      <c r="Y37" s="20">
        <v>62246742</v>
      </c>
      <c r="Z37" s="21">
        <v>232.28</v>
      </c>
      <c r="AA37" s="22">
        <v>107190882</v>
      </c>
    </row>
    <row r="38" spans="1:27" ht="13.5">
      <c r="A38" s="23" t="s">
        <v>58</v>
      </c>
      <c r="B38" s="17"/>
      <c r="C38" s="18">
        <v>65000209</v>
      </c>
      <c r="D38" s="18">
        <v>65000209</v>
      </c>
      <c r="E38" s="19">
        <v>66461000</v>
      </c>
      <c r="F38" s="20">
        <v>66461000</v>
      </c>
      <c r="G38" s="20">
        <v>63306085</v>
      </c>
      <c r="H38" s="20">
        <v>63306085</v>
      </c>
      <c r="I38" s="20">
        <v>63306085</v>
      </c>
      <c r="J38" s="20">
        <v>63306085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63306085</v>
      </c>
      <c r="X38" s="20">
        <v>16615250</v>
      </c>
      <c r="Y38" s="20">
        <v>46690835</v>
      </c>
      <c r="Z38" s="21">
        <v>281.01</v>
      </c>
      <c r="AA38" s="22">
        <v>66461000</v>
      </c>
    </row>
    <row r="39" spans="1:27" ht="13.5">
      <c r="A39" s="27" t="s">
        <v>61</v>
      </c>
      <c r="B39" s="35"/>
      <c r="C39" s="29">
        <f aca="true" t="shared" si="4" ref="C39:Y39">SUM(C37:C38)</f>
        <v>131937254</v>
      </c>
      <c r="D39" s="29">
        <f>SUM(D37:D38)</f>
        <v>131937254</v>
      </c>
      <c r="E39" s="36">
        <f t="shared" si="4"/>
        <v>173651882</v>
      </c>
      <c r="F39" s="37">
        <f t="shared" si="4"/>
        <v>173651882</v>
      </c>
      <c r="G39" s="37">
        <f t="shared" si="4"/>
        <v>139672020</v>
      </c>
      <c r="H39" s="37">
        <f t="shared" si="4"/>
        <v>139672020</v>
      </c>
      <c r="I39" s="37">
        <f t="shared" si="4"/>
        <v>152350548</v>
      </c>
      <c r="J39" s="37">
        <f t="shared" si="4"/>
        <v>152350548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152350548</v>
      </c>
      <c r="X39" s="37">
        <f t="shared" si="4"/>
        <v>43412971</v>
      </c>
      <c r="Y39" s="37">
        <f t="shared" si="4"/>
        <v>108937577</v>
      </c>
      <c r="Z39" s="38">
        <f>+IF(X39&lt;&gt;0,+(Y39/X39)*100,0)</f>
        <v>250.93324527363032</v>
      </c>
      <c r="AA39" s="39">
        <f>SUM(AA37:AA38)</f>
        <v>173651882</v>
      </c>
    </row>
    <row r="40" spans="1:27" ht="13.5">
      <c r="A40" s="27" t="s">
        <v>62</v>
      </c>
      <c r="B40" s="28"/>
      <c r="C40" s="29">
        <f aca="true" t="shared" si="5" ref="C40:Y40">+C34+C39</f>
        <v>184039651</v>
      </c>
      <c r="D40" s="29">
        <f>+D34+D39</f>
        <v>184039651</v>
      </c>
      <c r="E40" s="30">
        <f t="shared" si="5"/>
        <v>223314882</v>
      </c>
      <c r="F40" s="31">
        <f t="shared" si="5"/>
        <v>223314882</v>
      </c>
      <c r="G40" s="31">
        <f t="shared" si="5"/>
        <v>168914729</v>
      </c>
      <c r="H40" s="31">
        <f t="shared" si="5"/>
        <v>169809033</v>
      </c>
      <c r="I40" s="31">
        <f t="shared" si="5"/>
        <v>182978972</v>
      </c>
      <c r="J40" s="31">
        <f t="shared" si="5"/>
        <v>182978972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182978972</v>
      </c>
      <c r="X40" s="31">
        <f t="shared" si="5"/>
        <v>55828721</v>
      </c>
      <c r="Y40" s="31">
        <f t="shared" si="5"/>
        <v>127150251</v>
      </c>
      <c r="Z40" s="32">
        <f>+IF(X40&lt;&gt;0,+(Y40/X40)*100,0)</f>
        <v>227.750607075523</v>
      </c>
      <c r="AA40" s="33">
        <f>+AA34+AA39</f>
        <v>223314882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478271132</v>
      </c>
      <c r="D42" s="43">
        <f>+D25-D40</f>
        <v>478271132</v>
      </c>
      <c r="E42" s="44">
        <f t="shared" si="6"/>
        <v>524234860</v>
      </c>
      <c r="F42" s="45">
        <f t="shared" si="6"/>
        <v>524234860</v>
      </c>
      <c r="G42" s="45">
        <f t="shared" si="6"/>
        <v>551328072</v>
      </c>
      <c r="H42" s="45">
        <f t="shared" si="6"/>
        <v>542314032</v>
      </c>
      <c r="I42" s="45">
        <f t="shared" si="6"/>
        <v>530636403</v>
      </c>
      <c r="J42" s="45">
        <f t="shared" si="6"/>
        <v>530636403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530636403</v>
      </c>
      <c r="X42" s="45">
        <f t="shared" si="6"/>
        <v>131058715</v>
      </c>
      <c r="Y42" s="45">
        <f t="shared" si="6"/>
        <v>399577688</v>
      </c>
      <c r="Z42" s="46">
        <f>+IF(X42&lt;&gt;0,+(Y42/X42)*100,0)</f>
        <v>304.88448478988977</v>
      </c>
      <c r="AA42" s="47">
        <f>+AA25-AA40</f>
        <v>524234860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454441059</v>
      </c>
      <c r="D45" s="18">
        <v>454441059</v>
      </c>
      <c r="E45" s="19">
        <v>510427860</v>
      </c>
      <c r="F45" s="20">
        <v>510427860</v>
      </c>
      <c r="G45" s="20">
        <v>527497999</v>
      </c>
      <c r="H45" s="20">
        <v>518483959</v>
      </c>
      <c r="I45" s="20">
        <v>506806330</v>
      </c>
      <c r="J45" s="20">
        <v>506806330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506806330</v>
      </c>
      <c r="X45" s="20">
        <v>127606965</v>
      </c>
      <c r="Y45" s="20">
        <v>379199365</v>
      </c>
      <c r="Z45" s="48">
        <v>297.16</v>
      </c>
      <c r="AA45" s="22">
        <v>510427860</v>
      </c>
    </row>
    <row r="46" spans="1:27" ht="13.5">
      <c r="A46" s="23" t="s">
        <v>67</v>
      </c>
      <c r="B46" s="17"/>
      <c r="C46" s="18">
        <v>23830073</v>
      </c>
      <c r="D46" s="18">
        <v>23830073</v>
      </c>
      <c r="E46" s="19">
        <v>13807000</v>
      </c>
      <c r="F46" s="20">
        <v>13807000</v>
      </c>
      <c r="G46" s="20">
        <v>23830073</v>
      </c>
      <c r="H46" s="20">
        <v>23830073</v>
      </c>
      <c r="I46" s="20">
        <v>23830073</v>
      </c>
      <c r="J46" s="20">
        <v>23830073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23830073</v>
      </c>
      <c r="X46" s="20">
        <v>3451750</v>
      </c>
      <c r="Y46" s="20">
        <v>20378323</v>
      </c>
      <c r="Z46" s="48">
        <v>590.38</v>
      </c>
      <c r="AA46" s="22">
        <v>13807000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478271132</v>
      </c>
      <c r="D48" s="51">
        <f>SUM(D45:D47)</f>
        <v>478271132</v>
      </c>
      <c r="E48" s="52">
        <f t="shared" si="7"/>
        <v>524234860</v>
      </c>
      <c r="F48" s="53">
        <f t="shared" si="7"/>
        <v>524234860</v>
      </c>
      <c r="G48" s="53">
        <f t="shared" si="7"/>
        <v>551328072</v>
      </c>
      <c r="H48" s="53">
        <f t="shared" si="7"/>
        <v>542314032</v>
      </c>
      <c r="I48" s="53">
        <f t="shared" si="7"/>
        <v>530636403</v>
      </c>
      <c r="J48" s="53">
        <f t="shared" si="7"/>
        <v>530636403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530636403</v>
      </c>
      <c r="X48" s="53">
        <f t="shared" si="7"/>
        <v>131058715</v>
      </c>
      <c r="Y48" s="53">
        <f t="shared" si="7"/>
        <v>399577688</v>
      </c>
      <c r="Z48" s="54">
        <f>+IF(X48&lt;&gt;0,+(Y48/X48)*100,0)</f>
        <v>304.88448478988977</v>
      </c>
      <c r="AA48" s="55">
        <f>SUM(AA45:AA47)</f>
        <v>524234860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243836485</v>
      </c>
      <c r="D6" s="18">
        <v>243836485</v>
      </c>
      <c r="E6" s="19">
        <v>20490306</v>
      </c>
      <c r="F6" s="20">
        <v>2437850</v>
      </c>
      <c r="G6" s="20">
        <v>269234939</v>
      </c>
      <c r="H6" s="20">
        <v>267258833</v>
      </c>
      <c r="I6" s="20">
        <v>273518160</v>
      </c>
      <c r="J6" s="20">
        <v>273518160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273518160</v>
      </c>
      <c r="X6" s="20">
        <v>609463</v>
      </c>
      <c r="Y6" s="20">
        <v>272908697</v>
      </c>
      <c r="Z6" s="21">
        <v>44778.55</v>
      </c>
      <c r="AA6" s="22">
        <v>2437850</v>
      </c>
    </row>
    <row r="7" spans="1:27" ht="13.5">
      <c r="A7" s="23" t="s">
        <v>34</v>
      </c>
      <c r="B7" s="17"/>
      <c r="C7" s="18"/>
      <c r="D7" s="18"/>
      <c r="E7" s="19">
        <v>215000000</v>
      </c>
      <c r="F7" s="20">
        <v>215000000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53750000</v>
      </c>
      <c r="Y7" s="20">
        <v>-53750000</v>
      </c>
      <c r="Z7" s="21">
        <v>-100</v>
      </c>
      <c r="AA7" s="22">
        <v>215000000</v>
      </c>
    </row>
    <row r="8" spans="1:27" ht="13.5">
      <c r="A8" s="23" t="s">
        <v>35</v>
      </c>
      <c r="B8" s="17"/>
      <c r="C8" s="18">
        <v>34731927</v>
      </c>
      <c r="D8" s="18">
        <v>34731927</v>
      </c>
      <c r="E8" s="19">
        <v>47597706</v>
      </c>
      <c r="F8" s="20">
        <v>47597706</v>
      </c>
      <c r="G8" s="20">
        <v>105302592</v>
      </c>
      <c r="H8" s="20">
        <v>95826134</v>
      </c>
      <c r="I8" s="20">
        <v>90093601</v>
      </c>
      <c r="J8" s="20">
        <v>90093601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90093601</v>
      </c>
      <c r="X8" s="20">
        <v>11899427</v>
      </c>
      <c r="Y8" s="20">
        <v>78194174</v>
      </c>
      <c r="Z8" s="21">
        <v>657.13</v>
      </c>
      <c r="AA8" s="22">
        <v>47597706</v>
      </c>
    </row>
    <row r="9" spans="1:27" ht="13.5">
      <c r="A9" s="23" t="s">
        <v>36</v>
      </c>
      <c r="B9" s="17"/>
      <c r="C9" s="18">
        <v>41023540</v>
      </c>
      <c r="D9" s="18">
        <v>41023540</v>
      </c>
      <c r="E9" s="19">
        <v>18000000</v>
      </c>
      <c r="F9" s="20">
        <v>18000000</v>
      </c>
      <c r="G9" s="20">
        <v>114413408</v>
      </c>
      <c r="H9" s="20">
        <v>105269213</v>
      </c>
      <c r="I9" s="20">
        <v>94603305</v>
      </c>
      <c r="J9" s="20">
        <v>94603305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94603305</v>
      </c>
      <c r="X9" s="20">
        <v>4500000</v>
      </c>
      <c r="Y9" s="20">
        <v>90103305</v>
      </c>
      <c r="Z9" s="21">
        <v>2002.3</v>
      </c>
      <c r="AA9" s="22">
        <v>18000000</v>
      </c>
    </row>
    <row r="10" spans="1:27" ht="13.5">
      <c r="A10" s="23" t="s">
        <v>37</v>
      </c>
      <c r="B10" s="17"/>
      <c r="C10" s="18">
        <v>422191</v>
      </c>
      <c r="D10" s="18">
        <v>422191</v>
      </c>
      <c r="E10" s="19">
        <v>450000</v>
      </c>
      <c r="F10" s="20">
        <v>450000</v>
      </c>
      <c r="G10" s="24">
        <v>457658</v>
      </c>
      <c r="H10" s="24">
        <v>422191</v>
      </c>
      <c r="I10" s="24">
        <v>422191</v>
      </c>
      <c r="J10" s="20">
        <v>422191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422191</v>
      </c>
      <c r="X10" s="20">
        <v>112500</v>
      </c>
      <c r="Y10" s="24">
        <v>309691</v>
      </c>
      <c r="Z10" s="25">
        <v>275.28</v>
      </c>
      <c r="AA10" s="26">
        <v>450000</v>
      </c>
    </row>
    <row r="11" spans="1:27" ht="13.5">
      <c r="A11" s="23" t="s">
        <v>38</v>
      </c>
      <c r="B11" s="17"/>
      <c r="C11" s="18">
        <v>36370847</v>
      </c>
      <c r="D11" s="18">
        <v>36370847</v>
      </c>
      <c r="E11" s="19">
        <v>13500000</v>
      </c>
      <c r="F11" s="20">
        <v>13500000</v>
      </c>
      <c r="G11" s="20">
        <v>9599474</v>
      </c>
      <c r="H11" s="20">
        <v>36162456</v>
      </c>
      <c r="I11" s="20">
        <v>36042382</v>
      </c>
      <c r="J11" s="20">
        <v>36042382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36042382</v>
      </c>
      <c r="X11" s="20">
        <v>3375000</v>
      </c>
      <c r="Y11" s="20">
        <v>32667382</v>
      </c>
      <c r="Z11" s="21">
        <v>967.92</v>
      </c>
      <c r="AA11" s="22">
        <v>13500000</v>
      </c>
    </row>
    <row r="12" spans="1:27" ht="13.5">
      <c r="A12" s="27" t="s">
        <v>39</v>
      </c>
      <c r="B12" s="28"/>
      <c r="C12" s="29">
        <f aca="true" t="shared" si="0" ref="C12:Y12">SUM(C6:C11)</f>
        <v>356384990</v>
      </c>
      <c r="D12" s="29">
        <f>SUM(D6:D11)</f>
        <v>356384990</v>
      </c>
      <c r="E12" s="30">
        <f t="shared" si="0"/>
        <v>315038012</v>
      </c>
      <c r="F12" s="31">
        <f t="shared" si="0"/>
        <v>296985556</v>
      </c>
      <c r="G12" s="31">
        <f t="shared" si="0"/>
        <v>499008071</v>
      </c>
      <c r="H12" s="31">
        <f t="shared" si="0"/>
        <v>504938827</v>
      </c>
      <c r="I12" s="31">
        <f t="shared" si="0"/>
        <v>494679639</v>
      </c>
      <c r="J12" s="31">
        <f t="shared" si="0"/>
        <v>494679639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494679639</v>
      </c>
      <c r="X12" s="31">
        <f t="shared" si="0"/>
        <v>74246390</v>
      </c>
      <c r="Y12" s="31">
        <f t="shared" si="0"/>
        <v>420433249</v>
      </c>
      <c r="Z12" s="32">
        <f>+IF(X12&lt;&gt;0,+(Y12/X12)*100,0)</f>
        <v>566.2675976569366</v>
      </c>
      <c r="AA12" s="33">
        <f>SUM(AA6:AA11)</f>
        <v>296985556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862288</v>
      </c>
      <c r="D15" s="18">
        <v>862288</v>
      </c>
      <c r="E15" s="19">
        <v>1100000</v>
      </c>
      <c r="F15" s="20">
        <v>1100000</v>
      </c>
      <c r="G15" s="20">
        <v>1749313</v>
      </c>
      <c r="H15" s="20">
        <v>1641719</v>
      </c>
      <c r="I15" s="20">
        <v>1616911</v>
      </c>
      <c r="J15" s="20">
        <v>1616911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1616911</v>
      </c>
      <c r="X15" s="20">
        <v>275000</v>
      </c>
      <c r="Y15" s="20">
        <v>1341911</v>
      </c>
      <c r="Z15" s="21">
        <v>487.97</v>
      </c>
      <c r="AA15" s="22">
        <v>1100000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345665447</v>
      </c>
      <c r="D17" s="18">
        <v>345665447</v>
      </c>
      <c r="E17" s="19">
        <v>317203800</v>
      </c>
      <c r="F17" s="20">
        <v>317203800</v>
      </c>
      <c r="G17" s="20">
        <v>345665447</v>
      </c>
      <c r="H17" s="20">
        <v>345665447</v>
      </c>
      <c r="I17" s="20">
        <v>345665447</v>
      </c>
      <c r="J17" s="20">
        <v>345665447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345665447</v>
      </c>
      <c r="X17" s="20">
        <v>79300950</v>
      </c>
      <c r="Y17" s="20">
        <v>266364497</v>
      </c>
      <c r="Z17" s="21">
        <v>335.89</v>
      </c>
      <c r="AA17" s="22">
        <v>317203800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1633605498</v>
      </c>
      <c r="D19" s="18">
        <v>1633605498</v>
      </c>
      <c r="E19" s="19">
        <v>1526593078</v>
      </c>
      <c r="F19" s="20">
        <v>1545092788</v>
      </c>
      <c r="G19" s="20">
        <v>1626340305</v>
      </c>
      <c r="H19" s="20">
        <v>1643284844</v>
      </c>
      <c r="I19" s="20">
        <v>1636147992</v>
      </c>
      <c r="J19" s="20">
        <v>1636147992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1636147992</v>
      </c>
      <c r="X19" s="20">
        <v>386273197</v>
      </c>
      <c r="Y19" s="20">
        <v>1249874795</v>
      </c>
      <c r="Z19" s="21">
        <v>323.57</v>
      </c>
      <c r="AA19" s="22">
        <v>1545092788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1961495</v>
      </c>
      <c r="D21" s="18">
        <v>1961495</v>
      </c>
      <c r="E21" s="19"/>
      <c r="F21" s="20"/>
      <c r="G21" s="20">
        <v>1961495</v>
      </c>
      <c r="H21" s="20">
        <v>1961495</v>
      </c>
      <c r="I21" s="20">
        <v>1961495</v>
      </c>
      <c r="J21" s="20">
        <v>1961495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1961495</v>
      </c>
      <c r="X21" s="20"/>
      <c r="Y21" s="20">
        <v>1961495</v>
      </c>
      <c r="Z21" s="21"/>
      <c r="AA21" s="22"/>
    </row>
    <row r="22" spans="1:27" ht="13.5">
      <c r="A22" s="23" t="s">
        <v>48</v>
      </c>
      <c r="B22" s="17"/>
      <c r="C22" s="18">
        <v>82336</v>
      </c>
      <c r="D22" s="18">
        <v>82336</v>
      </c>
      <c r="E22" s="19">
        <v>87095</v>
      </c>
      <c r="F22" s="20">
        <v>87095</v>
      </c>
      <c r="G22" s="20">
        <v>82352</v>
      </c>
      <c r="H22" s="20">
        <v>82336</v>
      </c>
      <c r="I22" s="20">
        <v>76014</v>
      </c>
      <c r="J22" s="20">
        <v>76014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76014</v>
      </c>
      <c r="X22" s="20">
        <v>21774</v>
      </c>
      <c r="Y22" s="20">
        <v>54240</v>
      </c>
      <c r="Z22" s="21">
        <v>249.1</v>
      </c>
      <c r="AA22" s="22">
        <v>87095</v>
      </c>
    </row>
    <row r="23" spans="1:27" ht="13.5">
      <c r="A23" s="23" t="s">
        <v>49</v>
      </c>
      <c r="B23" s="17"/>
      <c r="C23" s="18">
        <v>19292456</v>
      </c>
      <c r="D23" s="18">
        <v>19292456</v>
      </c>
      <c r="E23" s="19"/>
      <c r="F23" s="20"/>
      <c r="G23" s="24">
        <v>19292456</v>
      </c>
      <c r="H23" s="24">
        <v>19292456</v>
      </c>
      <c r="I23" s="24">
        <v>19292456</v>
      </c>
      <c r="J23" s="20">
        <v>19292456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19292456</v>
      </c>
      <c r="X23" s="20"/>
      <c r="Y23" s="24">
        <v>19292456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2001469520</v>
      </c>
      <c r="D24" s="29">
        <f>SUM(D15:D23)</f>
        <v>2001469520</v>
      </c>
      <c r="E24" s="36">
        <f t="shared" si="1"/>
        <v>1844983973</v>
      </c>
      <c r="F24" s="37">
        <f t="shared" si="1"/>
        <v>1863483683</v>
      </c>
      <c r="G24" s="37">
        <f t="shared" si="1"/>
        <v>1995091368</v>
      </c>
      <c r="H24" s="37">
        <f t="shared" si="1"/>
        <v>2011928297</v>
      </c>
      <c r="I24" s="37">
        <f t="shared" si="1"/>
        <v>2004760315</v>
      </c>
      <c r="J24" s="37">
        <f t="shared" si="1"/>
        <v>2004760315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2004760315</v>
      </c>
      <c r="X24" s="37">
        <f t="shared" si="1"/>
        <v>465870921</v>
      </c>
      <c r="Y24" s="37">
        <f t="shared" si="1"/>
        <v>1538889394</v>
      </c>
      <c r="Z24" s="38">
        <f>+IF(X24&lt;&gt;0,+(Y24/X24)*100,0)</f>
        <v>330.3252735106856</v>
      </c>
      <c r="AA24" s="39">
        <f>SUM(AA15:AA23)</f>
        <v>1863483683</v>
      </c>
    </row>
    <row r="25" spans="1:27" ht="13.5">
      <c r="A25" s="27" t="s">
        <v>51</v>
      </c>
      <c r="B25" s="28"/>
      <c r="C25" s="29">
        <f aca="true" t="shared" si="2" ref="C25:Y25">+C12+C24</f>
        <v>2357854510</v>
      </c>
      <c r="D25" s="29">
        <f>+D12+D24</f>
        <v>2357854510</v>
      </c>
      <c r="E25" s="30">
        <f t="shared" si="2"/>
        <v>2160021985</v>
      </c>
      <c r="F25" s="31">
        <f t="shared" si="2"/>
        <v>2160469239</v>
      </c>
      <c r="G25" s="31">
        <f t="shared" si="2"/>
        <v>2494099439</v>
      </c>
      <c r="H25" s="31">
        <f t="shared" si="2"/>
        <v>2516867124</v>
      </c>
      <c r="I25" s="31">
        <f t="shared" si="2"/>
        <v>2499439954</v>
      </c>
      <c r="J25" s="31">
        <f t="shared" si="2"/>
        <v>2499439954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2499439954</v>
      </c>
      <c r="X25" s="31">
        <f t="shared" si="2"/>
        <v>540117311</v>
      </c>
      <c r="Y25" s="31">
        <f t="shared" si="2"/>
        <v>1959322643</v>
      </c>
      <c r="Z25" s="32">
        <f>+IF(X25&lt;&gt;0,+(Y25/X25)*100,0)</f>
        <v>362.7587198366986</v>
      </c>
      <c r="AA25" s="33">
        <f>+AA12+AA24</f>
        <v>2160469239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3928580</v>
      </c>
      <c r="D30" s="18">
        <v>3928580</v>
      </c>
      <c r="E30" s="19">
        <v>2600000</v>
      </c>
      <c r="F30" s="20">
        <v>2600000</v>
      </c>
      <c r="G30" s="20">
        <v>2623204</v>
      </c>
      <c r="H30" s="20">
        <v>3928580</v>
      </c>
      <c r="I30" s="20">
        <v>3928580</v>
      </c>
      <c r="J30" s="20">
        <v>3928580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3928580</v>
      </c>
      <c r="X30" s="20">
        <v>650000</v>
      </c>
      <c r="Y30" s="20">
        <v>3278580</v>
      </c>
      <c r="Z30" s="21">
        <v>504.4</v>
      </c>
      <c r="AA30" s="22">
        <v>2600000</v>
      </c>
    </row>
    <row r="31" spans="1:27" ht="13.5">
      <c r="A31" s="23" t="s">
        <v>56</v>
      </c>
      <c r="B31" s="17"/>
      <c r="C31" s="18">
        <v>17379449</v>
      </c>
      <c r="D31" s="18">
        <v>17379449</v>
      </c>
      <c r="E31" s="19">
        <v>15500000</v>
      </c>
      <c r="F31" s="20">
        <v>15500000</v>
      </c>
      <c r="G31" s="20">
        <v>17485755</v>
      </c>
      <c r="H31" s="20">
        <v>17695284</v>
      </c>
      <c r="I31" s="20">
        <v>17935616</v>
      </c>
      <c r="J31" s="20">
        <v>17935616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17935616</v>
      </c>
      <c r="X31" s="20">
        <v>3875000</v>
      </c>
      <c r="Y31" s="20">
        <v>14060616</v>
      </c>
      <c r="Z31" s="21">
        <v>362.85</v>
      </c>
      <c r="AA31" s="22">
        <v>15500000</v>
      </c>
    </row>
    <row r="32" spans="1:27" ht="13.5">
      <c r="A32" s="23" t="s">
        <v>57</v>
      </c>
      <c r="B32" s="17"/>
      <c r="C32" s="18">
        <v>105293369</v>
      </c>
      <c r="D32" s="18">
        <v>105293369</v>
      </c>
      <c r="E32" s="19">
        <v>80309053</v>
      </c>
      <c r="F32" s="20">
        <v>80309053</v>
      </c>
      <c r="G32" s="20">
        <v>112190871</v>
      </c>
      <c r="H32" s="20">
        <v>87421298</v>
      </c>
      <c r="I32" s="20">
        <v>88176502</v>
      </c>
      <c r="J32" s="20">
        <v>88176502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88176502</v>
      </c>
      <c r="X32" s="20">
        <v>20077263</v>
      </c>
      <c r="Y32" s="20">
        <v>68099239</v>
      </c>
      <c r="Z32" s="21">
        <v>339.19</v>
      </c>
      <c r="AA32" s="22">
        <v>80309053</v>
      </c>
    </row>
    <row r="33" spans="1:27" ht="13.5">
      <c r="A33" s="23" t="s">
        <v>58</v>
      </c>
      <c r="B33" s="17"/>
      <c r="C33" s="18">
        <v>23592297</v>
      </c>
      <c r="D33" s="18">
        <v>23592297</v>
      </c>
      <c r="E33" s="19">
        <v>25000000</v>
      </c>
      <c r="F33" s="20">
        <v>25000000</v>
      </c>
      <c r="G33" s="20">
        <v>1534846</v>
      </c>
      <c r="H33" s="20">
        <v>23314354</v>
      </c>
      <c r="I33" s="20">
        <v>23672057</v>
      </c>
      <c r="J33" s="20">
        <v>23672057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23672057</v>
      </c>
      <c r="X33" s="20">
        <v>6250000</v>
      </c>
      <c r="Y33" s="20">
        <v>17422057</v>
      </c>
      <c r="Z33" s="21">
        <v>278.75</v>
      </c>
      <c r="AA33" s="22">
        <v>25000000</v>
      </c>
    </row>
    <row r="34" spans="1:27" ht="13.5">
      <c r="A34" s="27" t="s">
        <v>59</v>
      </c>
      <c r="B34" s="28"/>
      <c r="C34" s="29">
        <f aca="true" t="shared" si="3" ref="C34:Y34">SUM(C29:C33)</f>
        <v>150193695</v>
      </c>
      <c r="D34" s="29">
        <f>SUM(D29:D33)</f>
        <v>150193695</v>
      </c>
      <c r="E34" s="30">
        <f t="shared" si="3"/>
        <v>123409053</v>
      </c>
      <c r="F34" s="31">
        <f t="shared" si="3"/>
        <v>123409053</v>
      </c>
      <c r="G34" s="31">
        <f t="shared" si="3"/>
        <v>133834676</v>
      </c>
      <c r="H34" s="31">
        <f t="shared" si="3"/>
        <v>132359516</v>
      </c>
      <c r="I34" s="31">
        <f t="shared" si="3"/>
        <v>133712755</v>
      </c>
      <c r="J34" s="31">
        <f t="shared" si="3"/>
        <v>133712755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133712755</v>
      </c>
      <c r="X34" s="31">
        <f t="shared" si="3"/>
        <v>30852263</v>
      </c>
      <c r="Y34" s="31">
        <f t="shared" si="3"/>
        <v>102860492</v>
      </c>
      <c r="Z34" s="32">
        <f>+IF(X34&lt;&gt;0,+(Y34/X34)*100,0)</f>
        <v>333.3969115977003</v>
      </c>
      <c r="AA34" s="33">
        <f>SUM(AA29:AA33)</f>
        <v>123409053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25968896</v>
      </c>
      <c r="D37" s="18">
        <v>25968896</v>
      </c>
      <c r="E37" s="19">
        <v>24900000</v>
      </c>
      <c r="F37" s="20">
        <v>24900000</v>
      </c>
      <c r="G37" s="20">
        <v>26973431</v>
      </c>
      <c r="H37" s="20">
        <v>25968896</v>
      </c>
      <c r="I37" s="20">
        <v>25708718</v>
      </c>
      <c r="J37" s="20">
        <v>25708718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25708718</v>
      </c>
      <c r="X37" s="20">
        <v>6225000</v>
      </c>
      <c r="Y37" s="20">
        <v>19483718</v>
      </c>
      <c r="Z37" s="21">
        <v>312.99</v>
      </c>
      <c r="AA37" s="22">
        <v>24900000</v>
      </c>
    </row>
    <row r="38" spans="1:27" ht="13.5">
      <c r="A38" s="23" t="s">
        <v>58</v>
      </c>
      <c r="B38" s="17"/>
      <c r="C38" s="18">
        <v>139776754</v>
      </c>
      <c r="D38" s="18">
        <v>139776754</v>
      </c>
      <c r="E38" s="19">
        <v>198500000</v>
      </c>
      <c r="F38" s="20">
        <v>198500000</v>
      </c>
      <c r="G38" s="20">
        <v>139776754</v>
      </c>
      <c r="H38" s="20">
        <v>139776754</v>
      </c>
      <c r="I38" s="20">
        <v>139776754</v>
      </c>
      <c r="J38" s="20">
        <v>139776754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139776754</v>
      </c>
      <c r="X38" s="20">
        <v>49625000</v>
      </c>
      <c r="Y38" s="20">
        <v>90151754</v>
      </c>
      <c r="Z38" s="21">
        <v>181.67</v>
      </c>
      <c r="AA38" s="22">
        <v>198500000</v>
      </c>
    </row>
    <row r="39" spans="1:27" ht="13.5">
      <c r="A39" s="27" t="s">
        <v>61</v>
      </c>
      <c r="B39" s="35"/>
      <c r="C39" s="29">
        <f aca="true" t="shared" si="4" ref="C39:Y39">SUM(C37:C38)</f>
        <v>165745650</v>
      </c>
      <c r="D39" s="29">
        <f>SUM(D37:D38)</f>
        <v>165745650</v>
      </c>
      <c r="E39" s="36">
        <f t="shared" si="4"/>
        <v>223400000</v>
      </c>
      <c r="F39" s="37">
        <f t="shared" si="4"/>
        <v>223400000</v>
      </c>
      <c r="G39" s="37">
        <f t="shared" si="4"/>
        <v>166750185</v>
      </c>
      <c r="H39" s="37">
        <f t="shared" si="4"/>
        <v>165745650</v>
      </c>
      <c r="I39" s="37">
        <f t="shared" si="4"/>
        <v>165485472</v>
      </c>
      <c r="J39" s="37">
        <f t="shared" si="4"/>
        <v>165485472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165485472</v>
      </c>
      <c r="X39" s="37">
        <f t="shared" si="4"/>
        <v>55850000</v>
      </c>
      <c r="Y39" s="37">
        <f t="shared" si="4"/>
        <v>109635472</v>
      </c>
      <c r="Z39" s="38">
        <f>+IF(X39&lt;&gt;0,+(Y39/X39)*100,0)</f>
        <v>196.30344136078784</v>
      </c>
      <c r="AA39" s="39">
        <f>SUM(AA37:AA38)</f>
        <v>223400000</v>
      </c>
    </row>
    <row r="40" spans="1:27" ht="13.5">
      <c r="A40" s="27" t="s">
        <v>62</v>
      </c>
      <c r="B40" s="28"/>
      <c r="C40" s="29">
        <f aca="true" t="shared" si="5" ref="C40:Y40">+C34+C39</f>
        <v>315939345</v>
      </c>
      <c r="D40" s="29">
        <f>+D34+D39</f>
        <v>315939345</v>
      </c>
      <c r="E40" s="30">
        <f t="shared" si="5"/>
        <v>346809053</v>
      </c>
      <c r="F40" s="31">
        <f t="shared" si="5"/>
        <v>346809053</v>
      </c>
      <c r="G40" s="31">
        <f t="shared" si="5"/>
        <v>300584861</v>
      </c>
      <c r="H40" s="31">
        <f t="shared" si="5"/>
        <v>298105166</v>
      </c>
      <c r="I40" s="31">
        <f t="shared" si="5"/>
        <v>299198227</v>
      </c>
      <c r="J40" s="31">
        <f t="shared" si="5"/>
        <v>299198227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299198227</v>
      </c>
      <c r="X40" s="31">
        <f t="shared" si="5"/>
        <v>86702263</v>
      </c>
      <c r="Y40" s="31">
        <f t="shared" si="5"/>
        <v>212495964</v>
      </c>
      <c r="Z40" s="32">
        <f>+IF(X40&lt;&gt;0,+(Y40/X40)*100,0)</f>
        <v>245.0869869451966</v>
      </c>
      <c r="AA40" s="33">
        <f>+AA34+AA39</f>
        <v>346809053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2041915165</v>
      </c>
      <c r="D42" s="43">
        <f>+D25-D40</f>
        <v>2041915165</v>
      </c>
      <c r="E42" s="44">
        <f t="shared" si="6"/>
        <v>1813212932</v>
      </c>
      <c r="F42" s="45">
        <f t="shared" si="6"/>
        <v>1813660186</v>
      </c>
      <c r="G42" s="45">
        <f t="shared" si="6"/>
        <v>2193514578</v>
      </c>
      <c r="H42" s="45">
        <f t="shared" si="6"/>
        <v>2218761958</v>
      </c>
      <c r="I42" s="45">
        <f t="shared" si="6"/>
        <v>2200241727</v>
      </c>
      <c r="J42" s="45">
        <f t="shared" si="6"/>
        <v>2200241727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2200241727</v>
      </c>
      <c r="X42" s="45">
        <f t="shared" si="6"/>
        <v>453415048</v>
      </c>
      <c r="Y42" s="45">
        <f t="shared" si="6"/>
        <v>1746826679</v>
      </c>
      <c r="Z42" s="46">
        <f>+IF(X42&lt;&gt;0,+(Y42/X42)*100,0)</f>
        <v>385.2599702425403</v>
      </c>
      <c r="AA42" s="47">
        <f>+AA25-AA40</f>
        <v>1813660186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1975959129</v>
      </c>
      <c r="D45" s="18">
        <v>1975959129</v>
      </c>
      <c r="E45" s="19">
        <v>1780322302</v>
      </c>
      <c r="F45" s="20">
        <v>1781238409</v>
      </c>
      <c r="G45" s="20">
        <v>2182325717</v>
      </c>
      <c r="H45" s="20">
        <v>2152805922</v>
      </c>
      <c r="I45" s="20">
        <v>2134285691</v>
      </c>
      <c r="J45" s="20">
        <v>2134285691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2134285691</v>
      </c>
      <c r="X45" s="20">
        <v>445309602</v>
      </c>
      <c r="Y45" s="20">
        <v>1688976089</v>
      </c>
      <c r="Z45" s="48">
        <v>379.28</v>
      </c>
      <c r="AA45" s="22">
        <v>1781238409</v>
      </c>
    </row>
    <row r="46" spans="1:27" ht="13.5">
      <c r="A46" s="23" t="s">
        <v>67</v>
      </c>
      <c r="B46" s="17"/>
      <c r="C46" s="18">
        <v>65956036</v>
      </c>
      <c r="D46" s="18">
        <v>65956036</v>
      </c>
      <c r="E46" s="19">
        <v>32890630</v>
      </c>
      <c r="F46" s="20">
        <v>32421777</v>
      </c>
      <c r="G46" s="20">
        <v>11188861</v>
      </c>
      <c r="H46" s="20">
        <v>65956036</v>
      </c>
      <c r="I46" s="20">
        <v>65956036</v>
      </c>
      <c r="J46" s="20">
        <v>65956036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65956036</v>
      </c>
      <c r="X46" s="20">
        <v>8105444</v>
      </c>
      <c r="Y46" s="20">
        <v>57850592</v>
      </c>
      <c r="Z46" s="48">
        <v>713.73</v>
      </c>
      <c r="AA46" s="22">
        <v>32421777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2041915165</v>
      </c>
      <c r="D48" s="51">
        <f>SUM(D45:D47)</f>
        <v>2041915165</v>
      </c>
      <c r="E48" s="52">
        <f t="shared" si="7"/>
        <v>1813212932</v>
      </c>
      <c r="F48" s="53">
        <f t="shared" si="7"/>
        <v>1813660186</v>
      </c>
      <c r="G48" s="53">
        <f t="shared" si="7"/>
        <v>2193514578</v>
      </c>
      <c r="H48" s="53">
        <f t="shared" si="7"/>
        <v>2218761958</v>
      </c>
      <c r="I48" s="53">
        <f t="shared" si="7"/>
        <v>2200241727</v>
      </c>
      <c r="J48" s="53">
        <f t="shared" si="7"/>
        <v>2200241727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2200241727</v>
      </c>
      <c r="X48" s="53">
        <f t="shared" si="7"/>
        <v>453415046</v>
      </c>
      <c r="Y48" s="53">
        <f t="shared" si="7"/>
        <v>1746826681</v>
      </c>
      <c r="Z48" s="54">
        <f>+IF(X48&lt;&gt;0,+(Y48/X48)*100,0)</f>
        <v>385.2599723830073</v>
      </c>
      <c r="AA48" s="55">
        <f>SUM(AA45:AA47)</f>
        <v>1813660186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387194924</v>
      </c>
      <c r="D6" s="18">
        <v>387194924</v>
      </c>
      <c r="E6" s="19">
        <v>342537263</v>
      </c>
      <c r="F6" s="20">
        <v>342537263</v>
      </c>
      <c r="G6" s="20">
        <v>461687968</v>
      </c>
      <c r="H6" s="20">
        <v>457027658</v>
      </c>
      <c r="I6" s="20">
        <v>443547661</v>
      </c>
      <c r="J6" s="20">
        <v>443547661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443547661</v>
      </c>
      <c r="X6" s="20">
        <v>85634316</v>
      </c>
      <c r="Y6" s="20">
        <v>357913345</v>
      </c>
      <c r="Z6" s="21">
        <v>417.96</v>
      </c>
      <c r="AA6" s="22">
        <v>342537263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86279946</v>
      </c>
      <c r="D8" s="18">
        <v>86279946</v>
      </c>
      <c r="E8" s="19">
        <v>87084071</v>
      </c>
      <c r="F8" s="20">
        <v>87084071</v>
      </c>
      <c r="G8" s="20">
        <v>125590280</v>
      </c>
      <c r="H8" s="20">
        <v>103282347</v>
      </c>
      <c r="I8" s="20">
        <v>105330495</v>
      </c>
      <c r="J8" s="20">
        <v>105330495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105330495</v>
      </c>
      <c r="X8" s="20">
        <v>21771018</v>
      </c>
      <c r="Y8" s="20">
        <v>83559477</v>
      </c>
      <c r="Z8" s="21">
        <v>383.81</v>
      </c>
      <c r="AA8" s="22">
        <v>87084071</v>
      </c>
    </row>
    <row r="9" spans="1:27" ht="13.5">
      <c r="A9" s="23" t="s">
        <v>36</v>
      </c>
      <c r="B9" s="17"/>
      <c r="C9" s="18">
        <v>244711088</v>
      </c>
      <c r="D9" s="18">
        <v>244711088</v>
      </c>
      <c r="E9" s="19">
        <v>42120359</v>
      </c>
      <c r="F9" s="20">
        <v>42120359</v>
      </c>
      <c r="G9" s="20">
        <v>47070815</v>
      </c>
      <c r="H9" s="20">
        <v>67387702</v>
      </c>
      <c r="I9" s="20">
        <v>173009930</v>
      </c>
      <c r="J9" s="20">
        <v>173009930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173009930</v>
      </c>
      <c r="X9" s="20">
        <v>10530090</v>
      </c>
      <c r="Y9" s="20">
        <v>162479840</v>
      </c>
      <c r="Z9" s="21">
        <v>1543.01</v>
      </c>
      <c r="AA9" s="22">
        <v>42120359</v>
      </c>
    </row>
    <row r="10" spans="1:27" ht="13.5">
      <c r="A10" s="23" t="s">
        <v>37</v>
      </c>
      <c r="B10" s="17"/>
      <c r="C10" s="18">
        <v>328036</v>
      </c>
      <c r="D10" s="18">
        <v>328036</v>
      </c>
      <c r="E10" s="19">
        <v>217702</v>
      </c>
      <c r="F10" s="20">
        <v>217702</v>
      </c>
      <c r="G10" s="24"/>
      <c r="H10" s="24">
        <v>52856</v>
      </c>
      <c r="I10" s="24">
        <v>36021</v>
      </c>
      <c r="J10" s="20">
        <v>36021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36021</v>
      </c>
      <c r="X10" s="20">
        <v>54426</v>
      </c>
      <c r="Y10" s="24">
        <v>-18405</v>
      </c>
      <c r="Z10" s="25">
        <v>-33.82</v>
      </c>
      <c r="AA10" s="26">
        <v>217702</v>
      </c>
    </row>
    <row r="11" spans="1:27" ht="13.5">
      <c r="A11" s="23" t="s">
        <v>38</v>
      </c>
      <c r="B11" s="17"/>
      <c r="C11" s="18">
        <v>174686708</v>
      </c>
      <c r="D11" s="18">
        <v>174686708</v>
      </c>
      <c r="E11" s="19">
        <v>160011689</v>
      </c>
      <c r="F11" s="20">
        <v>160011689</v>
      </c>
      <c r="G11" s="20">
        <v>172534710</v>
      </c>
      <c r="H11" s="20">
        <v>173095671</v>
      </c>
      <c r="I11" s="20">
        <v>173529496</v>
      </c>
      <c r="J11" s="20">
        <v>173529496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173529496</v>
      </c>
      <c r="X11" s="20">
        <v>40002922</v>
      </c>
      <c r="Y11" s="20">
        <v>133526574</v>
      </c>
      <c r="Z11" s="21">
        <v>333.79</v>
      </c>
      <c r="AA11" s="22">
        <v>160011689</v>
      </c>
    </row>
    <row r="12" spans="1:27" ht="13.5">
      <c r="A12" s="27" t="s">
        <v>39</v>
      </c>
      <c r="B12" s="28"/>
      <c r="C12" s="29">
        <f aca="true" t="shared" si="0" ref="C12:Y12">SUM(C6:C11)</f>
        <v>893200702</v>
      </c>
      <c r="D12" s="29">
        <f>SUM(D6:D11)</f>
        <v>893200702</v>
      </c>
      <c r="E12" s="30">
        <f t="shared" si="0"/>
        <v>631971084</v>
      </c>
      <c r="F12" s="31">
        <f t="shared" si="0"/>
        <v>631971084</v>
      </c>
      <c r="G12" s="31">
        <f t="shared" si="0"/>
        <v>806883773</v>
      </c>
      <c r="H12" s="31">
        <f t="shared" si="0"/>
        <v>800846234</v>
      </c>
      <c r="I12" s="31">
        <f t="shared" si="0"/>
        <v>895453603</v>
      </c>
      <c r="J12" s="31">
        <f t="shared" si="0"/>
        <v>895453603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895453603</v>
      </c>
      <c r="X12" s="31">
        <f t="shared" si="0"/>
        <v>157992772</v>
      </c>
      <c r="Y12" s="31">
        <f t="shared" si="0"/>
        <v>737460831</v>
      </c>
      <c r="Z12" s="32">
        <f>+IF(X12&lt;&gt;0,+(Y12/X12)*100,0)</f>
        <v>466.76871458398114</v>
      </c>
      <c r="AA12" s="33">
        <f>SUM(AA6:AA11)</f>
        <v>631971084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989333</v>
      </c>
      <c r="D15" s="18">
        <v>989333</v>
      </c>
      <c r="E15" s="19">
        <v>653106</v>
      </c>
      <c r="F15" s="20">
        <v>653106</v>
      </c>
      <c r="G15" s="20">
        <v>1194849</v>
      </c>
      <c r="H15" s="20">
        <v>989333</v>
      </c>
      <c r="I15" s="20">
        <v>909425</v>
      </c>
      <c r="J15" s="20">
        <v>909425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909425</v>
      </c>
      <c r="X15" s="20">
        <v>163277</v>
      </c>
      <c r="Y15" s="20">
        <v>746148</v>
      </c>
      <c r="Z15" s="21">
        <v>456.98</v>
      </c>
      <c r="AA15" s="22">
        <v>653106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152579362</v>
      </c>
      <c r="D17" s="18">
        <v>152579362</v>
      </c>
      <c r="E17" s="19">
        <v>147696498</v>
      </c>
      <c r="F17" s="20">
        <v>147696498</v>
      </c>
      <c r="G17" s="20">
        <v>152592642</v>
      </c>
      <c r="H17" s="20">
        <v>152579362</v>
      </c>
      <c r="I17" s="20">
        <v>152538638</v>
      </c>
      <c r="J17" s="20">
        <v>152538638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152538638</v>
      </c>
      <c r="X17" s="20">
        <v>36924125</v>
      </c>
      <c r="Y17" s="20">
        <v>115614513</v>
      </c>
      <c r="Z17" s="21">
        <v>313.11</v>
      </c>
      <c r="AA17" s="22">
        <v>147696498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2416255720</v>
      </c>
      <c r="D19" s="18">
        <v>2416255720</v>
      </c>
      <c r="E19" s="19">
        <v>2661426673</v>
      </c>
      <c r="F19" s="20">
        <v>2661426673</v>
      </c>
      <c r="G19" s="20">
        <v>2547405136</v>
      </c>
      <c r="H19" s="20">
        <v>2568025447</v>
      </c>
      <c r="I19" s="20">
        <v>2416160307</v>
      </c>
      <c r="J19" s="20">
        <v>2416160307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2416160307</v>
      </c>
      <c r="X19" s="20">
        <v>665356668</v>
      </c>
      <c r="Y19" s="20">
        <v>1750803639</v>
      </c>
      <c r="Z19" s="21">
        <v>263.14</v>
      </c>
      <c r="AA19" s="22">
        <v>2661426673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799566</v>
      </c>
      <c r="D22" s="18">
        <v>799566</v>
      </c>
      <c r="E22" s="19">
        <v>683437</v>
      </c>
      <c r="F22" s="20">
        <v>683437</v>
      </c>
      <c r="G22" s="20">
        <v>799566</v>
      </c>
      <c r="H22" s="20">
        <v>799566</v>
      </c>
      <c r="I22" s="20">
        <v>799566</v>
      </c>
      <c r="J22" s="20">
        <v>799566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799566</v>
      </c>
      <c r="X22" s="20">
        <v>170859</v>
      </c>
      <c r="Y22" s="20">
        <v>628707</v>
      </c>
      <c r="Z22" s="21">
        <v>367.97</v>
      </c>
      <c r="AA22" s="22">
        <v>683437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2570623981</v>
      </c>
      <c r="D24" s="29">
        <f>SUM(D15:D23)</f>
        <v>2570623981</v>
      </c>
      <c r="E24" s="36">
        <f t="shared" si="1"/>
        <v>2810459714</v>
      </c>
      <c r="F24" s="37">
        <f t="shared" si="1"/>
        <v>2810459714</v>
      </c>
      <c r="G24" s="37">
        <f t="shared" si="1"/>
        <v>2701992193</v>
      </c>
      <c r="H24" s="37">
        <f t="shared" si="1"/>
        <v>2722393708</v>
      </c>
      <c r="I24" s="37">
        <f t="shared" si="1"/>
        <v>2570407936</v>
      </c>
      <c r="J24" s="37">
        <f t="shared" si="1"/>
        <v>2570407936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2570407936</v>
      </c>
      <c r="X24" s="37">
        <f t="shared" si="1"/>
        <v>702614929</v>
      </c>
      <c r="Y24" s="37">
        <f t="shared" si="1"/>
        <v>1867793007</v>
      </c>
      <c r="Z24" s="38">
        <f>+IF(X24&lt;&gt;0,+(Y24/X24)*100,0)</f>
        <v>265.83451758680184</v>
      </c>
      <c r="AA24" s="39">
        <f>SUM(AA15:AA23)</f>
        <v>2810459714</v>
      </c>
    </row>
    <row r="25" spans="1:27" ht="13.5">
      <c r="A25" s="27" t="s">
        <v>51</v>
      </c>
      <c r="B25" s="28"/>
      <c r="C25" s="29">
        <f aca="true" t="shared" si="2" ref="C25:Y25">+C12+C24</f>
        <v>3463824683</v>
      </c>
      <c r="D25" s="29">
        <f>+D12+D24</f>
        <v>3463824683</v>
      </c>
      <c r="E25" s="30">
        <f t="shared" si="2"/>
        <v>3442430798</v>
      </c>
      <c r="F25" s="31">
        <f t="shared" si="2"/>
        <v>3442430798</v>
      </c>
      <c r="G25" s="31">
        <f t="shared" si="2"/>
        <v>3508875966</v>
      </c>
      <c r="H25" s="31">
        <f t="shared" si="2"/>
        <v>3523239942</v>
      </c>
      <c r="I25" s="31">
        <f t="shared" si="2"/>
        <v>3465861539</v>
      </c>
      <c r="J25" s="31">
        <f t="shared" si="2"/>
        <v>3465861539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3465861539</v>
      </c>
      <c r="X25" s="31">
        <f t="shared" si="2"/>
        <v>860607701</v>
      </c>
      <c r="Y25" s="31">
        <f t="shared" si="2"/>
        <v>2605253838</v>
      </c>
      <c r="Z25" s="32">
        <f>+IF(X25&lt;&gt;0,+(Y25/X25)*100,0)</f>
        <v>302.7225802154424</v>
      </c>
      <c r="AA25" s="33">
        <f>+AA12+AA24</f>
        <v>3442430798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42276318</v>
      </c>
      <c r="D30" s="18">
        <v>42276318</v>
      </c>
      <c r="E30" s="19">
        <v>43812313</v>
      </c>
      <c r="F30" s="20">
        <v>43812313</v>
      </c>
      <c r="G30" s="20"/>
      <c r="H30" s="20">
        <v>42276318</v>
      </c>
      <c r="I30" s="20">
        <v>42023853</v>
      </c>
      <c r="J30" s="20">
        <v>42023853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42023853</v>
      </c>
      <c r="X30" s="20">
        <v>10953078</v>
      </c>
      <c r="Y30" s="20">
        <v>31070775</v>
      </c>
      <c r="Z30" s="21">
        <v>283.67</v>
      </c>
      <c r="AA30" s="22">
        <v>43812313</v>
      </c>
    </row>
    <row r="31" spans="1:27" ht="13.5">
      <c r="A31" s="23" t="s">
        <v>56</v>
      </c>
      <c r="B31" s="17"/>
      <c r="C31" s="18">
        <v>19902234</v>
      </c>
      <c r="D31" s="18">
        <v>19902234</v>
      </c>
      <c r="E31" s="19">
        <v>20315499</v>
      </c>
      <c r="F31" s="20">
        <v>20315499</v>
      </c>
      <c r="G31" s="20">
        <v>20017914</v>
      </c>
      <c r="H31" s="20">
        <v>20114016</v>
      </c>
      <c r="I31" s="20">
        <v>20207615</v>
      </c>
      <c r="J31" s="20">
        <v>20207615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20207615</v>
      </c>
      <c r="X31" s="20">
        <v>5078875</v>
      </c>
      <c r="Y31" s="20">
        <v>15128740</v>
      </c>
      <c r="Z31" s="21">
        <v>297.88</v>
      </c>
      <c r="AA31" s="22">
        <v>20315499</v>
      </c>
    </row>
    <row r="32" spans="1:27" ht="13.5">
      <c r="A32" s="23" t="s">
        <v>57</v>
      </c>
      <c r="B32" s="17"/>
      <c r="C32" s="18">
        <v>179373805</v>
      </c>
      <c r="D32" s="18">
        <v>179373805</v>
      </c>
      <c r="E32" s="19">
        <v>201016665</v>
      </c>
      <c r="F32" s="20">
        <v>201016665</v>
      </c>
      <c r="G32" s="20">
        <v>241855656</v>
      </c>
      <c r="H32" s="20">
        <v>179244363</v>
      </c>
      <c r="I32" s="20">
        <v>121459074</v>
      </c>
      <c r="J32" s="20">
        <v>121459074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121459074</v>
      </c>
      <c r="X32" s="20">
        <v>50254166</v>
      </c>
      <c r="Y32" s="20">
        <v>71204908</v>
      </c>
      <c r="Z32" s="21">
        <v>141.69</v>
      </c>
      <c r="AA32" s="22">
        <v>201016665</v>
      </c>
    </row>
    <row r="33" spans="1:27" ht="13.5">
      <c r="A33" s="23" t="s">
        <v>58</v>
      </c>
      <c r="B33" s="17"/>
      <c r="C33" s="18">
        <v>142529677</v>
      </c>
      <c r="D33" s="18">
        <v>142529677</v>
      </c>
      <c r="E33" s="19">
        <v>25271428</v>
      </c>
      <c r="F33" s="20">
        <v>25271428</v>
      </c>
      <c r="G33" s="20"/>
      <c r="H33" s="20">
        <v>140941008</v>
      </c>
      <c r="I33" s="20">
        <v>139651010</v>
      </c>
      <c r="J33" s="20">
        <v>139651010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139651010</v>
      </c>
      <c r="X33" s="20">
        <v>6317857</v>
      </c>
      <c r="Y33" s="20">
        <v>133333153</v>
      </c>
      <c r="Z33" s="21">
        <v>2110.42</v>
      </c>
      <c r="AA33" s="22">
        <v>25271428</v>
      </c>
    </row>
    <row r="34" spans="1:27" ht="13.5">
      <c r="A34" s="27" t="s">
        <v>59</v>
      </c>
      <c r="B34" s="28"/>
      <c r="C34" s="29">
        <f aca="true" t="shared" si="3" ref="C34:Y34">SUM(C29:C33)</f>
        <v>384082034</v>
      </c>
      <c r="D34" s="29">
        <f>SUM(D29:D33)</f>
        <v>384082034</v>
      </c>
      <c r="E34" s="30">
        <f t="shared" si="3"/>
        <v>290415905</v>
      </c>
      <c r="F34" s="31">
        <f t="shared" si="3"/>
        <v>290415905</v>
      </c>
      <c r="G34" s="31">
        <f t="shared" si="3"/>
        <v>261873570</v>
      </c>
      <c r="H34" s="31">
        <f t="shared" si="3"/>
        <v>382575705</v>
      </c>
      <c r="I34" s="31">
        <f t="shared" si="3"/>
        <v>323341552</v>
      </c>
      <c r="J34" s="31">
        <f t="shared" si="3"/>
        <v>323341552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323341552</v>
      </c>
      <c r="X34" s="31">
        <f t="shared" si="3"/>
        <v>72603976</v>
      </c>
      <c r="Y34" s="31">
        <f t="shared" si="3"/>
        <v>250737576</v>
      </c>
      <c r="Z34" s="32">
        <f>+IF(X34&lt;&gt;0,+(Y34/X34)*100,0)</f>
        <v>345.3496486197946</v>
      </c>
      <c r="AA34" s="33">
        <f>SUM(AA29:AA33)</f>
        <v>290415905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418048851</v>
      </c>
      <c r="D37" s="18">
        <v>418048851</v>
      </c>
      <c r="E37" s="19">
        <v>400756757</v>
      </c>
      <c r="F37" s="20">
        <v>400756757</v>
      </c>
      <c r="G37" s="20">
        <v>460325169</v>
      </c>
      <c r="H37" s="20">
        <v>418048851</v>
      </c>
      <c r="I37" s="20">
        <v>418048851</v>
      </c>
      <c r="J37" s="20">
        <v>418048851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418048851</v>
      </c>
      <c r="X37" s="20">
        <v>100189189</v>
      </c>
      <c r="Y37" s="20">
        <v>317859662</v>
      </c>
      <c r="Z37" s="21">
        <v>317.26</v>
      </c>
      <c r="AA37" s="22">
        <v>400756757</v>
      </c>
    </row>
    <row r="38" spans="1:27" ht="13.5">
      <c r="A38" s="23" t="s">
        <v>58</v>
      </c>
      <c r="B38" s="17"/>
      <c r="C38" s="18">
        <v>163716333</v>
      </c>
      <c r="D38" s="18">
        <v>163716333</v>
      </c>
      <c r="E38" s="19">
        <v>134087569</v>
      </c>
      <c r="F38" s="20">
        <v>134087569</v>
      </c>
      <c r="G38" s="20">
        <v>253243957</v>
      </c>
      <c r="H38" s="20">
        <v>163716333</v>
      </c>
      <c r="I38" s="20">
        <v>163475660</v>
      </c>
      <c r="J38" s="20">
        <v>163475660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163475660</v>
      </c>
      <c r="X38" s="20">
        <v>33521892</v>
      </c>
      <c r="Y38" s="20">
        <v>129953768</v>
      </c>
      <c r="Z38" s="21">
        <v>387.67</v>
      </c>
      <c r="AA38" s="22">
        <v>134087569</v>
      </c>
    </row>
    <row r="39" spans="1:27" ht="13.5">
      <c r="A39" s="27" t="s">
        <v>61</v>
      </c>
      <c r="B39" s="35"/>
      <c r="C39" s="29">
        <f aca="true" t="shared" si="4" ref="C39:Y39">SUM(C37:C38)</f>
        <v>581765184</v>
      </c>
      <c r="D39" s="29">
        <f>SUM(D37:D38)</f>
        <v>581765184</v>
      </c>
      <c r="E39" s="36">
        <f t="shared" si="4"/>
        <v>534844326</v>
      </c>
      <c r="F39" s="37">
        <f t="shared" si="4"/>
        <v>534844326</v>
      </c>
      <c r="G39" s="37">
        <f t="shared" si="4"/>
        <v>713569126</v>
      </c>
      <c r="H39" s="37">
        <f t="shared" si="4"/>
        <v>581765184</v>
      </c>
      <c r="I39" s="37">
        <f t="shared" si="4"/>
        <v>581524511</v>
      </c>
      <c r="J39" s="37">
        <f t="shared" si="4"/>
        <v>581524511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581524511</v>
      </c>
      <c r="X39" s="37">
        <f t="shared" si="4"/>
        <v>133711081</v>
      </c>
      <c r="Y39" s="37">
        <f t="shared" si="4"/>
        <v>447813430</v>
      </c>
      <c r="Z39" s="38">
        <f>+IF(X39&lt;&gt;0,+(Y39/X39)*100,0)</f>
        <v>334.91123297402703</v>
      </c>
      <c r="AA39" s="39">
        <f>SUM(AA37:AA38)</f>
        <v>534844326</v>
      </c>
    </row>
    <row r="40" spans="1:27" ht="13.5">
      <c r="A40" s="27" t="s">
        <v>62</v>
      </c>
      <c r="B40" s="28"/>
      <c r="C40" s="29">
        <f aca="true" t="shared" si="5" ref="C40:Y40">+C34+C39</f>
        <v>965847218</v>
      </c>
      <c r="D40" s="29">
        <f>+D34+D39</f>
        <v>965847218</v>
      </c>
      <c r="E40" s="30">
        <f t="shared" si="5"/>
        <v>825260231</v>
      </c>
      <c r="F40" s="31">
        <f t="shared" si="5"/>
        <v>825260231</v>
      </c>
      <c r="G40" s="31">
        <f t="shared" si="5"/>
        <v>975442696</v>
      </c>
      <c r="H40" s="31">
        <f t="shared" si="5"/>
        <v>964340889</v>
      </c>
      <c r="I40" s="31">
        <f t="shared" si="5"/>
        <v>904866063</v>
      </c>
      <c r="J40" s="31">
        <f t="shared" si="5"/>
        <v>904866063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904866063</v>
      </c>
      <c r="X40" s="31">
        <f t="shared" si="5"/>
        <v>206315057</v>
      </c>
      <c r="Y40" s="31">
        <f t="shared" si="5"/>
        <v>698551006</v>
      </c>
      <c r="Z40" s="32">
        <f>+IF(X40&lt;&gt;0,+(Y40/X40)*100,0)</f>
        <v>338.584597827002</v>
      </c>
      <c r="AA40" s="33">
        <f>+AA34+AA39</f>
        <v>825260231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2497977465</v>
      </c>
      <c r="D42" s="43">
        <f>+D25-D40</f>
        <v>2497977465</v>
      </c>
      <c r="E42" s="44">
        <f t="shared" si="6"/>
        <v>2617170567</v>
      </c>
      <c r="F42" s="45">
        <f t="shared" si="6"/>
        <v>2617170567</v>
      </c>
      <c r="G42" s="45">
        <f t="shared" si="6"/>
        <v>2533433270</v>
      </c>
      <c r="H42" s="45">
        <f t="shared" si="6"/>
        <v>2558899053</v>
      </c>
      <c r="I42" s="45">
        <f t="shared" si="6"/>
        <v>2560995476</v>
      </c>
      <c r="J42" s="45">
        <f t="shared" si="6"/>
        <v>2560995476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2560995476</v>
      </c>
      <c r="X42" s="45">
        <f t="shared" si="6"/>
        <v>654292644</v>
      </c>
      <c r="Y42" s="45">
        <f t="shared" si="6"/>
        <v>1906702832</v>
      </c>
      <c r="Z42" s="46">
        <f>+IF(X42&lt;&gt;0,+(Y42/X42)*100,0)</f>
        <v>291.4143769588215</v>
      </c>
      <c r="AA42" s="47">
        <f>+AA25-AA40</f>
        <v>2617170567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2428492987</v>
      </c>
      <c r="D45" s="18">
        <v>2428492987</v>
      </c>
      <c r="E45" s="19">
        <v>2545328795</v>
      </c>
      <c r="F45" s="20">
        <v>2545328795</v>
      </c>
      <c r="G45" s="20">
        <v>2456103151</v>
      </c>
      <c r="H45" s="20">
        <v>2489414574</v>
      </c>
      <c r="I45" s="20">
        <v>2491510999</v>
      </c>
      <c r="J45" s="20">
        <v>2491510999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2491510999</v>
      </c>
      <c r="X45" s="20">
        <v>636332199</v>
      </c>
      <c r="Y45" s="20">
        <v>1855178800</v>
      </c>
      <c r="Z45" s="48">
        <v>291.54</v>
      </c>
      <c r="AA45" s="22">
        <v>2545328795</v>
      </c>
    </row>
    <row r="46" spans="1:27" ht="13.5">
      <c r="A46" s="23" t="s">
        <v>67</v>
      </c>
      <c r="B46" s="17"/>
      <c r="C46" s="18">
        <v>69484478</v>
      </c>
      <c r="D46" s="18">
        <v>69484478</v>
      </c>
      <c r="E46" s="19">
        <v>71841774</v>
      </c>
      <c r="F46" s="20">
        <v>71841774</v>
      </c>
      <c r="G46" s="20">
        <v>77330118</v>
      </c>
      <c r="H46" s="20">
        <v>69484478</v>
      </c>
      <c r="I46" s="20">
        <v>69484478</v>
      </c>
      <c r="J46" s="20">
        <v>69484478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69484478</v>
      </c>
      <c r="X46" s="20">
        <v>17960444</v>
      </c>
      <c r="Y46" s="20">
        <v>51524034</v>
      </c>
      <c r="Z46" s="48">
        <v>286.88</v>
      </c>
      <c r="AA46" s="22">
        <v>71841774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2497977465</v>
      </c>
      <c r="D48" s="51">
        <f>SUM(D45:D47)</f>
        <v>2497977465</v>
      </c>
      <c r="E48" s="52">
        <f t="shared" si="7"/>
        <v>2617170569</v>
      </c>
      <c r="F48" s="53">
        <f t="shared" si="7"/>
        <v>2617170569</v>
      </c>
      <c r="G48" s="53">
        <f t="shared" si="7"/>
        <v>2533433269</v>
      </c>
      <c r="H48" s="53">
        <f t="shared" si="7"/>
        <v>2558899052</v>
      </c>
      <c r="I48" s="53">
        <f t="shared" si="7"/>
        <v>2560995477</v>
      </c>
      <c r="J48" s="53">
        <f t="shared" si="7"/>
        <v>2560995477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2560995477</v>
      </c>
      <c r="X48" s="53">
        <f t="shared" si="7"/>
        <v>654292643</v>
      </c>
      <c r="Y48" s="53">
        <f t="shared" si="7"/>
        <v>1906702834</v>
      </c>
      <c r="Z48" s="54">
        <f>+IF(X48&lt;&gt;0,+(Y48/X48)*100,0)</f>
        <v>291.4143777098836</v>
      </c>
      <c r="AA48" s="55">
        <f>SUM(AA45:AA47)</f>
        <v>2617170569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1886609</v>
      </c>
      <c r="D6" s="18">
        <v>1886609</v>
      </c>
      <c r="E6" s="19"/>
      <c r="F6" s="20"/>
      <c r="G6" s="20">
        <v>10635470</v>
      </c>
      <c r="H6" s="20">
        <v>2036719</v>
      </c>
      <c r="I6" s="20">
        <v>827760</v>
      </c>
      <c r="J6" s="20">
        <v>827760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827760</v>
      </c>
      <c r="X6" s="20"/>
      <c r="Y6" s="20">
        <v>827760</v>
      </c>
      <c r="Z6" s="21"/>
      <c r="AA6" s="22"/>
    </row>
    <row r="7" spans="1:27" ht="13.5">
      <c r="A7" s="23" t="s">
        <v>34</v>
      </c>
      <c r="B7" s="17"/>
      <c r="C7" s="18">
        <v>1491647</v>
      </c>
      <c r="D7" s="18">
        <v>1491647</v>
      </c>
      <c r="E7" s="19"/>
      <c r="F7" s="20"/>
      <c r="G7" s="20">
        <v>919509</v>
      </c>
      <c r="H7" s="20">
        <v>2960923</v>
      </c>
      <c r="I7" s="20">
        <v>935753</v>
      </c>
      <c r="J7" s="20">
        <v>935753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935753</v>
      </c>
      <c r="X7" s="20"/>
      <c r="Y7" s="20">
        <v>935753</v>
      </c>
      <c r="Z7" s="21"/>
      <c r="AA7" s="22"/>
    </row>
    <row r="8" spans="1:27" ht="13.5">
      <c r="A8" s="23" t="s">
        <v>35</v>
      </c>
      <c r="B8" s="17"/>
      <c r="C8" s="18">
        <v>53970310</v>
      </c>
      <c r="D8" s="18">
        <v>53970310</v>
      </c>
      <c r="E8" s="19"/>
      <c r="F8" s="20"/>
      <c r="G8" s="20">
        <v>79318211</v>
      </c>
      <c r="H8" s="20">
        <v>79318211</v>
      </c>
      <c r="I8" s="20">
        <v>79318211</v>
      </c>
      <c r="J8" s="20">
        <v>79318211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79318211</v>
      </c>
      <c r="X8" s="20"/>
      <c r="Y8" s="20">
        <v>79318211</v>
      </c>
      <c r="Z8" s="21"/>
      <c r="AA8" s="22"/>
    </row>
    <row r="9" spans="1:27" ht="13.5">
      <c r="A9" s="23" t="s">
        <v>36</v>
      </c>
      <c r="B9" s="17"/>
      <c r="C9" s="18">
        <v>25113593</v>
      </c>
      <c r="D9" s="18">
        <v>25113593</v>
      </c>
      <c r="E9" s="19"/>
      <c r="F9" s="20"/>
      <c r="G9" s="20">
        <v>6121209</v>
      </c>
      <c r="H9" s="20">
        <v>6121209</v>
      </c>
      <c r="I9" s="20">
        <v>6121209</v>
      </c>
      <c r="J9" s="20">
        <v>6121209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6121209</v>
      </c>
      <c r="X9" s="20"/>
      <c r="Y9" s="20">
        <v>6121209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1362853</v>
      </c>
      <c r="D11" s="18">
        <v>1362853</v>
      </c>
      <c r="E11" s="19"/>
      <c r="F11" s="20"/>
      <c r="G11" s="20">
        <v>1400000</v>
      </c>
      <c r="H11" s="20">
        <v>1400000</v>
      </c>
      <c r="I11" s="20">
        <v>1400000</v>
      </c>
      <c r="J11" s="20">
        <v>1400000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1400000</v>
      </c>
      <c r="X11" s="20"/>
      <c r="Y11" s="20">
        <v>1400000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83825012</v>
      </c>
      <c r="D12" s="29">
        <f>SUM(D6:D11)</f>
        <v>83825012</v>
      </c>
      <c r="E12" s="30">
        <f t="shared" si="0"/>
        <v>0</v>
      </c>
      <c r="F12" s="31">
        <f t="shared" si="0"/>
        <v>0</v>
      </c>
      <c r="G12" s="31">
        <f t="shared" si="0"/>
        <v>98394399</v>
      </c>
      <c r="H12" s="31">
        <f t="shared" si="0"/>
        <v>91837062</v>
      </c>
      <c r="I12" s="31">
        <f t="shared" si="0"/>
        <v>88602933</v>
      </c>
      <c r="J12" s="31">
        <f t="shared" si="0"/>
        <v>88602933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88602933</v>
      </c>
      <c r="X12" s="31">
        <f t="shared" si="0"/>
        <v>0</v>
      </c>
      <c r="Y12" s="31">
        <f t="shared" si="0"/>
        <v>88602933</v>
      </c>
      <c r="Z12" s="32">
        <f>+IF(X12&lt;&gt;0,+(Y12/X12)*100,0)</f>
        <v>0</v>
      </c>
      <c r="AA12" s="33">
        <f>SUM(AA6:AA11)</f>
        <v>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86682337</v>
      </c>
      <c r="D17" s="18">
        <v>86682337</v>
      </c>
      <c r="E17" s="19"/>
      <c r="F17" s="20"/>
      <c r="G17" s="20">
        <v>87085000</v>
      </c>
      <c r="H17" s="20">
        <v>87085000</v>
      </c>
      <c r="I17" s="20">
        <v>87085000</v>
      </c>
      <c r="J17" s="20">
        <v>87085000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87085000</v>
      </c>
      <c r="X17" s="20"/>
      <c r="Y17" s="20">
        <v>87085000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575392957</v>
      </c>
      <c r="D19" s="18">
        <v>575392957</v>
      </c>
      <c r="E19" s="19"/>
      <c r="F19" s="20"/>
      <c r="G19" s="20">
        <v>648290391</v>
      </c>
      <c r="H19" s="20">
        <v>653969085</v>
      </c>
      <c r="I19" s="20">
        <v>654403826</v>
      </c>
      <c r="J19" s="20">
        <v>654403826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654403826</v>
      </c>
      <c r="X19" s="20"/>
      <c r="Y19" s="20">
        <v>654403826</v>
      </c>
      <c r="Z19" s="21"/>
      <c r="AA19" s="22"/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290792</v>
      </c>
      <c r="D22" s="18">
        <v>290792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8782859</v>
      </c>
      <c r="D23" s="18">
        <v>8782859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671148945</v>
      </c>
      <c r="D24" s="29">
        <f>SUM(D15:D23)</f>
        <v>671148945</v>
      </c>
      <c r="E24" s="36">
        <f t="shared" si="1"/>
        <v>0</v>
      </c>
      <c r="F24" s="37">
        <f t="shared" si="1"/>
        <v>0</v>
      </c>
      <c r="G24" s="37">
        <f t="shared" si="1"/>
        <v>735375391</v>
      </c>
      <c r="H24" s="37">
        <f t="shared" si="1"/>
        <v>741054085</v>
      </c>
      <c r="I24" s="37">
        <f t="shared" si="1"/>
        <v>741488826</v>
      </c>
      <c r="J24" s="37">
        <f t="shared" si="1"/>
        <v>741488826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741488826</v>
      </c>
      <c r="X24" s="37">
        <f t="shared" si="1"/>
        <v>0</v>
      </c>
      <c r="Y24" s="37">
        <f t="shared" si="1"/>
        <v>741488826</v>
      </c>
      <c r="Z24" s="38">
        <f>+IF(X24&lt;&gt;0,+(Y24/X24)*100,0)</f>
        <v>0</v>
      </c>
      <c r="AA24" s="39">
        <f>SUM(AA15:AA23)</f>
        <v>0</v>
      </c>
    </row>
    <row r="25" spans="1:27" ht="13.5">
      <c r="A25" s="27" t="s">
        <v>51</v>
      </c>
      <c r="B25" s="28"/>
      <c r="C25" s="29">
        <f aca="true" t="shared" si="2" ref="C25:Y25">+C12+C24</f>
        <v>754973957</v>
      </c>
      <c r="D25" s="29">
        <f>+D12+D24</f>
        <v>754973957</v>
      </c>
      <c r="E25" s="30">
        <f t="shared" si="2"/>
        <v>0</v>
      </c>
      <c r="F25" s="31">
        <f t="shared" si="2"/>
        <v>0</v>
      </c>
      <c r="G25" s="31">
        <f t="shared" si="2"/>
        <v>833769790</v>
      </c>
      <c r="H25" s="31">
        <f t="shared" si="2"/>
        <v>832891147</v>
      </c>
      <c r="I25" s="31">
        <f t="shared" si="2"/>
        <v>830091759</v>
      </c>
      <c r="J25" s="31">
        <f t="shared" si="2"/>
        <v>830091759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830091759</v>
      </c>
      <c r="X25" s="31">
        <f t="shared" si="2"/>
        <v>0</v>
      </c>
      <c r="Y25" s="31">
        <f t="shared" si="2"/>
        <v>830091759</v>
      </c>
      <c r="Z25" s="32">
        <f>+IF(X25&lt;&gt;0,+(Y25/X25)*100,0)</f>
        <v>0</v>
      </c>
      <c r="AA25" s="33">
        <f>+AA12+AA24</f>
        <v>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16200830</v>
      </c>
      <c r="D30" s="18">
        <v>16200830</v>
      </c>
      <c r="E30" s="19"/>
      <c r="F30" s="20"/>
      <c r="G30" s="20">
        <v>11129236</v>
      </c>
      <c r="H30" s="20">
        <v>11129236</v>
      </c>
      <c r="I30" s="20">
        <v>11129236</v>
      </c>
      <c r="J30" s="20">
        <v>11129236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11129236</v>
      </c>
      <c r="X30" s="20"/>
      <c r="Y30" s="20">
        <v>11129236</v>
      </c>
      <c r="Z30" s="21"/>
      <c r="AA30" s="22"/>
    </row>
    <row r="31" spans="1:27" ht="13.5">
      <c r="A31" s="23" t="s">
        <v>56</v>
      </c>
      <c r="B31" s="17"/>
      <c r="C31" s="18">
        <v>6073901</v>
      </c>
      <c r="D31" s="18">
        <v>6073901</v>
      </c>
      <c r="E31" s="19"/>
      <c r="F31" s="20"/>
      <c r="G31" s="20">
        <v>5931730</v>
      </c>
      <c r="H31" s="20">
        <v>5931730</v>
      </c>
      <c r="I31" s="20">
        <v>5931730</v>
      </c>
      <c r="J31" s="20">
        <v>5931730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5931730</v>
      </c>
      <c r="X31" s="20"/>
      <c r="Y31" s="20">
        <v>5931730</v>
      </c>
      <c r="Z31" s="21"/>
      <c r="AA31" s="22"/>
    </row>
    <row r="32" spans="1:27" ht="13.5">
      <c r="A32" s="23" t="s">
        <v>57</v>
      </c>
      <c r="B32" s="17"/>
      <c r="C32" s="18">
        <v>55432242</v>
      </c>
      <c r="D32" s="18">
        <v>55432242</v>
      </c>
      <c r="E32" s="19"/>
      <c r="F32" s="20"/>
      <c r="G32" s="20">
        <v>45000000</v>
      </c>
      <c r="H32" s="20">
        <v>45000000</v>
      </c>
      <c r="I32" s="20">
        <v>45000000</v>
      </c>
      <c r="J32" s="20">
        <v>45000000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45000000</v>
      </c>
      <c r="X32" s="20"/>
      <c r="Y32" s="20">
        <v>45000000</v>
      </c>
      <c r="Z32" s="21"/>
      <c r="AA32" s="22"/>
    </row>
    <row r="33" spans="1:27" ht="13.5">
      <c r="A33" s="23" t="s">
        <v>58</v>
      </c>
      <c r="B33" s="17"/>
      <c r="C33" s="18">
        <v>19420498</v>
      </c>
      <c r="D33" s="18">
        <v>19420498</v>
      </c>
      <c r="E33" s="19"/>
      <c r="F33" s="20"/>
      <c r="G33" s="20">
        <v>18813000</v>
      </c>
      <c r="H33" s="20">
        <v>18813000</v>
      </c>
      <c r="I33" s="20">
        <v>18813000</v>
      </c>
      <c r="J33" s="20">
        <v>18813000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18813000</v>
      </c>
      <c r="X33" s="20"/>
      <c r="Y33" s="20">
        <v>18813000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97127471</v>
      </c>
      <c r="D34" s="29">
        <f>SUM(D29:D33)</f>
        <v>97127471</v>
      </c>
      <c r="E34" s="30">
        <f t="shared" si="3"/>
        <v>0</v>
      </c>
      <c r="F34" s="31">
        <f t="shared" si="3"/>
        <v>0</v>
      </c>
      <c r="G34" s="31">
        <f t="shared" si="3"/>
        <v>80873966</v>
      </c>
      <c r="H34" s="31">
        <f t="shared" si="3"/>
        <v>80873966</v>
      </c>
      <c r="I34" s="31">
        <f t="shared" si="3"/>
        <v>80873966</v>
      </c>
      <c r="J34" s="31">
        <f t="shared" si="3"/>
        <v>80873966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80873966</v>
      </c>
      <c r="X34" s="31">
        <f t="shared" si="3"/>
        <v>0</v>
      </c>
      <c r="Y34" s="31">
        <f t="shared" si="3"/>
        <v>80873966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80587698</v>
      </c>
      <c r="D37" s="18">
        <v>80587698</v>
      </c>
      <c r="E37" s="19"/>
      <c r="F37" s="20"/>
      <c r="G37" s="20">
        <v>86431613</v>
      </c>
      <c r="H37" s="20">
        <v>86431613</v>
      </c>
      <c r="I37" s="20">
        <v>86431613</v>
      </c>
      <c r="J37" s="20">
        <v>86431613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86431613</v>
      </c>
      <c r="X37" s="20"/>
      <c r="Y37" s="20">
        <v>86431613</v>
      </c>
      <c r="Z37" s="21"/>
      <c r="AA37" s="22"/>
    </row>
    <row r="38" spans="1:27" ht="13.5">
      <c r="A38" s="23" t="s">
        <v>58</v>
      </c>
      <c r="B38" s="17"/>
      <c r="C38" s="18">
        <v>150155217</v>
      </c>
      <c r="D38" s="18">
        <v>150155217</v>
      </c>
      <c r="E38" s="19"/>
      <c r="F38" s="20"/>
      <c r="G38" s="20">
        <v>140123377</v>
      </c>
      <c r="H38" s="20">
        <v>140123377</v>
      </c>
      <c r="I38" s="20">
        <v>140123377</v>
      </c>
      <c r="J38" s="20">
        <v>140123377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140123377</v>
      </c>
      <c r="X38" s="20"/>
      <c r="Y38" s="20">
        <v>140123377</v>
      </c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230742915</v>
      </c>
      <c r="D39" s="29">
        <f>SUM(D37:D38)</f>
        <v>230742915</v>
      </c>
      <c r="E39" s="36">
        <f t="shared" si="4"/>
        <v>0</v>
      </c>
      <c r="F39" s="37">
        <f t="shared" si="4"/>
        <v>0</v>
      </c>
      <c r="G39" s="37">
        <f t="shared" si="4"/>
        <v>226554990</v>
      </c>
      <c r="H39" s="37">
        <f t="shared" si="4"/>
        <v>226554990</v>
      </c>
      <c r="I39" s="37">
        <f t="shared" si="4"/>
        <v>226554990</v>
      </c>
      <c r="J39" s="37">
        <f t="shared" si="4"/>
        <v>226554990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226554990</v>
      </c>
      <c r="X39" s="37">
        <f t="shared" si="4"/>
        <v>0</v>
      </c>
      <c r="Y39" s="37">
        <f t="shared" si="4"/>
        <v>226554990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327870386</v>
      </c>
      <c r="D40" s="29">
        <f>+D34+D39</f>
        <v>327870386</v>
      </c>
      <c r="E40" s="30">
        <f t="shared" si="5"/>
        <v>0</v>
      </c>
      <c r="F40" s="31">
        <f t="shared" si="5"/>
        <v>0</v>
      </c>
      <c r="G40" s="31">
        <f t="shared" si="5"/>
        <v>307428956</v>
      </c>
      <c r="H40" s="31">
        <f t="shared" si="5"/>
        <v>307428956</v>
      </c>
      <c r="I40" s="31">
        <f t="shared" si="5"/>
        <v>307428956</v>
      </c>
      <c r="J40" s="31">
        <f t="shared" si="5"/>
        <v>307428956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307428956</v>
      </c>
      <c r="X40" s="31">
        <f t="shared" si="5"/>
        <v>0</v>
      </c>
      <c r="Y40" s="31">
        <f t="shared" si="5"/>
        <v>307428956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427103571</v>
      </c>
      <c r="D42" s="43">
        <f>+D25-D40</f>
        <v>427103571</v>
      </c>
      <c r="E42" s="44">
        <f t="shared" si="6"/>
        <v>0</v>
      </c>
      <c r="F42" s="45">
        <f t="shared" si="6"/>
        <v>0</v>
      </c>
      <c r="G42" s="45">
        <f t="shared" si="6"/>
        <v>526340834</v>
      </c>
      <c r="H42" s="45">
        <f t="shared" si="6"/>
        <v>525462191</v>
      </c>
      <c r="I42" s="45">
        <f t="shared" si="6"/>
        <v>522662803</v>
      </c>
      <c r="J42" s="45">
        <f t="shared" si="6"/>
        <v>522662803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522662803</v>
      </c>
      <c r="X42" s="45">
        <f t="shared" si="6"/>
        <v>0</v>
      </c>
      <c r="Y42" s="45">
        <f t="shared" si="6"/>
        <v>522662803</v>
      </c>
      <c r="Z42" s="46">
        <f>+IF(X42&lt;&gt;0,+(Y42/X42)*100,0)</f>
        <v>0</v>
      </c>
      <c r="AA42" s="47">
        <f>+AA25-AA40</f>
        <v>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427103571</v>
      </c>
      <c r="D45" s="18">
        <v>427103571</v>
      </c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48"/>
      <c r="AA45" s="22"/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>
        <v>526340834</v>
      </c>
      <c r="H47" s="20">
        <v>525462191</v>
      </c>
      <c r="I47" s="20">
        <v>522662803</v>
      </c>
      <c r="J47" s="20">
        <v>522662803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>
        <v>522662803</v>
      </c>
      <c r="X47" s="20"/>
      <c r="Y47" s="20">
        <v>522662803</v>
      </c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427103571</v>
      </c>
      <c r="D48" s="51">
        <f>SUM(D45:D47)</f>
        <v>427103571</v>
      </c>
      <c r="E48" s="52">
        <f t="shared" si="7"/>
        <v>0</v>
      </c>
      <c r="F48" s="53">
        <f t="shared" si="7"/>
        <v>0</v>
      </c>
      <c r="G48" s="53">
        <f t="shared" si="7"/>
        <v>526340834</v>
      </c>
      <c r="H48" s="53">
        <f t="shared" si="7"/>
        <v>525462191</v>
      </c>
      <c r="I48" s="53">
        <f t="shared" si="7"/>
        <v>522662803</v>
      </c>
      <c r="J48" s="53">
        <f t="shared" si="7"/>
        <v>522662803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522662803</v>
      </c>
      <c r="X48" s="53">
        <f t="shared" si="7"/>
        <v>0</v>
      </c>
      <c r="Y48" s="53">
        <f t="shared" si="7"/>
        <v>522662803</v>
      </c>
      <c r="Z48" s="54">
        <f>+IF(X48&lt;&gt;0,+(Y48/X48)*100,0)</f>
        <v>0</v>
      </c>
      <c r="AA48" s="55">
        <f>SUM(AA45:AA47)</f>
        <v>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66132717</v>
      </c>
      <c r="F6" s="20">
        <v>66132717</v>
      </c>
      <c r="G6" s="20">
        <v>11220</v>
      </c>
      <c r="H6" s="20">
        <v>11220</v>
      </c>
      <c r="I6" s="20">
        <v>21279599</v>
      </c>
      <c r="J6" s="20">
        <v>21279599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21279599</v>
      </c>
      <c r="X6" s="20">
        <v>16533179</v>
      </c>
      <c r="Y6" s="20">
        <v>4746420</v>
      </c>
      <c r="Z6" s="21">
        <v>28.71</v>
      </c>
      <c r="AA6" s="22">
        <v>66132717</v>
      </c>
    </row>
    <row r="7" spans="1:27" ht="13.5">
      <c r="A7" s="23" t="s">
        <v>34</v>
      </c>
      <c r="B7" s="17"/>
      <c r="C7" s="18"/>
      <c r="D7" s="18"/>
      <c r="E7" s="19">
        <v>45000000</v>
      </c>
      <c r="F7" s="20">
        <v>45000000</v>
      </c>
      <c r="G7" s="20">
        <v>45308287</v>
      </c>
      <c r="H7" s="20">
        <v>55183565</v>
      </c>
      <c r="I7" s="20">
        <v>75310537</v>
      </c>
      <c r="J7" s="20">
        <v>75310537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75310537</v>
      </c>
      <c r="X7" s="20">
        <v>11250000</v>
      </c>
      <c r="Y7" s="20">
        <v>64060537</v>
      </c>
      <c r="Z7" s="21">
        <v>569.43</v>
      </c>
      <c r="AA7" s="22">
        <v>45000000</v>
      </c>
    </row>
    <row r="8" spans="1:27" ht="13.5">
      <c r="A8" s="23" t="s">
        <v>35</v>
      </c>
      <c r="B8" s="17"/>
      <c r="C8" s="18"/>
      <c r="D8" s="18"/>
      <c r="E8" s="19">
        <v>42389288</v>
      </c>
      <c r="F8" s="20">
        <v>42389288</v>
      </c>
      <c r="G8" s="20">
        <v>192516858</v>
      </c>
      <c r="H8" s="20">
        <v>157846284</v>
      </c>
      <c r="I8" s="20">
        <v>136414689</v>
      </c>
      <c r="J8" s="20">
        <v>136414689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136414689</v>
      </c>
      <c r="X8" s="20">
        <v>10597322</v>
      </c>
      <c r="Y8" s="20">
        <v>125817367</v>
      </c>
      <c r="Z8" s="21">
        <v>1187.26</v>
      </c>
      <c r="AA8" s="22">
        <v>42389288</v>
      </c>
    </row>
    <row r="9" spans="1:27" ht="13.5">
      <c r="A9" s="23" t="s">
        <v>36</v>
      </c>
      <c r="B9" s="17"/>
      <c r="C9" s="18"/>
      <c r="D9" s="18"/>
      <c r="E9" s="19">
        <v>4531404</v>
      </c>
      <c r="F9" s="20">
        <v>4531404</v>
      </c>
      <c r="G9" s="20">
        <v>32640464</v>
      </c>
      <c r="H9" s="20">
        <v>77629122</v>
      </c>
      <c r="I9" s="20">
        <v>29235597</v>
      </c>
      <c r="J9" s="20">
        <v>29235597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29235597</v>
      </c>
      <c r="X9" s="20">
        <v>1132851</v>
      </c>
      <c r="Y9" s="20">
        <v>28102746</v>
      </c>
      <c r="Z9" s="21">
        <v>2480.71</v>
      </c>
      <c r="AA9" s="22">
        <v>4531404</v>
      </c>
    </row>
    <row r="10" spans="1:27" ht="13.5">
      <c r="A10" s="23" t="s">
        <v>37</v>
      </c>
      <c r="B10" s="17"/>
      <c r="C10" s="18"/>
      <c r="D10" s="18"/>
      <c r="E10" s="19">
        <v>59953</v>
      </c>
      <c r="F10" s="20">
        <v>59953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14988</v>
      </c>
      <c r="Y10" s="24">
        <v>-14988</v>
      </c>
      <c r="Z10" s="25">
        <v>-100</v>
      </c>
      <c r="AA10" s="26">
        <v>59953</v>
      </c>
    </row>
    <row r="11" spans="1:27" ht="13.5">
      <c r="A11" s="23" t="s">
        <v>38</v>
      </c>
      <c r="B11" s="17"/>
      <c r="C11" s="18"/>
      <c r="D11" s="18"/>
      <c r="E11" s="19">
        <v>3053542</v>
      </c>
      <c r="F11" s="20">
        <v>3053542</v>
      </c>
      <c r="G11" s="20">
        <v>2681686</v>
      </c>
      <c r="H11" s="20">
        <v>2493172</v>
      </c>
      <c r="I11" s="20">
        <v>2625165</v>
      </c>
      <c r="J11" s="20">
        <v>2625165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2625165</v>
      </c>
      <c r="X11" s="20">
        <v>763386</v>
      </c>
      <c r="Y11" s="20">
        <v>1861779</v>
      </c>
      <c r="Z11" s="21">
        <v>243.88</v>
      </c>
      <c r="AA11" s="22">
        <v>3053542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161166904</v>
      </c>
      <c r="F12" s="31">
        <f t="shared" si="0"/>
        <v>161166904</v>
      </c>
      <c r="G12" s="31">
        <f t="shared" si="0"/>
        <v>273158515</v>
      </c>
      <c r="H12" s="31">
        <f t="shared" si="0"/>
        <v>293163363</v>
      </c>
      <c r="I12" s="31">
        <f t="shared" si="0"/>
        <v>264865587</v>
      </c>
      <c r="J12" s="31">
        <f t="shared" si="0"/>
        <v>264865587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264865587</v>
      </c>
      <c r="X12" s="31">
        <f t="shared" si="0"/>
        <v>40291726</v>
      </c>
      <c r="Y12" s="31">
        <f t="shared" si="0"/>
        <v>224573861</v>
      </c>
      <c r="Z12" s="32">
        <f>+IF(X12&lt;&gt;0,+(Y12/X12)*100,0)</f>
        <v>557.3696718775464</v>
      </c>
      <c r="AA12" s="33">
        <f>SUM(AA6:AA11)</f>
        <v>161166904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>
        <v>63633</v>
      </c>
      <c r="H15" s="20">
        <v>135201</v>
      </c>
      <c r="I15" s="20">
        <v>135201</v>
      </c>
      <c r="J15" s="20">
        <v>135201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135201</v>
      </c>
      <c r="X15" s="20"/>
      <c r="Y15" s="20">
        <v>135201</v>
      </c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5318062</v>
      </c>
      <c r="F16" s="20">
        <v>5318062</v>
      </c>
      <c r="G16" s="24">
        <v>5336604</v>
      </c>
      <c r="H16" s="24">
        <v>5336604</v>
      </c>
      <c r="I16" s="24">
        <v>5336604</v>
      </c>
      <c r="J16" s="20">
        <v>5336604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5336604</v>
      </c>
      <c r="X16" s="20">
        <v>1329516</v>
      </c>
      <c r="Y16" s="24">
        <v>4007088</v>
      </c>
      <c r="Z16" s="25">
        <v>301.39</v>
      </c>
      <c r="AA16" s="26">
        <v>5318062</v>
      </c>
    </row>
    <row r="17" spans="1:27" ht="13.5">
      <c r="A17" s="23" t="s">
        <v>43</v>
      </c>
      <c r="B17" s="17"/>
      <c r="C17" s="18"/>
      <c r="D17" s="18"/>
      <c r="E17" s="19">
        <v>90056845</v>
      </c>
      <c r="F17" s="20">
        <v>90056845</v>
      </c>
      <c r="G17" s="20">
        <v>90379051</v>
      </c>
      <c r="H17" s="20">
        <v>88724707</v>
      </c>
      <c r="I17" s="20">
        <v>88710698</v>
      </c>
      <c r="J17" s="20">
        <v>88710698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88710698</v>
      </c>
      <c r="X17" s="20">
        <v>22514211</v>
      </c>
      <c r="Y17" s="20">
        <v>66196487</v>
      </c>
      <c r="Z17" s="21">
        <v>294.02</v>
      </c>
      <c r="AA17" s="22">
        <v>90056845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692335354</v>
      </c>
      <c r="F19" s="20">
        <v>692335354</v>
      </c>
      <c r="G19" s="20">
        <v>667554524</v>
      </c>
      <c r="H19" s="20">
        <v>663662723</v>
      </c>
      <c r="I19" s="20">
        <v>665098092</v>
      </c>
      <c r="J19" s="20">
        <v>665098092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665098092</v>
      </c>
      <c r="X19" s="20">
        <v>173083839</v>
      </c>
      <c r="Y19" s="20">
        <v>492014253</v>
      </c>
      <c r="Z19" s="21">
        <v>284.26</v>
      </c>
      <c r="AA19" s="22">
        <v>692335354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3754105</v>
      </c>
      <c r="F22" s="20">
        <v>3754105</v>
      </c>
      <c r="G22" s="20">
        <v>3489399</v>
      </c>
      <c r="H22" s="20">
        <v>264807</v>
      </c>
      <c r="I22" s="20">
        <v>249302</v>
      </c>
      <c r="J22" s="20">
        <v>249302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249302</v>
      </c>
      <c r="X22" s="20">
        <v>938526</v>
      </c>
      <c r="Y22" s="20">
        <v>-689224</v>
      </c>
      <c r="Z22" s="21">
        <v>-73.44</v>
      </c>
      <c r="AA22" s="22">
        <v>3754105</v>
      </c>
    </row>
    <row r="23" spans="1:27" ht="13.5">
      <c r="A23" s="23" t="s">
        <v>49</v>
      </c>
      <c r="B23" s="17"/>
      <c r="C23" s="18"/>
      <c r="D23" s="18"/>
      <c r="E23" s="19">
        <v>16512</v>
      </c>
      <c r="F23" s="20">
        <v>16512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4128</v>
      </c>
      <c r="Y23" s="24">
        <v>-4128</v>
      </c>
      <c r="Z23" s="25">
        <v>-100</v>
      </c>
      <c r="AA23" s="26">
        <v>16512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791480878</v>
      </c>
      <c r="F24" s="37">
        <f t="shared" si="1"/>
        <v>791480878</v>
      </c>
      <c r="G24" s="37">
        <f t="shared" si="1"/>
        <v>766823211</v>
      </c>
      <c r="H24" s="37">
        <f t="shared" si="1"/>
        <v>758124042</v>
      </c>
      <c r="I24" s="37">
        <f t="shared" si="1"/>
        <v>759529897</v>
      </c>
      <c r="J24" s="37">
        <f t="shared" si="1"/>
        <v>759529897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759529897</v>
      </c>
      <c r="X24" s="37">
        <f t="shared" si="1"/>
        <v>197870220</v>
      </c>
      <c r="Y24" s="37">
        <f t="shared" si="1"/>
        <v>561659677</v>
      </c>
      <c r="Z24" s="38">
        <f>+IF(X24&lt;&gt;0,+(Y24/X24)*100,0)</f>
        <v>283.8525559834118</v>
      </c>
      <c r="AA24" s="39">
        <f>SUM(AA15:AA23)</f>
        <v>791480878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952647782</v>
      </c>
      <c r="F25" s="31">
        <f t="shared" si="2"/>
        <v>952647782</v>
      </c>
      <c r="G25" s="31">
        <f t="shared" si="2"/>
        <v>1039981726</v>
      </c>
      <c r="H25" s="31">
        <f t="shared" si="2"/>
        <v>1051287405</v>
      </c>
      <c r="I25" s="31">
        <f t="shared" si="2"/>
        <v>1024395484</v>
      </c>
      <c r="J25" s="31">
        <f t="shared" si="2"/>
        <v>1024395484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1024395484</v>
      </c>
      <c r="X25" s="31">
        <f t="shared" si="2"/>
        <v>238161946</v>
      </c>
      <c r="Y25" s="31">
        <f t="shared" si="2"/>
        <v>786233538</v>
      </c>
      <c r="Z25" s="32">
        <f>+IF(X25&lt;&gt;0,+(Y25/X25)*100,0)</f>
        <v>330.1255936160347</v>
      </c>
      <c r="AA25" s="33">
        <f>+AA12+AA24</f>
        <v>952647782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4609450</v>
      </c>
      <c r="H29" s="20">
        <v>11854854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13531131</v>
      </c>
      <c r="F30" s="20">
        <v>13531131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3382783</v>
      </c>
      <c r="Y30" s="20">
        <v>-3382783</v>
      </c>
      <c r="Z30" s="21">
        <v>-100</v>
      </c>
      <c r="AA30" s="22">
        <v>13531131</v>
      </c>
    </row>
    <row r="31" spans="1:27" ht="13.5">
      <c r="A31" s="23" t="s">
        <v>56</v>
      </c>
      <c r="B31" s="17"/>
      <c r="C31" s="18"/>
      <c r="D31" s="18"/>
      <c r="E31" s="19">
        <v>5711602</v>
      </c>
      <c r="F31" s="20">
        <v>5711602</v>
      </c>
      <c r="G31" s="20">
        <v>5531424</v>
      </c>
      <c r="H31" s="20">
        <v>5531938</v>
      </c>
      <c r="I31" s="20">
        <v>5524699</v>
      </c>
      <c r="J31" s="20">
        <v>5524699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5524699</v>
      </c>
      <c r="X31" s="20">
        <v>1427901</v>
      </c>
      <c r="Y31" s="20">
        <v>4096798</v>
      </c>
      <c r="Z31" s="21">
        <v>286.91</v>
      </c>
      <c r="AA31" s="22">
        <v>5711602</v>
      </c>
    </row>
    <row r="32" spans="1:27" ht="13.5">
      <c r="A32" s="23" t="s">
        <v>57</v>
      </c>
      <c r="B32" s="17"/>
      <c r="C32" s="18"/>
      <c r="D32" s="18"/>
      <c r="E32" s="19">
        <v>45399001</v>
      </c>
      <c r="F32" s="20">
        <v>45399001</v>
      </c>
      <c r="G32" s="20">
        <v>29439690</v>
      </c>
      <c r="H32" s="20">
        <v>33323269</v>
      </c>
      <c r="I32" s="20">
        <v>30797153</v>
      </c>
      <c r="J32" s="20">
        <v>30797153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30797153</v>
      </c>
      <c r="X32" s="20">
        <v>11349750</v>
      </c>
      <c r="Y32" s="20">
        <v>19447403</v>
      </c>
      <c r="Z32" s="21">
        <v>171.35</v>
      </c>
      <c r="AA32" s="22">
        <v>45399001</v>
      </c>
    </row>
    <row r="33" spans="1:27" ht="13.5">
      <c r="A33" s="23" t="s">
        <v>58</v>
      </c>
      <c r="B33" s="17"/>
      <c r="C33" s="18"/>
      <c r="D33" s="18"/>
      <c r="E33" s="19">
        <v>11050880</v>
      </c>
      <c r="F33" s="20">
        <v>11050880</v>
      </c>
      <c r="G33" s="20">
        <v>14024572</v>
      </c>
      <c r="H33" s="20">
        <v>14068220</v>
      </c>
      <c r="I33" s="20">
        <v>13953492</v>
      </c>
      <c r="J33" s="20">
        <v>13953492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13953492</v>
      </c>
      <c r="X33" s="20">
        <v>2762720</v>
      </c>
      <c r="Y33" s="20">
        <v>11190772</v>
      </c>
      <c r="Z33" s="21">
        <v>405.06</v>
      </c>
      <c r="AA33" s="22">
        <v>11050880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75692614</v>
      </c>
      <c r="F34" s="31">
        <f t="shared" si="3"/>
        <v>75692614</v>
      </c>
      <c r="G34" s="31">
        <f t="shared" si="3"/>
        <v>53605136</v>
      </c>
      <c r="H34" s="31">
        <f t="shared" si="3"/>
        <v>64778281</v>
      </c>
      <c r="I34" s="31">
        <f t="shared" si="3"/>
        <v>50275344</v>
      </c>
      <c r="J34" s="31">
        <f t="shared" si="3"/>
        <v>50275344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50275344</v>
      </c>
      <c r="X34" s="31">
        <f t="shared" si="3"/>
        <v>18923154</v>
      </c>
      <c r="Y34" s="31">
        <f t="shared" si="3"/>
        <v>31352190</v>
      </c>
      <c r="Z34" s="32">
        <f>+IF(X34&lt;&gt;0,+(Y34/X34)*100,0)</f>
        <v>165.68163002848257</v>
      </c>
      <c r="AA34" s="33">
        <f>SUM(AA29:AA33)</f>
        <v>75692614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116400007</v>
      </c>
      <c r="F37" s="20">
        <v>116400007</v>
      </c>
      <c r="G37" s="20">
        <v>132757358</v>
      </c>
      <c r="H37" s="20">
        <v>132757358</v>
      </c>
      <c r="I37" s="20">
        <v>132757358</v>
      </c>
      <c r="J37" s="20">
        <v>132757358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132757358</v>
      </c>
      <c r="X37" s="20">
        <v>29100002</v>
      </c>
      <c r="Y37" s="20">
        <v>103657356</v>
      </c>
      <c r="Z37" s="21">
        <v>356.21</v>
      </c>
      <c r="AA37" s="22">
        <v>116400007</v>
      </c>
    </row>
    <row r="38" spans="1:27" ht="13.5">
      <c r="A38" s="23" t="s">
        <v>58</v>
      </c>
      <c r="B38" s="17"/>
      <c r="C38" s="18"/>
      <c r="D38" s="18"/>
      <c r="E38" s="19">
        <v>95472470</v>
      </c>
      <c r="F38" s="20">
        <v>95472470</v>
      </c>
      <c r="G38" s="20">
        <v>77909946</v>
      </c>
      <c r="H38" s="20">
        <v>78532366</v>
      </c>
      <c r="I38" s="20">
        <v>79154786</v>
      </c>
      <c r="J38" s="20">
        <v>79154786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79154786</v>
      </c>
      <c r="X38" s="20">
        <v>23868118</v>
      </c>
      <c r="Y38" s="20">
        <v>55286668</v>
      </c>
      <c r="Z38" s="21">
        <v>231.63</v>
      </c>
      <c r="AA38" s="22">
        <v>95472470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211872477</v>
      </c>
      <c r="F39" s="37">
        <f t="shared" si="4"/>
        <v>211872477</v>
      </c>
      <c r="G39" s="37">
        <f t="shared" si="4"/>
        <v>210667304</v>
      </c>
      <c r="H39" s="37">
        <f t="shared" si="4"/>
        <v>211289724</v>
      </c>
      <c r="I39" s="37">
        <f t="shared" si="4"/>
        <v>211912144</v>
      </c>
      <c r="J39" s="37">
        <f t="shared" si="4"/>
        <v>211912144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211912144</v>
      </c>
      <c r="X39" s="37">
        <f t="shared" si="4"/>
        <v>52968120</v>
      </c>
      <c r="Y39" s="37">
        <f t="shared" si="4"/>
        <v>158944024</v>
      </c>
      <c r="Z39" s="38">
        <f>+IF(X39&lt;&gt;0,+(Y39/X39)*100,0)</f>
        <v>300.0748827785468</v>
      </c>
      <c r="AA39" s="39">
        <f>SUM(AA37:AA38)</f>
        <v>211872477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287565091</v>
      </c>
      <c r="F40" s="31">
        <f t="shared" si="5"/>
        <v>287565091</v>
      </c>
      <c r="G40" s="31">
        <f t="shared" si="5"/>
        <v>264272440</v>
      </c>
      <c r="H40" s="31">
        <f t="shared" si="5"/>
        <v>276068005</v>
      </c>
      <c r="I40" s="31">
        <f t="shared" si="5"/>
        <v>262187488</v>
      </c>
      <c r="J40" s="31">
        <f t="shared" si="5"/>
        <v>262187488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262187488</v>
      </c>
      <c r="X40" s="31">
        <f t="shared" si="5"/>
        <v>71891274</v>
      </c>
      <c r="Y40" s="31">
        <f t="shared" si="5"/>
        <v>190296214</v>
      </c>
      <c r="Z40" s="32">
        <f>+IF(X40&lt;&gt;0,+(Y40/X40)*100,0)</f>
        <v>264.7000163051777</v>
      </c>
      <c r="AA40" s="33">
        <f>+AA34+AA39</f>
        <v>287565091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665082691</v>
      </c>
      <c r="F42" s="45">
        <f t="shared" si="6"/>
        <v>665082691</v>
      </c>
      <c r="G42" s="45">
        <f t="shared" si="6"/>
        <v>775709286</v>
      </c>
      <c r="H42" s="45">
        <f t="shared" si="6"/>
        <v>775219400</v>
      </c>
      <c r="I42" s="45">
        <f t="shared" si="6"/>
        <v>762207996</v>
      </c>
      <c r="J42" s="45">
        <f t="shared" si="6"/>
        <v>762207996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762207996</v>
      </c>
      <c r="X42" s="45">
        <f t="shared" si="6"/>
        <v>166270672</v>
      </c>
      <c r="Y42" s="45">
        <f t="shared" si="6"/>
        <v>595937324</v>
      </c>
      <c r="Z42" s="46">
        <f>+IF(X42&lt;&gt;0,+(Y42/X42)*100,0)</f>
        <v>358.4139745342462</v>
      </c>
      <c r="AA42" s="47">
        <f>+AA25-AA40</f>
        <v>665082691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656082691</v>
      </c>
      <c r="F45" s="20">
        <v>656082691</v>
      </c>
      <c r="G45" s="20">
        <v>770709285</v>
      </c>
      <c r="H45" s="20">
        <v>770216900</v>
      </c>
      <c r="I45" s="20">
        <v>757205497</v>
      </c>
      <c r="J45" s="20">
        <v>757205497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757205497</v>
      </c>
      <c r="X45" s="20">
        <v>164020673</v>
      </c>
      <c r="Y45" s="20">
        <v>593184824</v>
      </c>
      <c r="Z45" s="48">
        <v>361.65</v>
      </c>
      <c r="AA45" s="22">
        <v>656082691</v>
      </c>
    </row>
    <row r="46" spans="1:27" ht="13.5">
      <c r="A46" s="23" t="s">
        <v>67</v>
      </c>
      <c r="B46" s="17"/>
      <c r="C46" s="18"/>
      <c r="D46" s="18"/>
      <c r="E46" s="19">
        <v>9000000</v>
      </c>
      <c r="F46" s="20">
        <v>9000000</v>
      </c>
      <c r="G46" s="20">
        <v>5000000</v>
      </c>
      <c r="H46" s="20">
        <v>5002500</v>
      </c>
      <c r="I46" s="20">
        <v>5002500</v>
      </c>
      <c r="J46" s="20">
        <v>5002500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5002500</v>
      </c>
      <c r="X46" s="20">
        <v>2250000</v>
      </c>
      <c r="Y46" s="20">
        <v>2752500</v>
      </c>
      <c r="Z46" s="48">
        <v>122.33</v>
      </c>
      <c r="AA46" s="22">
        <v>9000000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665082691</v>
      </c>
      <c r="F48" s="53">
        <f t="shared" si="7"/>
        <v>665082691</v>
      </c>
      <c r="G48" s="53">
        <f t="shared" si="7"/>
        <v>775709285</v>
      </c>
      <c r="H48" s="53">
        <f t="shared" si="7"/>
        <v>775219400</v>
      </c>
      <c r="I48" s="53">
        <f t="shared" si="7"/>
        <v>762207997</v>
      </c>
      <c r="J48" s="53">
        <f t="shared" si="7"/>
        <v>762207997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762207997</v>
      </c>
      <c r="X48" s="53">
        <f t="shared" si="7"/>
        <v>166270673</v>
      </c>
      <c r="Y48" s="53">
        <f t="shared" si="7"/>
        <v>595937324</v>
      </c>
      <c r="Z48" s="54">
        <f>+IF(X48&lt;&gt;0,+(Y48/X48)*100,0)</f>
        <v>358.4139723786407</v>
      </c>
      <c r="AA48" s="55">
        <f>SUM(AA45:AA47)</f>
        <v>665082691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18579348</v>
      </c>
      <c r="D6" s="18">
        <v>18579348</v>
      </c>
      <c r="E6" s="19">
        <v>12550905</v>
      </c>
      <c r="F6" s="20">
        <v>12550905</v>
      </c>
      <c r="G6" s="20">
        <v>47216730</v>
      </c>
      <c r="H6" s="20">
        <v>-29002258</v>
      </c>
      <c r="I6" s="20">
        <v>16808764</v>
      </c>
      <c r="J6" s="20">
        <v>16808764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16808764</v>
      </c>
      <c r="X6" s="20">
        <v>3137726</v>
      </c>
      <c r="Y6" s="20">
        <v>13671038</v>
      </c>
      <c r="Z6" s="21">
        <v>435.7</v>
      </c>
      <c r="AA6" s="22">
        <v>12550905</v>
      </c>
    </row>
    <row r="7" spans="1:27" ht="13.5">
      <c r="A7" s="23" t="s">
        <v>34</v>
      </c>
      <c r="B7" s="17"/>
      <c r="C7" s="18"/>
      <c r="D7" s="18"/>
      <c r="E7" s="19">
        <v>15000000</v>
      </c>
      <c r="F7" s="20">
        <v>15000000</v>
      </c>
      <c r="G7" s="20">
        <v>-4735869</v>
      </c>
      <c r="H7" s="20">
        <v>25423971</v>
      </c>
      <c r="I7" s="20">
        <v>205295</v>
      </c>
      <c r="J7" s="20">
        <v>205295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205295</v>
      </c>
      <c r="X7" s="20">
        <v>3750000</v>
      </c>
      <c r="Y7" s="20">
        <v>-3544705</v>
      </c>
      <c r="Z7" s="21">
        <v>-94.53</v>
      </c>
      <c r="AA7" s="22">
        <v>15000000</v>
      </c>
    </row>
    <row r="8" spans="1:27" ht="13.5">
      <c r="A8" s="23" t="s">
        <v>35</v>
      </c>
      <c r="B8" s="17"/>
      <c r="C8" s="18">
        <v>73306922</v>
      </c>
      <c r="D8" s="18">
        <v>73306922</v>
      </c>
      <c r="E8" s="19">
        <v>78373465</v>
      </c>
      <c r="F8" s="20">
        <v>78373465</v>
      </c>
      <c r="G8" s="20">
        <v>185641410</v>
      </c>
      <c r="H8" s="20">
        <v>-26908408</v>
      </c>
      <c r="I8" s="20">
        <v>-39684413</v>
      </c>
      <c r="J8" s="20">
        <v>-39684413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-39684413</v>
      </c>
      <c r="X8" s="20">
        <v>19593366</v>
      </c>
      <c r="Y8" s="20">
        <v>-59277779</v>
      </c>
      <c r="Z8" s="21">
        <v>-302.54</v>
      </c>
      <c r="AA8" s="22">
        <v>78373465</v>
      </c>
    </row>
    <row r="9" spans="1:27" ht="13.5">
      <c r="A9" s="23" t="s">
        <v>36</v>
      </c>
      <c r="B9" s="17"/>
      <c r="C9" s="18">
        <v>7228768</v>
      </c>
      <c r="D9" s="18">
        <v>7228768</v>
      </c>
      <c r="E9" s="19">
        <v>11076863</v>
      </c>
      <c r="F9" s="20">
        <v>11076863</v>
      </c>
      <c r="G9" s="20"/>
      <c r="H9" s="20">
        <v>1536026</v>
      </c>
      <c r="I9" s="20">
        <v>810865</v>
      </c>
      <c r="J9" s="20">
        <v>810865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810865</v>
      </c>
      <c r="X9" s="20">
        <v>2769216</v>
      </c>
      <c r="Y9" s="20">
        <v>-1958351</v>
      </c>
      <c r="Z9" s="21">
        <v>-70.72</v>
      </c>
      <c r="AA9" s="22">
        <v>11076863</v>
      </c>
    </row>
    <row r="10" spans="1:27" ht="13.5">
      <c r="A10" s="23" t="s">
        <v>37</v>
      </c>
      <c r="B10" s="17"/>
      <c r="C10" s="18">
        <v>124998</v>
      </c>
      <c r="D10" s="18">
        <v>124998</v>
      </c>
      <c r="E10" s="19">
        <v>124566</v>
      </c>
      <c r="F10" s="20">
        <v>124566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31142</v>
      </c>
      <c r="Y10" s="24">
        <v>-31142</v>
      </c>
      <c r="Z10" s="25">
        <v>-100</v>
      </c>
      <c r="AA10" s="26">
        <v>124566</v>
      </c>
    </row>
    <row r="11" spans="1:27" ht="13.5">
      <c r="A11" s="23" t="s">
        <v>38</v>
      </c>
      <c r="B11" s="17"/>
      <c r="C11" s="18">
        <v>8880138</v>
      </c>
      <c r="D11" s="18">
        <v>8880138</v>
      </c>
      <c r="E11" s="19">
        <v>7661394</v>
      </c>
      <c r="F11" s="20">
        <v>7661394</v>
      </c>
      <c r="G11" s="20">
        <v>452654</v>
      </c>
      <c r="H11" s="20">
        <v>376986</v>
      </c>
      <c r="I11" s="20">
        <v>1169444</v>
      </c>
      <c r="J11" s="20">
        <v>1169444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1169444</v>
      </c>
      <c r="X11" s="20">
        <v>1915349</v>
      </c>
      <c r="Y11" s="20">
        <v>-745905</v>
      </c>
      <c r="Z11" s="21">
        <v>-38.94</v>
      </c>
      <c r="AA11" s="22">
        <v>7661394</v>
      </c>
    </row>
    <row r="12" spans="1:27" ht="13.5">
      <c r="A12" s="27" t="s">
        <v>39</v>
      </c>
      <c r="B12" s="28"/>
      <c r="C12" s="29">
        <f aca="true" t="shared" si="0" ref="C12:Y12">SUM(C6:C11)</f>
        <v>108120174</v>
      </c>
      <c r="D12" s="29">
        <f>SUM(D6:D11)</f>
        <v>108120174</v>
      </c>
      <c r="E12" s="30">
        <f t="shared" si="0"/>
        <v>124787193</v>
      </c>
      <c r="F12" s="31">
        <f t="shared" si="0"/>
        <v>124787193</v>
      </c>
      <c r="G12" s="31">
        <f t="shared" si="0"/>
        <v>228574925</v>
      </c>
      <c r="H12" s="31">
        <f t="shared" si="0"/>
        <v>-28573683</v>
      </c>
      <c r="I12" s="31">
        <f t="shared" si="0"/>
        <v>-20690045</v>
      </c>
      <c r="J12" s="31">
        <f t="shared" si="0"/>
        <v>-20690045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-20690045</v>
      </c>
      <c r="X12" s="31">
        <f t="shared" si="0"/>
        <v>31196799</v>
      </c>
      <c r="Y12" s="31">
        <f t="shared" si="0"/>
        <v>-51886844</v>
      </c>
      <c r="Z12" s="32">
        <f>+IF(X12&lt;&gt;0,+(Y12/X12)*100,0)</f>
        <v>-166.3210510796316</v>
      </c>
      <c r="AA12" s="33">
        <f>SUM(AA6:AA11)</f>
        <v>124787193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354535</v>
      </c>
      <c r="D15" s="18">
        <v>354535</v>
      </c>
      <c r="E15" s="19">
        <v>2733792</v>
      </c>
      <c r="F15" s="20">
        <v>2733792</v>
      </c>
      <c r="G15" s="20">
        <v>-251</v>
      </c>
      <c r="H15" s="20">
        <v>-252</v>
      </c>
      <c r="I15" s="20">
        <v>-428</v>
      </c>
      <c r="J15" s="20">
        <v>-428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-428</v>
      </c>
      <c r="X15" s="20">
        <v>683448</v>
      </c>
      <c r="Y15" s="20">
        <v>-683876</v>
      </c>
      <c r="Z15" s="21">
        <v>-100.06</v>
      </c>
      <c r="AA15" s="22">
        <v>2733792</v>
      </c>
    </row>
    <row r="16" spans="1:27" ht="13.5">
      <c r="A16" s="23" t="s">
        <v>42</v>
      </c>
      <c r="B16" s="17"/>
      <c r="C16" s="18">
        <v>21434839</v>
      </c>
      <c r="D16" s="18">
        <v>21434839</v>
      </c>
      <c r="E16" s="19">
        <v>21981504</v>
      </c>
      <c r="F16" s="20">
        <v>21981504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5495376</v>
      </c>
      <c r="Y16" s="24">
        <v>-5495376</v>
      </c>
      <c r="Z16" s="25">
        <v>-100</v>
      </c>
      <c r="AA16" s="26">
        <v>21981504</v>
      </c>
    </row>
    <row r="17" spans="1:27" ht="13.5">
      <c r="A17" s="23" t="s">
        <v>43</v>
      </c>
      <c r="B17" s="17"/>
      <c r="C17" s="18">
        <v>110320600</v>
      </c>
      <c r="D17" s="18">
        <v>110320600</v>
      </c>
      <c r="E17" s="19">
        <v>130644500</v>
      </c>
      <c r="F17" s="20">
        <v>130644500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32661125</v>
      </c>
      <c r="Y17" s="20">
        <v>-32661125</v>
      </c>
      <c r="Z17" s="21">
        <v>-100</v>
      </c>
      <c r="AA17" s="22">
        <v>130644500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802911657</v>
      </c>
      <c r="D19" s="18">
        <v>802911657</v>
      </c>
      <c r="E19" s="19">
        <v>839638862</v>
      </c>
      <c r="F19" s="20">
        <v>839638862</v>
      </c>
      <c r="G19" s="20">
        <v>1837881</v>
      </c>
      <c r="H19" s="20">
        <v>146521</v>
      </c>
      <c r="I19" s="20">
        <v>3634591</v>
      </c>
      <c r="J19" s="20">
        <v>3634591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3634591</v>
      </c>
      <c r="X19" s="20">
        <v>209909716</v>
      </c>
      <c r="Y19" s="20">
        <v>-206275125</v>
      </c>
      <c r="Z19" s="21">
        <v>-98.27</v>
      </c>
      <c r="AA19" s="22">
        <v>839638862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800092</v>
      </c>
      <c r="D22" s="18">
        <v>800092</v>
      </c>
      <c r="E22" s="19">
        <v>900347</v>
      </c>
      <c r="F22" s="20">
        <v>900347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225087</v>
      </c>
      <c r="Y22" s="20">
        <v>-225087</v>
      </c>
      <c r="Z22" s="21">
        <v>-100</v>
      </c>
      <c r="AA22" s="22">
        <v>900347</v>
      </c>
    </row>
    <row r="23" spans="1:27" ht="13.5">
      <c r="A23" s="23" t="s">
        <v>49</v>
      </c>
      <c r="B23" s="17"/>
      <c r="C23" s="18">
        <v>20920459</v>
      </c>
      <c r="D23" s="18">
        <v>20920459</v>
      </c>
      <c r="E23" s="19">
        <v>22737630</v>
      </c>
      <c r="F23" s="20">
        <v>22737630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5684408</v>
      </c>
      <c r="Y23" s="24">
        <v>-5684408</v>
      </c>
      <c r="Z23" s="25">
        <v>-100</v>
      </c>
      <c r="AA23" s="26">
        <v>22737630</v>
      </c>
    </row>
    <row r="24" spans="1:27" ht="13.5">
      <c r="A24" s="27" t="s">
        <v>50</v>
      </c>
      <c r="B24" s="35"/>
      <c r="C24" s="29">
        <f aca="true" t="shared" si="1" ref="C24:Y24">SUM(C15:C23)</f>
        <v>956742182</v>
      </c>
      <c r="D24" s="29">
        <f>SUM(D15:D23)</f>
        <v>956742182</v>
      </c>
      <c r="E24" s="36">
        <f t="shared" si="1"/>
        <v>1018636635</v>
      </c>
      <c r="F24" s="37">
        <f t="shared" si="1"/>
        <v>1018636635</v>
      </c>
      <c r="G24" s="37">
        <f t="shared" si="1"/>
        <v>1837630</v>
      </c>
      <c r="H24" s="37">
        <f t="shared" si="1"/>
        <v>146269</v>
      </c>
      <c r="I24" s="37">
        <f t="shared" si="1"/>
        <v>3634163</v>
      </c>
      <c r="J24" s="37">
        <f t="shared" si="1"/>
        <v>3634163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3634163</v>
      </c>
      <c r="X24" s="37">
        <f t="shared" si="1"/>
        <v>254659160</v>
      </c>
      <c r="Y24" s="37">
        <f t="shared" si="1"/>
        <v>-251024997</v>
      </c>
      <c r="Z24" s="38">
        <f>+IF(X24&lt;&gt;0,+(Y24/X24)*100,0)</f>
        <v>-98.57293057905319</v>
      </c>
      <c r="AA24" s="39">
        <f>SUM(AA15:AA23)</f>
        <v>1018636635</v>
      </c>
    </row>
    <row r="25" spans="1:27" ht="13.5">
      <c r="A25" s="27" t="s">
        <v>51</v>
      </c>
      <c r="B25" s="28"/>
      <c r="C25" s="29">
        <f aca="true" t="shared" si="2" ref="C25:Y25">+C12+C24</f>
        <v>1064862356</v>
      </c>
      <c r="D25" s="29">
        <f>+D12+D24</f>
        <v>1064862356</v>
      </c>
      <c r="E25" s="30">
        <f t="shared" si="2"/>
        <v>1143423828</v>
      </c>
      <c r="F25" s="31">
        <f t="shared" si="2"/>
        <v>1143423828</v>
      </c>
      <c r="G25" s="31">
        <f t="shared" si="2"/>
        <v>230412555</v>
      </c>
      <c r="H25" s="31">
        <f t="shared" si="2"/>
        <v>-28427414</v>
      </c>
      <c r="I25" s="31">
        <f t="shared" si="2"/>
        <v>-17055882</v>
      </c>
      <c r="J25" s="31">
        <f t="shared" si="2"/>
        <v>-17055882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-17055882</v>
      </c>
      <c r="X25" s="31">
        <f t="shared" si="2"/>
        <v>285855959</v>
      </c>
      <c r="Y25" s="31">
        <f t="shared" si="2"/>
        <v>-302911841</v>
      </c>
      <c r="Z25" s="32">
        <f>+IF(X25&lt;&gt;0,+(Y25/X25)*100,0)</f>
        <v>-105.96660012254632</v>
      </c>
      <c r="AA25" s="33">
        <f>+AA12+AA24</f>
        <v>1143423828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1276262</v>
      </c>
      <c r="D29" s="18">
        <v>1276262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17785670</v>
      </c>
      <c r="D30" s="18">
        <v>17785670</v>
      </c>
      <c r="E30" s="19">
        <v>21146752</v>
      </c>
      <c r="F30" s="20">
        <v>21146752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5286688</v>
      </c>
      <c r="Y30" s="20">
        <v>-5286688</v>
      </c>
      <c r="Z30" s="21">
        <v>-100</v>
      </c>
      <c r="AA30" s="22">
        <v>21146752</v>
      </c>
    </row>
    <row r="31" spans="1:27" ht="13.5">
      <c r="A31" s="23" t="s">
        <v>56</v>
      </c>
      <c r="B31" s="17"/>
      <c r="C31" s="18">
        <v>10012386</v>
      </c>
      <c r="D31" s="18">
        <v>10012386</v>
      </c>
      <c r="E31" s="19">
        <v>11265208</v>
      </c>
      <c r="F31" s="20">
        <v>11265208</v>
      </c>
      <c r="G31" s="20">
        <v>75834</v>
      </c>
      <c r="H31" s="20">
        <v>7238</v>
      </c>
      <c r="I31" s="20">
        <v>123082</v>
      </c>
      <c r="J31" s="20">
        <v>123082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123082</v>
      </c>
      <c r="X31" s="20">
        <v>2816302</v>
      </c>
      <c r="Y31" s="20">
        <v>-2693220</v>
      </c>
      <c r="Z31" s="21">
        <v>-95.63</v>
      </c>
      <c r="AA31" s="22">
        <v>11265208</v>
      </c>
    </row>
    <row r="32" spans="1:27" ht="13.5">
      <c r="A32" s="23" t="s">
        <v>57</v>
      </c>
      <c r="B32" s="17"/>
      <c r="C32" s="18">
        <v>61786340</v>
      </c>
      <c r="D32" s="18">
        <v>61786340</v>
      </c>
      <c r="E32" s="19">
        <v>61480882</v>
      </c>
      <c r="F32" s="20">
        <v>61480882</v>
      </c>
      <c r="G32" s="20">
        <v>8896950</v>
      </c>
      <c r="H32" s="20">
        <v>-6378602</v>
      </c>
      <c r="I32" s="20">
        <v>-14557822</v>
      </c>
      <c r="J32" s="20">
        <v>-14557822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-14557822</v>
      </c>
      <c r="X32" s="20">
        <v>15370221</v>
      </c>
      <c r="Y32" s="20">
        <v>-29928043</v>
      </c>
      <c r="Z32" s="21">
        <v>-194.71</v>
      </c>
      <c r="AA32" s="22">
        <v>61480882</v>
      </c>
    </row>
    <row r="33" spans="1:27" ht="13.5">
      <c r="A33" s="23" t="s">
        <v>58</v>
      </c>
      <c r="B33" s="17"/>
      <c r="C33" s="18">
        <v>21320267</v>
      </c>
      <c r="D33" s="18">
        <v>21320267</v>
      </c>
      <c r="E33" s="19">
        <v>23381613</v>
      </c>
      <c r="F33" s="20">
        <v>23381613</v>
      </c>
      <c r="G33" s="20">
        <v>59920</v>
      </c>
      <c r="H33" s="20">
        <v>69012</v>
      </c>
      <c r="I33" s="20">
        <v>128201</v>
      </c>
      <c r="J33" s="20">
        <v>128201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128201</v>
      </c>
      <c r="X33" s="20">
        <v>5845403</v>
      </c>
      <c r="Y33" s="20">
        <v>-5717202</v>
      </c>
      <c r="Z33" s="21">
        <v>-97.81</v>
      </c>
      <c r="AA33" s="22">
        <v>23381613</v>
      </c>
    </row>
    <row r="34" spans="1:27" ht="13.5">
      <c r="A34" s="27" t="s">
        <v>59</v>
      </c>
      <c r="B34" s="28"/>
      <c r="C34" s="29">
        <f aca="true" t="shared" si="3" ref="C34:Y34">SUM(C29:C33)</f>
        <v>112180925</v>
      </c>
      <c r="D34" s="29">
        <f>SUM(D29:D33)</f>
        <v>112180925</v>
      </c>
      <c r="E34" s="30">
        <f t="shared" si="3"/>
        <v>117274455</v>
      </c>
      <c r="F34" s="31">
        <f t="shared" si="3"/>
        <v>117274455</v>
      </c>
      <c r="G34" s="31">
        <f t="shared" si="3"/>
        <v>9032704</v>
      </c>
      <c r="H34" s="31">
        <f t="shared" si="3"/>
        <v>-6302352</v>
      </c>
      <c r="I34" s="31">
        <f t="shared" si="3"/>
        <v>-14306539</v>
      </c>
      <c r="J34" s="31">
        <f t="shared" si="3"/>
        <v>-14306539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-14306539</v>
      </c>
      <c r="X34" s="31">
        <f t="shared" si="3"/>
        <v>29318614</v>
      </c>
      <c r="Y34" s="31">
        <f t="shared" si="3"/>
        <v>-43625153</v>
      </c>
      <c r="Z34" s="32">
        <f>+IF(X34&lt;&gt;0,+(Y34/X34)*100,0)</f>
        <v>-148.79677804687492</v>
      </c>
      <c r="AA34" s="33">
        <f>SUM(AA29:AA33)</f>
        <v>117274455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102889063</v>
      </c>
      <c r="D37" s="18">
        <v>102889063</v>
      </c>
      <c r="E37" s="19">
        <v>115779422</v>
      </c>
      <c r="F37" s="20">
        <v>115779422</v>
      </c>
      <c r="G37" s="20"/>
      <c r="H37" s="20">
        <v>-297150</v>
      </c>
      <c r="I37" s="20">
        <v>13252601</v>
      </c>
      <c r="J37" s="20">
        <v>13252601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13252601</v>
      </c>
      <c r="X37" s="20">
        <v>28944856</v>
      </c>
      <c r="Y37" s="20">
        <v>-15692255</v>
      </c>
      <c r="Z37" s="21">
        <v>-54.21</v>
      </c>
      <c r="AA37" s="22">
        <v>115779422</v>
      </c>
    </row>
    <row r="38" spans="1:27" ht="13.5">
      <c r="A38" s="23" t="s">
        <v>58</v>
      </c>
      <c r="B38" s="17"/>
      <c r="C38" s="18">
        <v>108012006</v>
      </c>
      <c r="D38" s="18">
        <v>108012006</v>
      </c>
      <c r="E38" s="19">
        <v>112259592</v>
      </c>
      <c r="F38" s="20">
        <v>112259592</v>
      </c>
      <c r="G38" s="20">
        <v>-207106</v>
      </c>
      <c r="H38" s="20">
        <v>-293471</v>
      </c>
      <c r="I38" s="20">
        <v>9259179</v>
      </c>
      <c r="J38" s="20">
        <v>9259179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9259179</v>
      </c>
      <c r="X38" s="20">
        <v>28064898</v>
      </c>
      <c r="Y38" s="20">
        <v>-18805719</v>
      </c>
      <c r="Z38" s="21">
        <v>-67.01</v>
      </c>
      <c r="AA38" s="22">
        <v>112259592</v>
      </c>
    </row>
    <row r="39" spans="1:27" ht="13.5">
      <c r="A39" s="27" t="s">
        <v>61</v>
      </c>
      <c r="B39" s="35"/>
      <c r="C39" s="29">
        <f aca="true" t="shared" si="4" ref="C39:Y39">SUM(C37:C38)</f>
        <v>210901069</v>
      </c>
      <c r="D39" s="29">
        <f>SUM(D37:D38)</f>
        <v>210901069</v>
      </c>
      <c r="E39" s="36">
        <f t="shared" si="4"/>
        <v>228039014</v>
      </c>
      <c r="F39" s="37">
        <f t="shared" si="4"/>
        <v>228039014</v>
      </c>
      <c r="G39" s="37">
        <f t="shared" si="4"/>
        <v>-207106</v>
      </c>
      <c r="H39" s="37">
        <f t="shared" si="4"/>
        <v>-590621</v>
      </c>
      <c r="I39" s="37">
        <f t="shared" si="4"/>
        <v>22511780</v>
      </c>
      <c r="J39" s="37">
        <f t="shared" si="4"/>
        <v>22511780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22511780</v>
      </c>
      <c r="X39" s="37">
        <f t="shared" si="4"/>
        <v>57009754</v>
      </c>
      <c r="Y39" s="37">
        <f t="shared" si="4"/>
        <v>-34497974</v>
      </c>
      <c r="Z39" s="38">
        <f>+IF(X39&lt;&gt;0,+(Y39/X39)*100,0)</f>
        <v>-60.51240635067467</v>
      </c>
      <c r="AA39" s="39">
        <f>SUM(AA37:AA38)</f>
        <v>228039014</v>
      </c>
    </row>
    <row r="40" spans="1:27" ht="13.5">
      <c r="A40" s="27" t="s">
        <v>62</v>
      </c>
      <c r="B40" s="28"/>
      <c r="C40" s="29">
        <f aca="true" t="shared" si="5" ref="C40:Y40">+C34+C39</f>
        <v>323081994</v>
      </c>
      <c r="D40" s="29">
        <f>+D34+D39</f>
        <v>323081994</v>
      </c>
      <c r="E40" s="30">
        <f t="shared" si="5"/>
        <v>345313469</v>
      </c>
      <c r="F40" s="31">
        <f t="shared" si="5"/>
        <v>345313469</v>
      </c>
      <c r="G40" s="31">
        <f t="shared" si="5"/>
        <v>8825598</v>
      </c>
      <c r="H40" s="31">
        <f t="shared" si="5"/>
        <v>-6892973</v>
      </c>
      <c r="I40" s="31">
        <f t="shared" si="5"/>
        <v>8205241</v>
      </c>
      <c r="J40" s="31">
        <f t="shared" si="5"/>
        <v>8205241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8205241</v>
      </c>
      <c r="X40" s="31">
        <f t="shared" si="5"/>
        <v>86328368</v>
      </c>
      <c r="Y40" s="31">
        <f t="shared" si="5"/>
        <v>-78123127</v>
      </c>
      <c r="Z40" s="32">
        <f>+IF(X40&lt;&gt;0,+(Y40/X40)*100,0)</f>
        <v>-90.495313197627</v>
      </c>
      <c r="AA40" s="33">
        <f>+AA34+AA39</f>
        <v>345313469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741780362</v>
      </c>
      <c r="D42" s="43">
        <f>+D25-D40</f>
        <v>741780362</v>
      </c>
      <c r="E42" s="44">
        <f t="shared" si="6"/>
        <v>798110359</v>
      </c>
      <c r="F42" s="45">
        <f t="shared" si="6"/>
        <v>798110359</v>
      </c>
      <c r="G42" s="45">
        <f t="shared" si="6"/>
        <v>221586957</v>
      </c>
      <c r="H42" s="45">
        <f t="shared" si="6"/>
        <v>-21534441</v>
      </c>
      <c r="I42" s="45">
        <f t="shared" si="6"/>
        <v>-25261123</v>
      </c>
      <c r="J42" s="45">
        <f t="shared" si="6"/>
        <v>-25261123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-25261123</v>
      </c>
      <c r="X42" s="45">
        <f t="shared" si="6"/>
        <v>199527591</v>
      </c>
      <c r="Y42" s="45">
        <f t="shared" si="6"/>
        <v>-224788714</v>
      </c>
      <c r="Z42" s="46">
        <f>+IF(X42&lt;&gt;0,+(Y42/X42)*100,0)</f>
        <v>-112.66046609062703</v>
      </c>
      <c r="AA42" s="47">
        <f>+AA25-AA40</f>
        <v>798110359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683049808</v>
      </c>
      <c r="D45" s="18">
        <v>683049808</v>
      </c>
      <c r="E45" s="19">
        <v>712755564</v>
      </c>
      <c r="F45" s="20">
        <v>712755564</v>
      </c>
      <c r="G45" s="20">
        <v>221586957</v>
      </c>
      <c r="H45" s="20">
        <v>-21534441</v>
      </c>
      <c r="I45" s="20">
        <v>-25261123</v>
      </c>
      <c r="J45" s="20">
        <v>-25261123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-25261123</v>
      </c>
      <c r="X45" s="20">
        <v>178188891</v>
      </c>
      <c r="Y45" s="20">
        <v>-203450014</v>
      </c>
      <c r="Z45" s="48">
        <v>-114.18</v>
      </c>
      <c r="AA45" s="22">
        <v>712755564</v>
      </c>
    </row>
    <row r="46" spans="1:27" ht="13.5">
      <c r="A46" s="23" t="s">
        <v>67</v>
      </c>
      <c r="B46" s="17"/>
      <c r="C46" s="18">
        <v>58730554</v>
      </c>
      <c r="D46" s="18">
        <v>58730554</v>
      </c>
      <c r="E46" s="19">
        <v>85354792</v>
      </c>
      <c r="F46" s="20">
        <v>85354792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21338698</v>
      </c>
      <c r="Y46" s="20">
        <v>-21338698</v>
      </c>
      <c r="Z46" s="48">
        <v>-100</v>
      </c>
      <c r="AA46" s="22">
        <v>85354792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741780362</v>
      </c>
      <c r="D48" s="51">
        <f>SUM(D45:D47)</f>
        <v>741780362</v>
      </c>
      <c r="E48" s="52">
        <f t="shared" si="7"/>
        <v>798110356</v>
      </c>
      <c r="F48" s="53">
        <f t="shared" si="7"/>
        <v>798110356</v>
      </c>
      <c r="G48" s="53">
        <f t="shared" si="7"/>
        <v>221586957</v>
      </c>
      <c r="H48" s="53">
        <f t="shared" si="7"/>
        <v>-21534441</v>
      </c>
      <c r="I48" s="53">
        <f t="shared" si="7"/>
        <v>-25261123</v>
      </c>
      <c r="J48" s="53">
        <f t="shared" si="7"/>
        <v>-25261123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-25261123</v>
      </c>
      <c r="X48" s="53">
        <f t="shared" si="7"/>
        <v>199527589</v>
      </c>
      <c r="Y48" s="53">
        <f t="shared" si="7"/>
        <v>-224788712</v>
      </c>
      <c r="Z48" s="54">
        <f>+IF(X48&lt;&gt;0,+(Y48/X48)*100,0)</f>
        <v>-112.66046621753145</v>
      </c>
      <c r="AA48" s="55">
        <f>SUM(AA45:AA47)</f>
        <v>798110356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79737174</v>
      </c>
      <c r="D6" s="18">
        <v>79737174</v>
      </c>
      <c r="E6" s="19">
        <v>95686000</v>
      </c>
      <c r="F6" s="20">
        <v>95686000</v>
      </c>
      <c r="G6" s="20">
        <v>27145311</v>
      </c>
      <c r="H6" s="20">
        <v>27145311</v>
      </c>
      <c r="I6" s="20">
        <v>27145311</v>
      </c>
      <c r="J6" s="20">
        <v>27145311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27145311</v>
      </c>
      <c r="X6" s="20">
        <v>23921500</v>
      </c>
      <c r="Y6" s="20">
        <v>3223811</v>
      </c>
      <c r="Z6" s="21">
        <v>13.48</v>
      </c>
      <c r="AA6" s="22">
        <v>95686000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14440466</v>
      </c>
      <c r="D8" s="18">
        <v>14440466</v>
      </c>
      <c r="E8" s="19">
        <v>6757000</v>
      </c>
      <c r="F8" s="20">
        <v>6758000</v>
      </c>
      <c r="G8" s="20">
        <v>1674950</v>
      </c>
      <c r="H8" s="20">
        <v>1674950</v>
      </c>
      <c r="I8" s="20">
        <v>1674950</v>
      </c>
      <c r="J8" s="20">
        <v>1674950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1674950</v>
      </c>
      <c r="X8" s="20">
        <v>1689500</v>
      </c>
      <c r="Y8" s="20">
        <v>-14550</v>
      </c>
      <c r="Z8" s="21">
        <v>-0.86</v>
      </c>
      <c r="AA8" s="22">
        <v>6758000</v>
      </c>
    </row>
    <row r="9" spans="1:27" ht="13.5">
      <c r="A9" s="23" t="s">
        <v>36</v>
      </c>
      <c r="B9" s="17"/>
      <c r="C9" s="18">
        <v>3431210</v>
      </c>
      <c r="D9" s="18">
        <v>3431210</v>
      </c>
      <c r="E9" s="19">
        <v>4402000</v>
      </c>
      <c r="F9" s="20">
        <v>4402000</v>
      </c>
      <c r="G9" s="20">
        <v>12351868</v>
      </c>
      <c r="H9" s="20">
        <v>12351868</v>
      </c>
      <c r="I9" s="20">
        <v>12351868</v>
      </c>
      <c r="J9" s="20">
        <v>12351868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12351868</v>
      </c>
      <c r="X9" s="20">
        <v>1100500</v>
      </c>
      <c r="Y9" s="20">
        <v>11251368</v>
      </c>
      <c r="Z9" s="21">
        <v>1022.39</v>
      </c>
      <c r="AA9" s="22">
        <v>4402000</v>
      </c>
    </row>
    <row r="10" spans="1:27" ht="13.5">
      <c r="A10" s="23" t="s">
        <v>37</v>
      </c>
      <c r="B10" s="17"/>
      <c r="C10" s="18">
        <v>2404270</v>
      </c>
      <c r="D10" s="18">
        <v>2404270</v>
      </c>
      <c r="E10" s="19">
        <v>2534000</v>
      </c>
      <c r="F10" s="20">
        <v>2534000</v>
      </c>
      <c r="G10" s="24">
        <v>37385210</v>
      </c>
      <c r="H10" s="24">
        <v>37385210</v>
      </c>
      <c r="I10" s="24">
        <v>37385210</v>
      </c>
      <c r="J10" s="20">
        <v>37385210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37385210</v>
      </c>
      <c r="X10" s="20">
        <v>633500</v>
      </c>
      <c r="Y10" s="24">
        <v>36751710</v>
      </c>
      <c r="Z10" s="25">
        <v>5801.37</v>
      </c>
      <c r="AA10" s="26">
        <v>2534000</v>
      </c>
    </row>
    <row r="11" spans="1:27" ht="13.5">
      <c r="A11" s="23" t="s">
        <v>38</v>
      </c>
      <c r="B11" s="17"/>
      <c r="C11" s="18">
        <v>4645034</v>
      </c>
      <c r="D11" s="18">
        <v>4645034</v>
      </c>
      <c r="E11" s="19">
        <v>4005000</v>
      </c>
      <c r="F11" s="20">
        <v>4005000</v>
      </c>
      <c r="G11" s="20">
        <v>3405546</v>
      </c>
      <c r="H11" s="20">
        <v>3405546</v>
      </c>
      <c r="I11" s="20">
        <v>3405546</v>
      </c>
      <c r="J11" s="20">
        <v>3405546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3405546</v>
      </c>
      <c r="X11" s="20">
        <v>1001250</v>
      </c>
      <c r="Y11" s="20">
        <v>2404296</v>
      </c>
      <c r="Z11" s="21">
        <v>240.13</v>
      </c>
      <c r="AA11" s="22">
        <v>4005000</v>
      </c>
    </row>
    <row r="12" spans="1:27" ht="13.5">
      <c r="A12" s="27" t="s">
        <v>39</v>
      </c>
      <c r="B12" s="28"/>
      <c r="C12" s="29">
        <f aca="true" t="shared" si="0" ref="C12:Y12">SUM(C6:C11)</f>
        <v>104658154</v>
      </c>
      <c r="D12" s="29">
        <f>SUM(D6:D11)</f>
        <v>104658154</v>
      </c>
      <c r="E12" s="30">
        <f t="shared" si="0"/>
        <v>113384000</v>
      </c>
      <c r="F12" s="31">
        <f t="shared" si="0"/>
        <v>113385000</v>
      </c>
      <c r="G12" s="31">
        <f t="shared" si="0"/>
        <v>81962885</v>
      </c>
      <c r="H12" s="31">
        <f t="shared" si="0"/>
        <v>81962885</v>
      </c>
      <c r="I12" s="31">
        <f t="shared" si="0"/>
        <v>81962885</v>
      </c>
      <c r="J12" s="31">
        <f t="shared" si="0"/>
        <v>81962885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81962885</v>
      </c>
      <c r="X12" s="31">
        <f t="shared" si="0"/>
        <v>28346250</v>
      </c>
      <c r="Y12" s="31">
        <f t="shared" si="0"/>
        <v>53616635</v>
      </c>
      <c r="Z12" s="32">
        <f>+IF(X12&lt;&gt;0,+(Y12/X12)*100,0)</f>
        <v>189.14895268333552</v>
      </c>
      <c r="AA12" s="33">
        <f>SUM(AA6:AA11)</f>
        <v>113385000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47487458</v>
      </c>
      <c r="D15" s="18">
        <v>47487458</v>
      </c>
      <c r="E15" s="19">
        <v>37190000</v>
      </c>
      <c r="F15" s="20">
        <v>37190000</v>
      </c>
      <c r="G15" s="20">
        <v>23461</v>
      </c>
      <c r="H15" s="20">
        <v>23461</v>
      </c>
      <c r="I15" s="20">
        <v>23461</v>
      </c>
      <c r="J15" s="20">
        <v>23461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23461</v>
      </c>
      <c r="X15" s="20">
        <v>9297500</v>
      </c>
      <c r="Y15" s="20">
        <v>-9274039</v>
      </c>
      <c r="Z15" s="21">
        <v>-99.75</v>
      </c>
      <c r="AA15" s="22">
        <v>37190000</v>
      </c>
    </row>
    <row r="16" spans="1:27" ht="13.5">
      <c r="A16" s="23" t="s">
        <v>42</v>
      </c>
      <c r="B16" s="17"/>
      <c r="C16" s="18">
        <v>40774</v>
      </c>
      <c r="D16" s="18">
        <v>40774</v>
      </c>
      <c r="E16" s="19"/>
      <c r="F16" s="20"/>
      <c r="G16" s="24">
        <v>40974</v>
      </c>
      <c r="H16" s="24">
        <v>40974</v>
      </c>
      <c r="I16" s="24">
        <v>40974</v>
      </c>
      <c r="J16" s="20">
        <v>40974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40974</v>
      </c>
      <c r="X16" s="20"/>
      <c r="Y16" s="24">
        <v>40974</v>
      </c>
      <c r="Z16" s="25"/>
      <c r="AA16" s="26"/>
    </row>
    <row r="17" spans="1:27" ht="13.5">
      <c r="A17" s="23" t="s">
        <v>43</v>
      </c>
      <c r="B17" s="17"/>
      <c r="C17" s="18">
        <v>189607602</v>
      </c>
      <c r="D17" s="18">
        <v>189607602</v>
      </c>
      <c r="E17" s="19">
        <v>345577000</v>
      </c>
      <c r="F17" s="20">
        <v>345577000</v>
      </c>
      <c r="G17" s="20">
        <v>354605750</v>
      </c>
      <c r="H17" s="20">
        <v>354605750</v>
      </c>
      <c r="I17" s="20">
        <v>354605750</v>
      </c>
      <c r="J17" s="20">
        <v>354605750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354605750</v>
      </c>
      <c r="X17" s="20">
        <v>86394250</v>
      </c>
      <c r="Y17" s="20">
        <v>268211500</v>
      </c>
      <c r="Z17" s="21">
        <v>310.45</v>
      </c>
      <c r="AA17" s="22">
        <v>345577000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275898108</v>
      </c>
      <c r="D19" s="18">
        <v>275898108</v>
      </c>
      <c r="E19" s="19">
        <v>146406000</v>
      </c>
      <c r="F19" s="20">
        <v>146406000</v>
      </c>
      <c r="G19" s="20">
        <v>177571745</v>
      </c>
      <c r="H19" s="20">
        <v>177571745</v>
      </c>
      <c r="I19" s="20">
        <v>177571745</v>
      </c>
      <c r="J19" s="20">
        <v>177571745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177571745</v>
      </c>
      <c r="X19" s="20">
        <v>36601500</v>
      </c>
      <c r="Y19" s="20">
        <v>140970245</v>
      </c>
      <c r="Z19" s="21">
        <v>385.15</v>
      </c>
      <c r="AA19" s="22">
        <v>146406000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2894946</v>
      </c>
      <c r="D22" s="18">
        <v>2894946</v>
      </c>
      <c r="E22" s="19">
        <v>3068000</v>
      </c>
      <c r="F22" s="20">
        <v>3068000</v>
      </c>
      <c r="G22" s="20">
        <v>3357640</v>
      </c>
      <c r="H22" s="20">
        <v>3357640</v>
      </c>
      <c r="I22" s="20">
        <v>3357640</v>
      </c>
      <c r="J22" s="20">
        <v>3357640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3357640</v>
      </c>
      <c r="X22" s="20">
        <v>767000</v>
      </c>
      <c r="Y22" s="20">
        <v>2590640</v>
      </c>
      <c r="Z22" s="21">
        <v>337.76</v>
      </c>
      <c r="AA22" s="22">
        <v>3068000</v>
      </c>
    </row>
    <row r="23" spans="1:27" ht="13.5">
      <c r="A23" s="23" t="s">
        <v>49</v>
      </c>
      <c r="B23" s="17"/>
      <c r="C23" s="18"/>
      <c r="D23" s="18"/>
      <c r="E23" s="19">
        <v>41000</v>
      </c>
      <c r="F23" s="20">
        <v>41000</v>
      </c>
      <c r="G23" s="24">
        <v>92716166</v>
      </c>
      <c r="H23" s="24">
        <v>92716166</v>
      </c>
      <c r="I23" s="24">
        <v>92716166</v>
      </c>
      <c r="J23" s="20">
        <v>92716166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92716166</v>
      </c>
      <c r="X23" s="20">
        <v>10250</v>
      </c>
      <c r="Y23" s="24">
        <v>92705916</v>
      </c>
      <c r="Z23" s="25">
        <v>904447.96</v>
      </c>
      <c r="AA23" s="26">
        <v>41000</v>
      </c>
    </row>
    <row r="24" spans="1:27" ht="13.5">
      <c r="A24" s="27" t="s">
        <v>50</v>
      </c>
      <c r="B24" s="35"/>
      <c r="C24" s="29">
        <f aca="true" t="shared" si="1" ref="C24:Y24">SUM(C15:C23)</f>
        <v>515928888</v>
      </c>
      <c r="D24" s="29">
        <f>SUM(D15:D23)</f>
        <v>515928888</v>
      </c>
      <c r="E24" s="36">
        <f t="shared" si="1"/>
        <v>532282000</v>
      </c>
      <c r="F24" s="37">
        <f t="shared" si="1"/>
        <v>532282000</v>
      </c>
      <c r="G24" s="37">
        <f t="shared" si="1"/>
        <v>628315736</v>
      </c>
      <c r="H24" s="37">
        <f t="shared" si="1"/>
        <v>628315736</v>
      </c>
      <c r="I24" s="37">
        <f t="shared" si="1"/>
        <v>628315736</v>
      </c>
      <c r="J24" s="37">
        <f t="shared" si="1"/>
        <v>628315736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628315736</v>
      </c>
      <c r="X24" s="37">
        <f t="shared" si="1"/>
        <v>133070500</v>
      </c>
      <c r="Y24" s="37">
        <f t="shared" si="1"/>
        <v>495245236</v>
      </c>
      <c r="Z24" s="38">
        <f>+IF(X24&lt;&gt;0,+(Y24/X24)*100,0)</f>
        <v>372.16756230719807</v>
      </c>
      <c r="AA24" s="39">
        <f>SUM(AA15:AA23)</f>
        <v>532282000</v>
      </c>
    </row>
    <row r="25" spans="1:27" ht="13.5">
      <c r="A25" s="27" t="s">
        <v>51</v>
      </c>
      <c r="B25" s="28"/>
      <c r="C25" s="29">
        <f aca="true" t="shared" si="2" ref="C25:Y25">+C12+C24</f>
        <v>620587042</v>
      </c>
      <c r="D25" s="29">
        <f>+D12+D24</f>
        <v>620587042</v>
      </c>
      <c r="E25" s="30">
        <f t="shared" si="2"/>
        <v>645666000</v>
      </c>
      <c r="F25" s="31">
        <f t="shared" si="2"/>
        <v>645667000</v>
      </c>
      <c r="G25" s="31">
        <f t="shared" si="2"/>
        <v>710278621</v>
      </c>
      <c r="H25" s="31">
        <f t="shared" si="2"/>
        <v>710278621</v>
      </c>
      <c r="I25" s="31">
        <f t="shared" si="2"/>
        <v>710278621</v>
      </c>
      <c r="J25" s="31">
        <f t="shared" si="2"/>
        <v>710278621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710278621</v>
      </c>
      <c r="X25" s="31">
        <f t="shared" si="2"/>
        <v>161416750</v>
      </c>
      <c r="Y25" s="31">
        <f t="shared" si="2"/>
        <v>548861871</v>
      </c>
      <c r="Z25" s="32">
        <f>+IF(X25&lt;&gt;0,+(Y25/X25)*100,0)</f>
        <v>340.02782920607683</v>
      </c>
      <c r="AA25" s="33">
        <f>+AA12+AA24</f>
        <v>645667000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1826338</v>
      </c>
      <c r="D30" s="18">
        <v>1826338</v>
      </c>
      <c r="E30" s="19">
        <v>700000</v>
      </c>
      <c r="F30" s="20">
        <v>700000</v>
      </c>
      <c r="G30" s="20">
        <v>1583041</v>
      </c>
      <c r="H30" s="20">
        <v>1583041</v>
      </c>
      <c r="I30" s="20">
        <v>1583041</v>
      </c>
      <c r="J30" s="20">
        <v>1583041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1583041</v>
      </c>
      <c r="X30" s="20">
        <v>175000</v>
      </c>
      <c r="Y30" s="20">
        <v>1408041</v>
      </c>
      <c r="Z30" s="21">
        <v>804.59</v>
      </c>
      <c r="AA30" s="22">
        <v>700000</v>
      </c>
    </row>
    <row r="31" spans="1:27" ht="13.5">
      <c r="A31" s="23" t="s">
        <v>56</v>
      </c>
      <c r="B31" s="17"/>
      <c r="C31" s="18">
        <v>19565318</v>
      </c>
      <c r="D31" s="18">
        <v>19565318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26336585</v>
      </c>
      <c r="D32" s="18">
        <v>26336585</v>
      </c>
      <c r="E32" s="19">
        <v>44745600</v>
      </c>
      <c r="F32" s="20">
        <v>44745500</v>
      </c>
      <c r="G32" s="20">
        <v>38178982</v>
      </c>
      <c r="H32" s="20">
        <v>38178982</v>
      </c>
      <c r="I32" s="20">
        <v>38178982</v>
      </c>
      <c r="J32" s="20">
        <v>38178982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38178982</v>
      </c>
      <c r="X32" s="20">
        <v>11186375</v>
      </c>
      <c r="Y32" s="20">
        <v>26992607</v>
      </c>
      <c r="Z32" s="21">
        <v>241.3</v>
      </c>
      <c r="AA32" s="22">
        <v>44745500</v>
      </c>
    </row>
    <row r="33" spans="1:27" ht="13.5">
      <c r="A33" s="23" t="s">
        <v>58</v>
      </c>
      <c r="B33" s="17"/>
      <c r="C33" s="18">
        <v>2623859</v>
      </c>
      <c r="D33" s="18">
        <v>2623859</v>
      </c>
      <c r="E33" s="19">
        <v>22087400</v>
      </c>
      <c r="F33" s="20">
        <v>22087500</v>
      </c>
      <c r="G33" s="20">
        <v>15854241</v>
      </c>
      <c r="H33" s="20">
        <v>15854241</v>
      </c>
      <c r="I33" s="20">
        <v>15854241</v>
      </c>
      <c r="J33" s="20">
        <v>15854241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15854241</v>
      </c>
      <c r="X33" s="20">
        <v>5521875</v>
      </c>
      <c r="Y33" s="20">
        <v>10332366</v>
      </c>
      <c r="Z33" s="21">
        <v>187.12</v>
      </c>
      <c r="AA33" s="22">
        <v>22087500</v>
      </c>
    </row>
    <row r="34" spans="1:27" ht="13.5">
      <c r="A34" s="27" t="s">
        <v>59</v>
      </c>
      <c r="B34" s="28"/>
      <c r="C34" s="29">
        <f aca="true" t="shared" si="3" ref="C34:Y34">SUM(C29:C33)</f>
        <v>50352100</v>
      </c>
      <c r="D34" s="29">
        <f>SUM(D29:D33)</f>
        <v>50352100</v>
      </c>
      <c r="E34" s="30">
        <f t="shared" si="3"/>
        <v>67533000</v>
      </c>
      <c r="F34" s="31">
        <f t="shared" si="3"/>
        <v>67533000</v>
      </c>
      <c r="G34" s="31">
        <f t="shared" si="3"/>
        <v>55616264</v>
      </c>
      <c r="H34" s="31">
        <f t="shared" si="3"/>
        <v>55616264</v>
      </c>
      <c r="I34" s="31">
        <f t="shared" si="3"/>
        <v>55616264</v>
      </c>
      <c r="J34" s="31">
        <f t="shared" si="3"/>
        <v>55616264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55616264</v>
      </c>
      <c r="X34" s="31">
        <f t="shared" si="3"/>
        <v>16883250</v>
      </c>
      <c r="Y34" s="31">
        <f t="shared" si="3"/>
        <v>38733014</v>
      </c>
      <c r="Z34" s="32">
        <f>+IF(X34&lt;&gt;0,+(Y34/X34)*100,0)</f>
        <v>229.41681252128586</v>
      </c>
      <c r="AA34" s="33">
        <f>SUM(AA29:AA33)</f>
        <v>67533000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111837334</v>
      </c>
      <c r="D37" s="18">
        <v>111837334</v>
      </c>
      <c r="E37" s="19">
        <v>2156000</v>
      </c>
      <c r="F37" s="20">
        <v>2156000</v>
      </c>
      <c r="G37" s="20">
        <v>3178302</v>
      </c>
      <c r="H37" s="20">
        <v>3178302</v>
      </c>
      <c r="I37" s="20">
        <v>3178302</v>
      </c>
      <c r="J37" s="20">
        <v>3178302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3178302</v>
      </c>
      <c r="X37" s="20">
        <v>539000</v>
      </c>
      <c r="Y37" s="20">
        <v>2639302</v>
      </c>
      <c r="Z37" s="21">
        <v>489.67</v>
      </c>
      <c r="AA37" s="22">
        <v>2156000</v>
      </c>
    </row>
    <row r="38" spans="1:27" ht="13.5">
      <c r="A38" s="23" t="s">
        <v>58</v>
      </c>
      <c r="B38" s="17"/>
      <c r="C38" s="18">
        <v>3136396</v>
      </c>
      <c r="D38" s="18">
        <v>3136396</v>
      </c>
      <c r="E38" s="19">
        <v>115414000</v>
      </c>
      <c r="F38" s="20">
        <v>115415000</v>
      </c>
      <c r="G38" s="20">
        <v>92082982</v>
      </c>
      <c r="H38" s="20">
        <v>92082982</v>
      </c>
      <c r="I38" s="20">
        <v>92082982</v>
      </c>
      <c r="J38" s="20">
        <v>92082982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92082982</v>
      </c>
      <c r="X38" s="20">
        <v>28853750</v>
      </c>
      <c r="Y38" s="20">
        <v>63229232</v>
      </c>
      <c r="Z38" s="21">
        <v>219.14</v>
      </c>
      <c r="AA38" s="22">
        <v>115415000</v>
      </c>
    </row>
    <row r="39" spans="1:27" ht="13.5">
      <c r="A39" s="27" t="s">
        <v>61</v>
      </c>
      <c r="B39" s="35"/>
      <c r="C39" s="29">
        <f aca="true" t="shared" si="4" ref="C39:Y39">SUM(C37:C38)</f>
        <v>114973730</v>
      </c>
      <c r="D39" s="29">
        <f>SUM(D37:D38)</f>
        <v>114973730</v>
      </c>
      <c r="E39" s="36">
        <f t="shared" si="4"/>
        <v>117570000</v>
      </c>
      <c r="F39" s="37">
        <f t="shared" si="4"/>
        <v>117571000</v>
      </c>
      <c r="G39" s="37">
        <f t="shared" si="4"/>
        <v>95261284</v>
      </c>
      <c r="H39" s="37">
        <f t="shared" si="4"/>
        <v>95261284</v>
      </c>
      <c r="I39" s="37">
        <f t="shared" si="4"/>
        <v>95261284</v>
      </c>
      <c r="J39" s="37">
        <f t="shared" si="4"/>
        <v>95261284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95261284</v>
      </c>
      <c r="X39" s="37">
        <f t="shared" si="4"/>
        <v>29392750</v>
      </c>
      <c r="Y39" s="37">
        <f t="shared" si="4"/>
        <v>65868534</v>
      </c>
      <c r="Z39" s="38">
        <f>+IF(X39&lt;&gt;0,+(Y39/X39)*100,0)</f>
        <v>224.0978948890458</v>
      </c>
      <c r="AA39" s="39">
        <f>SUM(AA37:AA38)</f>
        <v>117571000</v>
      </c>
    </row>
    <row r="40" spans="1:27" ht="13.5">
      <c r="A40" s="27" t="s">
        <v>62</v>
      </c>
      <c r="B40" s="28"/>
      <c r="C40" s="29">
        <f aca="true" t="shared" si="5" ref="C40:Y40">+C34+C39</f>
        <v>165325830</v>
      </c>
      <c r="D40" s="29">
        <f>+D34+D39</f>
        <v>165325830</v>
      </c>
      <c r="E40" s="30">
        <f t="shared" si="5"/>
        <v>185103000</v>
      </c>
      <c r="F40" s="31">
        <f t="shared" si="5"/>
        <v>185104000</v>
      </c>
      <c r="G40" s="31">
        <f t="shared" si="5"/>
        <v>150877548</v>
      </c>
      <c r="H40" s="31">
        <f t="shared" si="5"/>
        <v>150877548</v>
      </c>
      <c r="I40" s="31">
        <f t="shared" si="5"/>
        <v>150877548</v>
      </c>
      <c r="J40" s="31">
        <f t="shared" si="5"/>
        <v>150877548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150877548</v>
      </c>
      <c r="X40" s="31">
        <f t="shared" si="5"/>
        <v>46276000</v>
      </c>
      <c r="Y40" s="31">
        <f t="shared" si="5"/>
        <v>104601548</v>
      </c>
      <c r="Z40" s="32">
        <f>+IF(X40&lt;&gt;0,+(Y40/X40)*100,0)</f>
        <v>226.03843893162764</v>
      </c>
      <c r="AA40" s="33">
        <f>+AA34+AA39</f>
        <v>185104000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455261212</v>
      </c>
      <c r="D42" s="43">
        <f>+D25-D40</f>
        <v>455261212</v>
      </c>
      <c r="E42" s="44">
        <f t="shared" si="6"/>
        <v>460563000</v>
      </c>
      <c r="F42" s="45">
        <f t="shared" si="6"/>
        <v>460563000</v>
      </c>
      <c r="G42" s="45">
        <f t="shared" si="6"/>
        <v>559401073</v>
      </c>
      <c r="H42" s="45">
        <f t="shared" si="6"/>
        <v>559401073</v>
      </c>
      <c r="I42" s="45">
        <f t="shared" si="6"/>
        <v>559401073</v>
      </c>
      <c r="J42" s="45">
        <f t="shared" si="6"/>
        <v>559401073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559401073</v>
      </c>
      <c r="X42" s="45">
        <f t="shared" si="6"/>
        <v>115140750</v>
      </c>
      <c r="Y42" s="45">
        <f t="shared" si="6"/>
        <v>444260323</v>
      </c>
      <c r="Z42" s="46">
        <f>+IF(X42&lt;&gt;0,+(Y42/X42)*100,0)</f>
        <v>385.84108840701487</v>
      </c>
      <c r="AA42" s="47">
        <f>+AA25-AA40</f>
        <v>460563000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437192589</v>
      </c>
      <c r="D45" s="18">
        <v>437192589</v>
      </c>
      <c r="E45" s="19">
        <v>458916000</v>
      </c>
      <c r="F45" s="20">
        <v>458916000</v>
      </c>
      <c r="G45" s="20">
        <v>543965525</v>
      </c>
      <c r="H45" s="20">
        <v>543965525</v>
      </c>
      <c r="I45" s="20">
        <v>543965525</v>
      </c>
      <c r="J45" s="20">
        <v>543965525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543965525</v>
      </c>
      <c r="X45" s="20">
        <v>114729000</v>
      </c>
      <c r="Y45" s="20">
        <v>429236525</v>
      </c>
      <c r="Z45" s="48">
        <v>374.13</v>
      </c>
      <c r="AA45" s="22">
        <v>458916000</v>
      </c>
    </row>
    <row r="46" spans="1:27" ht="13.5">
      <c r="A46" s="23" t="s">
        <v>67</v>
      </c>
      <c r="B46" s="17"/>
      <c r="C46" s="18">
        <v>18068623</v>
      </c>
      <c r="D46" s="18">
        <v>18068623</v>
      </c>
      <c r="E46" s="19">
        <v>1647000</v>
      </c>
      <c r="F46" s="20">
        <v>1647000</v>
      </c>
      <c r="G46" s="20">
        <v>15435548</v>
      </c>
      <c r="H46" s="20">
        <v>15435548</v>
      </c>
      <c r="I46" s="20">
        <v>15435548</v>
      </c>
      <c r="J46" s="20">
        <v>15435548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15435548</v>
      </c>
      <c r="X46" s="20">
        <v>411750</v>
      </c>
      <c r="Y46" s="20">
        <v>15023798</v>
      </c>
      <c r="Z46" s="48">
        <v>3648.77</v>
      </c>
      <c r="AA46" s="22">
        <v>1647000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455261212</v>
      </c>
      <c r="D48" s="51">
        <f>SUM(D45:D47)</f>
        <v>455261212</v>
      </c>
      <c r="E48" s="52">
        <f t="shared" si="7"/>
        <v>460563000</v>
      </c>
      <c r="F48" s="53">
        <f t="shared" si="7"/>
        <v>460563000</v>
      </c>
      <c r="G48" s="53">
        <f t="shared" si="7"/>
        <v>559401073</v>
      </c>
      <c r="H48" s="53">
        <f t="shared" si="7"/>
        <v>559401073</v>
      </c>
      <c r="I48" s="53">
        <f t="shared" si="7"/>
        <v>559401073</v>
      </c>
      <c r="J48" s="53">
        <f t="shared" si="7"/>
        <v>559401073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559401073</v>
      </c>
      <c r="X48" s="53">
        <f t="shared" si="7"/>
        <v>115140750</v>
      </c>
      <c r="Y48" s="53">
        <f t="shared" si="7"/>
        <v>444260323</v>
      </c>
      <c r="Z48" s="54">
        <f>+IF(X48&lt;&gt;0,+(Y48/X48)*100,0)</f>
        <v>385.84108840701487</v>
      </c>
      <c r="AA48" s="55">
        <f>SUM(AA45:AA47)</f>
        <v>460563000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7751935</v>
      </c>
      <c r="F6" s="20">
        <v>7751935</v>
      </c>
      <c r="G6" s="20">
        <v>20771364</v>
      </c>
      <c r="H6" s="20">
        <v>21458316</v>
      </c>
      <c r="I6" s="20">
        <v>19913845</v>
      </c>
      <c r="J6" s="20">
        <v>19913845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19913845</v>
      </c>
      <c r="X6" s="20">
        <v>1937984</v>
      </c>
      <c r="Y6" s="20">
        <v>17975861</v>
      </c>
      <c r="Z6" s="21">
        <v>927.55</v>
      </c>
      <c r="AA6" s="22">
        <v>7751935</v>
      </c>
    </row>
    <row r="7" spans="1:27" ht="13.5">
      <c r="A7" s="23" t="s">
        <v>34</v>
      </c>
      <c r="B7" s="17"/>
      <c r="C7" s="18"/>
      <c r="D7" s="18"/>
      <c r="E7" s="19">
        <v>7766484</v>
      </c>
      <c r="F7" s="20">
        <v>7766484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1941621</v>
      </c>
      <c r="Y7" s="20">
        <v>-1941621</v>
      </c>
      <c r="Z7" s="21">
        <v>-100</v>
      </c>
      <c r="AA7" s="22">
        <v>7766484</v>
      </c>
    </row>
    <row r="8" spans="1:27" ht="13.5">
      <c r="A8" s="23" t="s">
        <v>35</v>
      </c>
      <c r="B8" s="17"/>
      <c r="C8" s="18"/>
      <c r="D8" s="18"/>
      <c r="E8" s="19">
        <v>1194375</v>
      </c>
      <c r="F8" s="20">
        <v>1194375</v>
      </c>
      <c r="G8" s="20">
        <v>4479677</v>
      </c>
      <c r="H8" s="20">
        <v>3589704</v>
      </c>
      <c r="I8" s="20">
        <v>4978347</v>
      </c>
      <c r="J8" s="20">
        <v>4978347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4978347</v>
      </c>
      <c r="X8" s="20">
        <v>298594</v>
      </c>
      <c r="Y8" s="20">
        <v>4679753</v>
      </c>
      <c r="Z8" s="21">
        <v>1567.26</v>
      </c>
      <c r="AA8" s="22">
        <v>1194375</v>
      </c>
    </row>
    <row r="9" spans="1:27" ht="13.5">
      <c r="A9" s="23" t="s">
        <v>36</v>
      </c>
      <c r="B9" s="17"/>
      <c r="C9" s="18"/>
      <c r="D9" s="18"/>
      <c r="E9" s="19">
        <v>-184271</v>
      </c>
      <c r="F9" s="20">
        <v>-184271</v>
      </c>
      <c r="G9" s="20">
        <v>621441</v>
      </c>
      <c r="H9" s="20">
        <v>575586</v>
      </c>
      <c r="I9" s="20">
        <v>795165</v>
      </c>
      <c r="J9" s="20">
        <v>795165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795165</v>
      </c>
      <c r="X9" s="20">
        <v>-46068</v>
      </c>
      <c r="Y9" s="20">
        <v>841233</v>
      </c>
      <c r="Z9" s="21">
        <v>-1826.07</v>
      </c>
      <c r="AA9" s="22">
        <v>-184271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999984</v>
      </c>
      <c r="F11" s="20">
        <v>999984</v>
      </c>
      <c r="G11" s="20">
        <v>1065315</v>
      </c>
      <c r="H11" s="20">
        <v>1065315</v>
      </c>
      <c r="I11" s="20">
        <v>5493783</v>
      </c>
      <c r="J11" s="20">
        <v>5493783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5493783</v>
      </c>
      <c r="X11" s="20">
        <v>249996</v>
      </c>
      <c r="Y11" s="20">
        <v>5243787</v>
      </c>
      <c r="Z11" s="21">
        <v>2097.55</v>
      </c>
      <c r="AA11" s="22">
        <v>999984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17528507</v>
      </c>
      <c r="F12" s="31">
        <f t="shared" si="0"/>
        <v>17528507</v>
      </c>
      <c r="G12" s="31">
        <f t="shared" si="0"/>
        <v>26937797</v>
      </c>
      <c r="H12" s="31">
        <f t="shared" si="0"/>
        <v>26688921</v>
      </c>
      <c r="I12" s="31">
        <f t="shared" si="0"/>
        <v>31181140</v>
      </c>
      <c r="J12" s="31">
        <f t="shared" si="0"/>
        <v>31181140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31181140</v>
      </c>
      <c r="X12" s="31">
        <f t="shared" si="0"/>
        <v>4382127</v>
      </c>
      <c r="Y12" s="31">
        <f t="shared" si="0"/>
        <v>26799013</v>
      </c>
      <c r="Z12" s="32">
        <f>+IF(X12&lt;&gt;0,+(Y12/X12)*100,0)</f>
        <v>611.5526318611943</v>
      </c>
      <c r="AA12" s="33">
        <f>SUM(AA6:AA11)</f>
        <v>17528507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>
        <v>11875</v>
      </c>
      <c r="H15" s="20">
        <v>11875</v>
      </c>
      <c r="I15" s="20">
        <v>11875</v>
      </c>
      <c r="J15" s="20">
        <v>11875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11875</v>
      </c>
      <c r="X15" s="20"/>
      <c r="Y15" s="20">
        <v>11875</v>
      </c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4563880</v>
      </c>
      <c r="F17" s="20">
        <v>4563880</v>
      </c>
      <c r="G17" s="20">
        <v>9379080</v>
      </c>
      <c r="H17" s="20">
        <v>9379080</v>
      </c>
      <c r="I17" s="20">
        <v>9379080</v>
      </c>
      <c r="J17" s="20">
        <v>9379080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9379080</v>
      </c>
      <c r="X17" s="20">
        <v>1140970</v>
      </c>
      <c r="Y17" s="20">
        <v>8238110</v>
      </c>
      <c r="Z17" s="21">
        <v>722.03</v>
      </c>
      <c r="AA17" s="22">
        <v>4563880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147023901</v>
      </c>
      <c r="F19" s="20">
        <v>147023901</v>
      </c>
      <c r="G19" s="20">
        <v>147013442</v>
      </c>
      <c r="H19" s="20">
        <v>146876112</v>
      </c>
      <c r="I19" s="20">
        <v>142211011</v>
      </c>
      <c r="J19" s="20">
        <v>142211011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142211011</v>
      </c>
      <c r="X19" s="20">
        <v>36755975</v>
      </c>
      <c r="Y19" s="20">
        <v>105455036</v>
      </c>
      <c r="Z19" s="21">
        <v>286.91</v>
      </c>
      <c r="AA19" s="22">
        <v>147023901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534296</v>
      </c>
      <c r="F22" s="20">
        <v>534296</v>
      </c>
      <c r="G22" s="20">
        <v>343357</v>
      </c>
      <c r="H22" s="20">
        <v>343357</v>
      </c>
      <c r="I22" s="20">
        <v>298571</v>
      </c>
      <c r="J22" s="20">
        <v>298571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298571</v>
      </c>
      <c r="X22" s="20">
        <v>133574</v>
      </c>
      <c r="Y22" s="20">
        <v>164997</v>
      </c>
      <c r="Z22" s="21">
        <v>123.52</v>
      </c>
      <c r="AA22" s="22">
        <v>534296</v>
      </c>
    </row>
    <row r="23" spans="1:27" ht="13.5">
      <c r="A23" s="23" t="s">
        <v>49</v>
      </c>
      <c r="B23" s="17"/>
      <c r="C23" s="18"/>
      <c r="D23" s="18"/>
      <c r="E23" s="19">
        <v>119108</v>
      </c>
      <c r="F23" s="20">
        <v>119108</v>
      </c>
      <c r="G23" s="24">
        <v>120182</v>
      </c>
      <c r="H23" s="24">
        <v>121216</v>
      </c>
      <c r="I23" s="24">
        <v>121927</v>
      </c>
      <c r="J23" s="20">
        <v>121927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121927</v>
      </c>
      <c r="X23" s="20">
        <v>29777</v>
      </c>
      <c r="Y23" s="24">
        <v>92150</v>
      </c>
      <c r="Z23" s="25">
        <v>309.47</v>
      </c>
      <c r="AA23" s="26">
        <v>119108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152241185</v>
      </c>
      <c r="F24" s="37">
        <f t="shared" si="1"/>
        <v>152241185</v>
      </c>
      <c r="G24" s="37">
        <f t="shared" si="1"/>
        <v>156867936</v>
      </c>
      <c r="H24" s="37">
        <f t="shared" si="1"/>
        <v>156731640</v>
      </c>
      <c r="I24" s="37">
        <f t="shared" si="1"/>
        <v>152022464</v>
      </c>
      <c r="J24" s="37">
        <f t="shared" si="1"/>
        <v>152022464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152022464</v>
      </c>
      <c r="X24" s="37">
        <f t="shared" si="1"/>
        <v>38060296</v>
      </c>
      <c r="Y24" s="37">
        <f t="shared" si="1"/>
        <v>113962168</v>
      </c>
      <c r="Z24" s="38">
        <f>+IF(X24&lt;&gt;0,+(Y24/X24)*100,0)</f>
        <v>299.4253328980941</v>
      </c>
      <c r="AA24" s="39">
        <f>SUM(AA15:AA23)</f>
        <v>152241185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169769692</v>
      </c>
      <c r="F25" s="31">
        <f t="shared" si="2"/>
        <v>169769692</v>
      </c>
      <c r="G25" s="31">
        <f t="shared" si="2"/>
        <v>183805733</v>
      </c>
      <c r="H25" s="31">
        <f t="shared" si="2"/>
        <v>183420561</v>
      </c>
      <c r="I25" s="31">
        <f t="shared" si="2"/>
        <v>183203604</v>
      </c>
      <c r="J25" s="31">
        <f t="shared" si="2"/>
        <v>183203604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183203604</v>
      </c>
      <c r="X25" s="31">
        <f t="shared" si="2"/>
        <v>42442423</v>
      </c>
      <c r="Y25" s="31">
        <f t="shared" si="2"/>
        <v>140761181</v>
      </c>
      <c r="Z25" s="32">
        <f>+IF(X25&lt;&gt;0,+(Y25/X25)*100,0)</f>
        <v>331.65208546175603</v>
      </c>
      <c r="AA25" s="33">
        <f>+AA12+AA24</f>
        <v>169769692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317338</v>
      </c>
      <c r="F31" s="20">
        <v>317338</v>
      </c>
      <c r="G31" s="20">
        <v>392434</v>
      </c>
      <c r="H31" s="20">
        <v>394374</v>
      </c>
      <c r="I31" s="20">
        <v>393249</v>
      </c>
      <c r="J31" s="20">
        <v>393249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393249</v>
      </c>
      <c r="X31" s="20">
        <v>79335</v>
      </c>
      <c r="Y31" s="20">
        <v>313914</v>
      </c>
      <c r="Z31" s="21">
        <v>395.68</v>
      </c>
      <c r="AA31" s="22">
        <v>317338</v>
      </c>
    </row>
    <row r="32" spans="1:27" ht="13.5">
      <c r="A32" s="23" t="s">
        <v>57</v>
      </c>
      <c r="B32" s="17"/>
      <c r="C32" s="18"/>
      <c r="D32" s="18"/>
      <c r="E32" s="19">
        <v>7529824</v>
      </c>
      <c r="F32" s="20">
        <v>7529824</v>
      </c>
      <c r="G32" s="20">
        <v>13381251</v>
      </c>
      <c r="H32" s="20">
        <v>14218773</v>
      </c>
      <c r="I32" s="20">
        <v>12750777</v>
      </c>
      <c r="J32" s="20">
        <v>12750777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12750777</v>
      </c>
      <c r="X32" s="20">
        <v>1882456</v>
      </c>
      <c r="Y32" s="20">
        <v>10868321</v>
      </c>
      <c r="Z32" s="21">
        <v>577.35</v>
      </c>
      <c r="AA32" s="22">
        <v>7529824</v>
      </c>
    </row>
    <row r="33" spans="1:27" ht="13.5">
      <c r="A33" s="23" t="s">
        <v>58</v>
      </c>
      <c r="B33" s="17"/>
      <c r="C33" s="18"/>
      <c r="D33" s="18"/>
      <c r="E33" s="19">
        <v>372314</v>
      </c>
      <c r="F33" s="20">
        <v>372314</v>
      </c>
      <c r="G33" s="20">
        <v>4132441</v>
      </c>
      <c r="H33" s="20">
        <v>4132441</v>
      </c>
      <c r="I33" s="20">
        <v>3873365</v>
      </c>
      <c r="J33" s="20">
        <v>3873365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3873365</v>
      </c>
      <c r="X33" s="20">
        <v>93079</v>
      </c>
      <c r="Y33" s="20">
        <v>3780286</v>
      </c>
      <c r="Z33" s="21">
        <v>4061.37</v>
      </c>
      <c r="AA33" s="22">
        <v>372314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8219476</v>
      </c>
      <c r="F34" s="31">
        <f t="shared" si="3"/>
        <v>8219476</v>
      </c>
      <c r="G34" s="31">
        <f t="shared" si="3"/>
        <v>17906126</v>
      </c>
      <c r="H34" s="31">
        <f t="shared" si="3"/>
        <v>18745588</v>
      </c>
      <c r="I34" s="31">
        <f t="shared" si="3"/>
        <v>17017391</v>
      </c>
      <c r="J34" s="31">
        <f t="shared" si="3"/>
        <v>17017391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17017391</v>
      </c>
      <c r="X34" s="31">
        <f t="shared" si="3"/>
        <v>2054870</v>
      </c>
      <c r="Y34" s="31">
        <f t="shared" si="3"/>
        <v>14962521</v>
      </c>
      <c r="Z34" s="32">
        <f>+IF(X34&lt;&gt;0,+(Y34/X34)*100,0)</f>
        <v>728.1492746499779</v>
      </c>
      <c r="AA34" s="33">
        <f>SUM(AA29:AA33)</f>
        <v>8219476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8303181</v>
      </c>
      <c r="F38" s="20">
        <v>8303181</v>
      </c>
      <c r="G38" s="20">
        <v>4182319</v>
      </c>
      <c r="H38" s="20">
        <v>4182319</v>
      </c>
      <c r="I38" s="20">
        <v>4182319</v>
      </c>
      <c r="J38" s="20">
        <v>4182319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4182319</v>
      </c>
      <c r="X38" s="20">
        <v>2075795</v>
      </c>
      <c r="Y38" s="20">
        <v>2106524</v>
      </c>
      <c r="Z38" s="21">
        <v>101.48</v>
      </c>
      <c r="AA38" s="22">
        <v>8303181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8303181</v>
      </c>
      <c r="F39" s="37">
        <f t="shared" si="4"/>
        <v>8303181</v>
      </c>
      <c r="G39" s="37">
        <f t="shared" si="4"/>
        <v>4182319</v>
      </c>
      <c r="H39" s="37">
        <f t="shared" si="4"/>
        <v>4182319</v>
      </c>
      <c r="I39" s="37">
        <f t="shared" si="4"/>
        <v>4182319</v>
      </c>
      <c r="J39" s="37">
        <f t="shared" si="4"/>
        <v>4182319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4182319</v>
      </c>
      <c r="X39" s="37">
        <f t="shared" si="4"/>
        <v>2075795</v>
      </c>
      <c r="Y39" s="37">
        <f t="shared" si="4"/>
        <v>2106524</v>
      </c>
      <c r="Z39" s="38">
        <f>+IF(X39&lt;&gt;0,+(Y39/X39)*100,0)</f>
        <v>101.48034849298702</v>
      </c>
      <c r="AA39" s="39">
        <f>SUM(AA37:AA38)</f>
        <v>8303181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16522657</v>
      </c>
      <c r="F40" s="31">
        <f t="shared" si="5"/>
        <v>16522657</v>
      </c>
      <c r="G40" s="31">
        <f t="shared" si="5"/>
        <v>22088445</v>
      </c>
      <c r="H40" s="31">
        <f t="shared" si="5"/>
        <v>22927907</v>
      </c>
      <c r="I40" s="31">
        <f t="shared" si="5"/>
        <v>21199710</v>
      </c>
      <c r="J40" s="31">
        <f t="shared" si="5"/>
        <v>21199710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21199710</v>
      </c>
      <c r="X40" s="31">
        <f t="shared" si="5"/>
        <v>4130665</v>
      </c>
      <c r="Y40" s="31">
        <f t="shared" si="5"/>
        <v>17069045</v>
      </c>
      <c r="Z40" s="32">
        <f>+IF(X40&lt;&gt;0,+(Y40/X40)*100,0)</f>
        <v>413.2275311602369</v>
      </c>
      <c r="AA40" s="33">
        <f>+AA34+AA39</f>
        <v>16522657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153247035</v>
      </c>
      <c r="F42" s="45">
        <f t="shared" si="6"/>
        <v>153247035</v>
      </c>
      <c r="G42" s="45">
        <f t="shared" si="6"/>
        <v>161717288</v>
      </c>
      <c r="H42" s="45">
        <f t="shared" si="6"/>
        <v>160492654</v>
      </c>
      <c r="I42" s="45">
        <f t="shared" si="6"/>
        <v>162003894</v>
      </c>
      <c r="J42" s="45">
        <f t="shared" si="6"/>
        <v>162003894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162003894</v>
      </c>
      <c r="X42" s="45">
        <f t="shared" si="6"/>
        <v>38311758</v>
      </c>
      <c r="Y42" s="45">
        <f t="shared" si="6"/>
        <v>123692136</v>
      </c>
      <c r="Z42" s="46">
        <f>+IF(X42&lt;&gt;0,+(Y42/X42)*100,0)</f>
        <v>322.8568524576711</v>
      </c>
      <c r="AA42" s="47">
        <f>+AA25-AA40</f>
        <v>153247035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153247035</v>
      </c>
      <c r="F45" s="20">
        <v>153247035</v>
      </c>
      <c r="G45" s="20">
        <v>124615841</v>
      </c>
      <c r="H45" s="20">
        <v>123391205</v>
      </c>
      <c r="I45" s="20">
        <v>125067090</v>
      </c>
      <c r="J45" s="20">
        <v>125067090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125067090</v>
      </c>
      <c r="X45" s="20">
        <v>38311759</v>
      </c>
      <c r="Y45" s="20">
        <v>86755331</v>
      </c>
      <c r="Z45" s="48">
        <v>226.45</v>
      </c>
      <c r="AA45" s="22">
        <v>153247035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37101448</v>
      </c>
      <c r="H46" s="20">
        <v>37101448</v>
      </c>
      <c r="I46" s="20">
        <v>36936804</v>
      </c>
      <c r="J46" s="20">
        <v>36936804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36936804</v>
      </c>
      <c r="X46" s="20"/>
      <c r="Y46" s="20">
        <v>36936804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153247035</v>
      </c>
      <c r="F48" s="53">
        <f t="shared" si="7"/>
        <v>153247035</v>
      </c>
      <c r="G48" s="53">
        <f t="shared" si="7"/>
        <v>161717289</v>
      </c>
      <c r="H48" s="53">
        <f t="shared" si="7"/>
        <v>160492653</v>
      </c>
      <c r="I48" s="53">
        <f t="shared" si="7"/>
        <v>162003894</v>
      </c>
      <c r="J48" s="53">
        <f t="shared" si="7"/>
        <v>162003894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162003894</v>
      </c>
      <c r="X48" s="53">
        <f t="shared" si="7"/>
        <v>38311759</v>
      </c>
      <c r="Y48" s="53">
        <f t="shared" si="7"/>
        <v>123692135</v>
      </c>
      <c r="Z48" s="54">
        <f>+IF(X48&lt;&gt;0,+(Y48/X48)*100,0)</f>
        <v>322.8568414204109</v>
      </c>
      <c r="AA48" s="55">
        <f>SUM(AA45:AA47)</f>
        <v>153247035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9754560</v>
      </c>
      <c r="D6" s="18">
        <v>9754560</v>
      </c>
      <c r="E6" s="19">
        <v>5255646</v>
      </c>
      <c r="F6" s="20">
        <v>5255646</v>
      </c>
      <c r="G6" s="20">
        <v>17427941</v>
      </c>
      <c r="H6" s="20">
        <v>13565265</v>
      </c>
      <c r="I6" s="20">
        <v>659792</v>
      </c>
      <c r="J6" s="20">
        <v>659792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659792</v>
      </c>
      <c r="X6" s="20">
        <v>1313912</v>
      </c>
      <c r="Y6" s="20">
        <v>-654120</v>
      </c>
      <c r="Z6" s="21">
        <v>-49.78</v>
      </c>
      <c r="AA6" s="22">
        <v>5255646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5381492</v>
      </c>
      <c r="H7" s="20">
        <v>6970738</v>
      </c>
      <c r="I7" s="20">
        <v>18608784</v>
      </c>
      <c r="J7" s="20">
        <v>18608784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18608784</v>
      </c>
      <c r="X7" s="20"/>
      <c r="Y7" s="20">
        <v>18608784</v>
      </c>
      <c r="Z7" s="21"/>
      <c r="AA7" s="22"/>
    </row>
    <row r="8" spans="1:27" ht="13.5">
      <c r="A8" s="23" t="s">
        <v>35</v>
      </c>
      <c r="B8" s="17"/>
      <c r="C8" s="18">
        <v>1882965</v>
      </c>
      <c r="D8" s="18">
        <v>1882965</v>
      </c>
      <c r="E8" s="19">
        <v>4079356</v>
      </c>
      <c r="F8" s="20">
        <v>4079356</v>
      </c>
      <c r="G8" s="20">
        <v>-9471255</v>
      </c>
      <c r="H8" s="20">
        <v>-9489576</v>
      </c>
      <c r="I8" s="20">
        <v>1787220</v>
      </c>
      <c r="J8" s="20">
        <v>1787220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1787220</v>
      </c>
      <c r="X8" s="20">
        <v>1019839</v>
      </c>
      <c r="Y8" s="20">
        <v>767381</v>
      </c>
      <c r="Z8" s="21">
        <v>75.25</v>
      </c>
      <c r="AA8" s="22">
        <v>4079356</v>
      </c>
    </row>
    <row r="9" spans="1:27" ht="13.5">
      <c r="A9" s="23" t="s">
        <v>36</v>
      </c>
      <c r="B9" s="17"/>
      <c r="C9" s="18">
        <v>1923715</v>
      </c>
      <c r="D9" s="18">
        <v>1923715</v>
      </c>
      <c r="E9" s="19">
        <v>552745</v>
      </c>
      <c r="F9" s="20">
        <v>552745</v>
      </c>
      <c r="G9" s="20">
        <v>13826990</v>
      </c>
      <c r="H9" s="20">
        <v>13862271</v>
      </c>
      <c r="I9" s="20">
        <v>2670139</v>
      </c>
      <c r="J9" s="20">
        <v>2670139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2670139</v>
      </c>
      <c r="X9" s="20">
        <v>138186</v>
      </c>
      <c r="Y9" s="20">
        <v>2531953</v>
      </c>
      <c r="Z9" s="21">
        <v>1832.28</v>
      </c>
      <c r="AA9" s="22">
        <v>552745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623089</v>
      </c>
      <c r="D11" s="18">
        <v>623089</v>
      </c>
      <c r="E11" s="19">
        <v>577529</v>
      </c>
      <c r="F11" s="20">
        <v>577529</v>
      </c>
      <c r="G11" s="20">
        <v>563116</v>
      </c>
      <c r="H11" s="20">
        <v>60012</v>
      </c>
      <c r="I11" s="20">
        <v>498609</v>
      </c>
      <c r="J11" s="20">
        <v>498609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498609</v>
      </c>
      <c r="X11" s="20">
        <v>144382</v>
      </c>
      <c r="Y11" s="20">
        <v>354227</v>
      </c>
      <c r="Z11" s="21">
        <v>245.34</v>
      </c>
      <c r="AA11" s="22">
        <v>577529</v>
      </c>
    </row>
    <row r="12" spans="1:27" ht="13.5">
      <c r="A12" s="27" t="s">
        <v>39</v>
      </c>
      <c r="B12" s="28"/>
      <c r="C12" s="29">
        <f aca="true" t="shared" si="0" ref="C12:Y12">SUM(C6:C11)</f>
        <v>14184329</v>
      </c>
      <c r="D12" s="29">
        <f>SUM(D6:D11)</f>
        <v>14184329</v>
      </c>
      <c r="E12" s="30">
        <f t="shared" si="0"/>
        <v>10465276</v>
      </c>
      <c r="F12" s="31">
        <f t="shared" si="0"/>
        <v>10465276</v>
      </c>
      <c r="G12" s="31">
        <f t="shared" si="0"/>
        <v>27728284</v>
      </c>
      <c r="H12" s="31">
        <f t="shared" si="0"/>
        <v>24968710</v>
      </c>
      <c r="I12" s="31">
        <f t="shared" si="0"/>
        <v>24224544</v>
      </c>
      <c r="J12" s="31">
        <f t="shared" si="0"/>
        <v>24224544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24224544</v>
      </c>
      <c r="X12" s="31">
        <f t="shared" si="0"/>
        <v>2616319</v>
      </c>
      <c r="Y12" s="31">
        <f t="shared" si="0"/>
        <v>21608225</v>
      </c>
      <c r="Z12" s="32">
        <f>+IF(X12&lt;&gt;0,+(Y12/X12)*100,0)</f>
        <v>825.9017726813895</v>
      </c>
      <c r="AA12" s="33">
        <f>SUM(AA6:AA11)</f>
        <v>10465276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15012889</v>
      </c>
      <c r="D17" s="18">
        <v>15012889</v>
      </c>
      <c r="E17" s="19">
        <v>15156911</v>
      </c>
      <c r="F17" s="20">
        <v>15156911</v>
      </c>
      <c r="G17" s="20">
        <v>-10685</v>
      </c>
      <c r="H17" s="20">
        <v>-12106</v>
      </c>
      <c r="I17" s="20">
        <v>15008628</v>
      </c>
      <c r="J17" s="20">
        <v>15008628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15008628</v>
      </c>
      <c r="X17" s="20">
        <v>3789228</v>
      </c>
      <c r="Y17" s="20">
        <v>11219400</v>
      </c>
      <c r="Z17" s="21">
        <v>296.09</v>
      </c>
      <c r="AA17" s="22">
        <v>15156911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76576398</v>
      </c>
      <c r="D19" s="18">
        <v>76576398</v>
      </c>
      <c r="E19" s="19">
        <v>97847333</v>
      </c>
      <c r="F19" s="20">
        <v>97847333</v>
      </c>
      <c r="G19" s="20">
        <v>93891765</v>
      </c>
      <c r="H19" s="20">
        <v>91316950</v>
      </c>
      <c r="I19" s="20">
        <v>76154132</v>
      </c>
      <c r="J19" s="20">
        <v>76154132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76154132</v>
      </c>
      <c r="X19" s="20">
        <v>24461833</v>
      </c>
      <c r="Y19" s="20">
        <v>51692299</v>
      </c>
      <c r="Z19" s="21">
        <v>211.32</v>
      </c>
      <c r="AA19" s="22">
        <v>97847333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68470</v>
      </c>
      <c r="D22" s="18">
        <v>68470</v>
      </c>
      <c r="E22" s="19">
        <v>91021</v>
      </c>
      <c r="F22" s="20">
        <v>91021</v>
      </c>
      <c r="G22" s="20">
        <v>91392</v>
      </c>
      <c r="H22" s="20">
        <v>68474</v>
      </c>
      <c r="I22" s="20">
        <v>68474</v>
      </c>
      <c r="J22" s="20">
        <v>68474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68474</v>
      </c>
      <c r="X22" s="20">
        <v>22755</v>
      </c>
      <c r="Y22" s="20">
        <v>45719</v>
      </c>
      <c r="Z22" s="21">
        <v>200.92</v>
      </c>
      <c r="AA22" s="22">
        <v>91021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91657757</v>
      </c>
      <c r="D24" s="29">
        <f>SUM(D15:D23)</f>
        <v>91657757</v>
      </c>
      <c r="E24" s="36">
        <f t="shared" si="1"/>
        <v>113095265</v>
      </c>
      <c r="F24" s="37">
        <f t="shared" si="1"/>
        <v>113095265</v>
      </c>
      <c r="G24" s="37">
        <f t="shared" si="1"/>
        <v>93972472</v>
      </c>
      <c r="H24" s="37">
        <f t="shared" si="1"/>
        <v>91373318</v>
      </c>
      <c r="I24" s="37">
        <f t="shared" si="1"/>
        <v>91231234</v>
      </c>
      <c r="J24" s="37">
        <f t="shared" si="1"/>
        <v>91231234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91231234</v>
      </c>
      <c r="X24" s="37">
        <f t="shared" si="1"/>
        <v>28273816</v>
      </c>
      <c r="Y24" s="37">
        <f t="shared" si="1"/>
        <v>62957418</v>
      </c>
      <c r="Z24" s="38">
        <f>+IF(X24&lt;&gt;0,+(Y24/X24)*100,0)</f>
        <v>222.6703958178125</v>
      </c>
      <c r="AA24" s="39">
        <f>SUM(AA15:AA23)</f>
        <v>113095265</v>
      </c>
    </row>
    <row r="25" spans="1:27" ht="13.5">
      <c r="A25" s="27" t="s">
        <v>51</v>
      </c>
      <c r="B25" s="28"/>
      <c r="C25" s="29">
        <f aca="true" t="shared" si="2" ref="C25:Y25">+C12+C24</f>
        <v>105842086</v>
      </c>
      <c r="D25" s="29">
        <f>+D12+D24</f>
        <v>105842086</v>
      </c>
      <c r="E25" s="30">
        <f t="shared" si="2"/>
        <v>123560541</v>
      </c>
      <c r="F25" s="31">
        <f t="shared" si="2"/>
        <v>123560541</v>
      </c>
      <c r="G25" s="31">
        <f t="shared" si="2"/>
        <v>121700756</v>
      </c>
      <c r="H25" s="31">
        <f t="shared" si="2"/>
        <v>116342028</v>
      </c>
      <c r="I25" s="31">
        <f t="shared" si="2"/>
        <v>115455778</v>
      </c>
      <c r="J25" s="31">
        <f t="shared" si="2"/>
        <v>115455778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115455778</v>
      </c>
      <c r="X25" s="31">
        <f t="shared" si="2"/>
        <v>30890135</v>
      </c>
      <c r="Y25" s="31">
        <f t="shared" si="2"/>
        <v>84565643</v>
      </c>
      <c r="Z25" s="32">
        <f>+IF(X25&lt;&gt;0,+(Y25/X25)*100,0)</f>
        <v>273.7626203317013</v>
      </c>
      <c r="AA25" s="33">
        <f>+AA12+AA24</f>
        <v>123560541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54911</v>
      </c>
      <c r="D30" s="18">
        <v>54911</v>
      </c>
      <c r="E30" s="19">
        <v>36055</v>
      </c>
      <c r="F30" s="20">
        <v>36055</v>
      </c>
      <c r="G30" s="20">
        <v>87189</v>
      </c>
      <c r="H30" s="20">
        <v>101926</v>
      </c>
      <c r="I30" s="20">
        <v>101926</v>
      </c>
      <c r="J30" s="20">
        <v>101926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101926</v>
      </c>
      <c r="X30" s="20">
        <v>9014</v>
      </c>
      <c r="Y30" s="20">
        <v>92912</v>
      </c>
      <c r="Z30" s="21">
        <v>1030.75</v>
      </c>
      <c r="AA30" s="22">
        <v>36055</v>
      </c>
    </row>
    <row r="31" spans="1:27" ht="13.5">
      <c r="A31" s="23" t="s">
        <v>56</v>
      </c>
      <c r="B31" s="17"/>
      <c r="C31" s="18">
        <v>374402</v>
      </c>
      <c r="D31" s="18">
        <v>374402</v>
      </c>
      <c r="E31" s="19">
        <v>373836</v>
      </c>
      <c r="F31" s="20">
        <v>373836</v>
      </c>
      <c r="G31" s="20">
        <v>374373</v>
      </c>
      <c r="H31" s="20">
        <v>378557</v>
      </c>
      <c r="I31" s="20">
        <v>380651</v>
      </c>
      <c r="J31" s="20">
        <v>380651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380651</v>
      </c>
      <c r="X31" s="20">
        <v>93459</v>
      </c>
      <c r="Y31" s="20">
        <v>287192</v>
      </c>
      <c r="Z31" s="21">
        <v>307.29</v>
      </c>
      <c r="AA31" s="22">
        <v>373836</v>
      </c>
    </row>
    <row r="32" spans="1:27" ht="13.5">
      <c r="A32" s="23" t="s">
        <v>57</v>
      </c>
      <c r="B32" s="17"/>
      <c r="C32" s="18">
        <v>13831180</v>
      </c>
      <c r="D32" s="18">
        <v>13831180</v>
      </c>
      <c r="E32" s="19">
        <v>6458762</v>
      </c>
      <c r="F32" s="20">
        <v>6458762</v>
      </c>
      <c r="G32" s="20">
        <v>22400248</v>
      </c>
      <c r="H32" s="20">
        <v>27637802</v>
      </c>
      <c r="I32" s="20">
        <v>23451390</v>
      </c>
      <c r="J32" s="20">
        <v>23451390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23451390</v>
      </c>
      <c r="X32" s="20">
        <v>1614691</v>
      </c>
      <c r="Y32" s="20">
        <v>21836699</v>
      </c>
      <c r="Z32" s="21">
        <v>1352.38</v>
      </c>
      <c r="AA32" s="22">
        <v>6458762</v>
      </c>
    </row>
    <row r="33" spans="1:27" ht="13.5">
      <c r="A33" s="23" t="s">
        <v>58</v>
      </c>
      <c r="B33" s="17"/>
      <c r="C33" s="18">
        <v>2989301</v>
      </c>
      <c r="D33" s="18">
        <v>2989301</v>
      </c>
      <c r="E33" s="19">
        <v>2927501</v>
      </c>
      <c r="F33" s="20">
        <v>2927501</v>
      </c>
      <c r="G33" s="20">
        <v>1528289</v>
      </c>
      <c r="H33" s="20">
        <v>1528289</v>
      </c>
      <c r="I33" s="20">
        <v>1528289</v>
      </c>
      <c r="J33" s="20">
        <v>1528289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1528289</v>
      </c>
      <c r="X33" s="20">
        <v>731875</v>
      </c>
      <c r="Y33" s="20">
        <v>796414</v>
      </c>
      <c r="Z33" s="21">
        <v>108.82</v>
      </c>
      <c r="AA33" s="22">
        <v>2927501</v>
      </c>
    </row>
    <row r="34" spans="1:27" ht="13.5">
      <c r="A34" s="27" t="s">
        <v>59</v>
      </c>
      <c r="B34" s="28"/>
      <c r="C34" s="29">
        <f aca="true" t="shared" si="3" ref="C34:Y34">SUM(C29:C33)</f>
        <v>17249794</v>
      </c>
      <c r="D34" s="29">
        <f>SUM(D29:D33)</f>
        <v>17249794</v>
      </c>
      <c r="E34" s="30">
        <f t="shared" si="3"/>
        <v>9796154</v>
      </c>
      <c r="F34" s="31">
        <f t="shared" si="3"/>
        <v>9796154</v>
      </c>
      <c r="G34" s="31">
        <f t="shared" si="3"/>
        <v>24390099</v>
      </c>
      <c r="H34" s="31">
        <f t="shared" si="3"/>
        <v>29646574</v>
      </c>
      <c r="I34" s="31">
        <f t="shared" si="3"/>
        <v>25462256</v>
      </c>
      <c r="J34" s="31">
        <f t="shared" si="3"/>
        <v>25462256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25462256</v>
      </c>
      <c r="X34" s="31">
        <f t="shared" si="3"/>
        <v>2449039</v>
      </c>
      <c r="Y34" s="31">
        <f t="shared" si="3"/>
        <v>23013217</v>
      </c>
      <c r="Z34" s="32">
        <f>+IF(X34&lt;&gt;0,+(Y34/X34)*100,0)</f>
        <v>939.6835656761693</v>
      </c>
      <c r="AA34" s="33">
        <f>SUM(AA29:AA33)</f>
        <v>9796154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4526114</v>
      </c>
      <c r="D37" s="18">
        <v>4526114</v>
      </c>
      <c r="E37" s="19">
        <v>16903</v>
      </c>
      <c r="F37" s="20">
        <v>16903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4226</v>
      </c>
      <c r="Y37" s="20">
        <v>-4226</v>
      </c>
      <c r="Z37" s="21">
        <v>-100</v>
      </c>
      <c r="AA37" s="22">
        <v>16903</v>
      </c>
    </row>
    <row r="38" spans="1:27" ht="13.5">
      <c r="A38" s="23" t="s">
        <v>58</v>
      </c>
      <c r="B38" s="17"/>
      <c r="C38" s="18">
        <v>47015</v>
      </c>
      <c r="D38" s="18">
        <v>47015</v>
      </c>
      <c r="E38" s="19">
        <v>4882892</v>
      </c>
      <c r="F38" s="20">
        <v>4882892</v>
      </c>
      <c r="G38" s="20">
        <v>5987125</v>
      </c>
      <c r="H38" s="20">
        <v>5987125</v>
      </c>
      <c r="I38" s="20">
        <v>5987125</v>
      </c>
      <c r="J38" s="20">
        <v>5987125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5987125</v>
      </c>
      <c r="X38" s="20">
        <v>1220723</v>
      </c>
      <c r="Y38" s="20">
        <v>4766402</v>
      </c>
      <c r="Z38" s="21">
        <v>390.46</v>
      </c>
      <c r="AA38" s="22">
        <v>4882892</v>
      </c>
    </row>
    <row r="39" spans="1:27" ht="13.5">
      <c r="A39" s="27" t="s">
        <v>61</v>
      </c>
      <c r="B39" s="35"/>
      <c r="C39" s="29">
        <f aca="true" t="shared" si="4" ref="C39:Y39">SUM(C37:C38)</f>
        <v>4573129</v>
      </c>
      <c r="D39" s="29">
        <f>SUM(D37:D38)</f>
        <v>4573129</v>
      </c>
      <c r="E39" s="36">
        <f t="shared" si="4"/>
        <v>4899795</v>
      </c>
      <c r="F39" s="37">
        <f t="shared" si="4"/>
        <v>4899795</v>
      </c>
      <c r="G39" s="37">
        <f t="shared" si="4"/>
        <v>5987125</v>
      </c>
      <c r="H39" s="37">
        <f t="shared" si="4"/>
        <v>5987125</v>
      </c>
      <c r="I39" s="37">
        <f t="shared" si="4"/>
        <v>5987125</v>
      </c>
      <c r="J39" s="37">
        <f t="shared" si="4"/>
        <v>5987125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5987125</v>
      </c>
      <c r="X39" s="37">
        <f t="shared" si="4"/>
        <v>1224949</v>
      </c>
      <c r="Y39" s="37">
        <f t="shared" si="4"/>
        <v>4762176</v>
      </c>
      <c r="Z39" s="38">
        <f>+IF(X39&lt;&gt;0,+(Y39/X39)*100,0)</f>
        <v>388.7652465531218</v>
      </c>
      <c r="AA39" s="39">
        <f>SUM(AA37:AA38)</f>
        <v>4899795</v>
      </c>
    </row>
    <row r="40" spans="1:27" ht="13.5">
      <c r="A40" s="27" t="s">
        <v>62</v>
      </c>
      <c r="B40" s="28"/>
      <c r="C40" s="29">
        <f aca="true" t="shared" si="5" ref="C40:Y40">+C34+C39</f>
        <v>21822923</v>
      </c>
      <c r="D40" s="29">
        <f>+D34+D39</f>
        <v>21822923</v>
      </c>
      <c r="E40" s="30">
        <f t="shared" si="5"/>
        <v>14695949</v>
      </c>
      <c r="F40" s="31">
        <f t="shared" si="5"/>
        <v>14695949</v>
      </c>
      <c r="G40" s="31">
        <f t="shared" si="5"/>
        <v>30377224</v>
      </c>
      <c r="H40" s="31">
        <f t="shared" si="5"/>
        <v>35633699</v>
      </c>
      <c r="I40" s="31">
        <f t="shared" si="5"/>
        <v>31449381</v>
      </c>
      <c r="J40" s="31">
        <f t="shared" si="5"/>
        <v>31449381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31449381</v>
      </c>
      <c r="X40" s="31">
        <f t="shared" si="5"/>
        <v>3673988</v>
      </c>
      <c r="Y40" s="31">
        <f t="shared" si="5"/>
        <v>27775393</v>
      </c>
      <c r="Z40" s="32">
        <f>+IF(X40&lt;&gt;0,+(Y40/X40)*100,0)</f>
        <v>756.0011899875558</v>
      </c>
      <c r="AA40" s="33">
        <f>+AA34+AA39</f>
        <v>14695949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84019163</v>
      </c>
      <c r="D42" s="43">
        <f>+D25-D40</f>
        <v>84019163</v>
      </c>
      <c r="E42" s="44">
        <f t="shared" si="6"/>
        <v>108864592</v>
      </c>
      <c r="F42" s="45">
        <f t="shared" si="6"/>
        <v>108864592</v>
      </c>
      <c r="G42" s="45">
        <f t="shared" si="6"/>
        <v>91323532</v>
      </c>
      <c r="H42" s="45">
        <f t="shared" si="6"/>
        <v>80708329</v>
      </c>
      <c r="I42" s="45">
        <f t="shared" si="6"/>
        <v>84006397</v>
      </c>
      <c r="J42" s="45">
        <f t="shared" si="6"/>
        <v>84006397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84006397</v>
      </c>
      <c r="X42" s="45">
        <f t="shared" si="6"/>
        <v>27216147</v>
      </c>
      <c r="Y42" s="45">
        <f t="shared" si="6"/>
        <v>56790250</v>
      </c>
      <c r="Z42" s="46">
        <f>+IF(X42&lt;&gt;0,+(Y42/X42)*100,0)</f>
        <v>208.6638126991304</v>
      </c>
      <c r="AA42" s="47">
        <f>+AA25-AA40</f>
        <v>108864592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84019163</v>
      </c>
      <c r="D45" s="18">
        <v>84019163</v>
      </c>
      <c r="E45" s="19">
        <v>108864592</v>
      </c>
      <c r="F45" s="20">
        <v>108864592</v>
      </c>
      <c r="G45" s="20">
        <v>91323530</v>
      </c>
      <c r="H45" s="20">
        <v>80708327</v>
      </c>
      <c r="I45" s="20">
        <v>84006397</v>
      </c>
      <c r="J45" s="20">
        <v>84006397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84006397</v>
      </c>
      <c r="X45" s="20">
        <v>27216148</v>
      </c>
      <c r="Y45" s="20">
        <v>56790249</v>
      </c>
      <c r="Z45" s="48">
        <v>208.66</v>
      </c>
      <c r="AA45" s="22">
        <v>108864592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84019163</v>
      </c>
      <c r="D48" s="51">
        <f>SUM(D45:D47)</f>
        <v>84019163</v>
      </c>
      <c r="E48" s="52">
        <f t="shared" si="7"/>
        <v>108864592</v>
      </c>
      <c r="F48" s="53">
        <f t="shared" si="7"/>
        <v>108864592</v>
      </c>
      <c r="G48" s="53">
        <f t="shared" si="7"/>
        <v>91323530</v>
      </c>
      <c r="H48" s="53">
        <f t="shared" si="7"/>
        <v>80708327</v>
      </c>
      <c r="I48" s="53">
        <f t="shared" si="7"/>
        <v>84006397</v>
      </c>
      <c r="J48" s="53">
        <f t="shared" si="7"/>
        <v>84006397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84006397</v>
      </c>
      <c r="X48" s="53">
        <f t="shared" si="7"/>
        <v>27216148</v>
      </c>
      <c r="Y48" s="53">
        <f t="shared" si="7"/>
        <v>56790249</v>
      </c>
      <c r="Z48" s="54">
        <f>+IF(X48&lt;&gt;0,+(Y48/X48)*100,0)</f>
        <v>208.66380135792912</v>
      </c>
      <c r="AA48" s="55">
        <f>SUM(AA45:AA47)</f>
        <v>108864592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12070</v>
      </c>
      <c r="D6" s="18">
        <v>12070</v>
      </c>
      <c r="E6" s="19">
        <v>952330</v>
      </c>
      <c r="F6" s="20">
        <v>952330</v>
      </c>
      <c r="G6" s="20">
        <v>12070</v>
      </c>
      <c r="H6" s="20">
        <v>12070</v>
      </c>
      <c r="I6" s="20">
        <v>12070</v>
      </c>
      <c r="J6" s="20">
        <v>12070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12070</v>
      </c>
      <c r="X6" s="20">
        <v>238083</v>
      </c>
      <c r="Y6" s="20">
        <v>-226013</v>
      </c>
      <c r="Z6" s="21">
        <v>-94.93</v>
      </c>
      <c r="AA6" s="22">
        <v>952330</v>
      </c>
    </row>
    <row r="7" spans="1:27" ht="13.5">
      <c r="A7" s="23" t="s">
        <v>34</v>
      </c>
      <c r="B7" s="17"/>
      <c r="C7" s="18">
        <v>9332328</v>
      </c>
      <c r="D7" s="18">
        <v>9332328</v>
      </c>
      <c r="E7" s="19">
        <v>4782529</v>
      </c>
      <c r="F7" s="20">
        <v>4782529</v>
      </c>
      <c r="G7" s="20">
        <v>33786682</v>
      </c>
      <c r="H7" s="20">
        <v>40982241</v>
      </c>
      <c r="I7" s="20">
        <v>37541058</v>
      </c>
      <c r="J7" s="20">
        <v>37541058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37541058</v>
      </c>
      <c r="X7" s="20">
        <v>1195632</v>
      </c>
      <c r="Y7" s="20">
        <v>36345426</v>
      </c>
      <c r="Z7" s="21">
        <v>3039.85</v>
      </c>
      <c r="AA7" s="22">
        <v>4782529</v>
      </c>
    </row>
    <row r="8" spans="1:27" ht="13.5">
      <c r="A8" s="23" t="s">
        <v>35</v>
      </c>
      <c r="B8" s="17"/>
      <c r="C8" s="18">
        <v>24449247</v>
      </c>
      <c r="D8" s="18">
        <v>24449247</v>
      </c>
      <c r="E8" s="19">
        <v>29617309</v>
      </c>
      <c r="F8" s="20">
        <v>29617309</v>
      </c>
      <c r="G8" s="20">
        <v>80357183</v>
      </c>
      <c r="H8" s="20">
        <v>79000175</v>
      </c>
      <c r="I8" s="20">
        <v>76090930</v>
      </c>
      <c r="J8" s="20">
        <v>76090930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76090930</v>
      </c>
      <c r="X8" s="20">
        <v>7404327</v>
      </c>
      <c r="Y8" s="20">
        <v>68686603</v>
      </c>
      <c r="Z8" s="21">
        <v>927.65</v>
      </c>
      <c r="AA8" s="22">
        <v>29617309</v>
      </c>
    </row>
    <row r="9" spans="1:27" ht="13.5">
      <c r="A9" s="23" t="s">
        <v>36</v>
      </c>
      <c r="B9" s="17"/>
      <c r="C9" s="18">
        <v>4739984</v>
      </c>
      <c r="D9" s="18">
        <v>4739984</v>
      </c>
      <c r="E9" s="19">
        <v>4500000</v>
      </c>
      <c r="F9" s="20">
        <v>4500000</v>
      </c>
      <c r="G9" s="20">
        <v>37226215</v>
      </c>
      <c r="H9" s="20">
        <v>29685625</v>
      </c>
      <c r="I9" s="20">
        <v>29301884</v>
      </c>
      <c r="J9" s="20">
        <v>29301884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29301884</v>
      </c>
      <c r="X9" s="20">
        <v>1125000</v>
      </c>
      <c r="Y9" s="20">
        <v>28176884</v>
      </c>
      <c r="Z9" s="21">
        <v>2504.61</v>
      </c>
      <c r="AA9" s="22">
        <v>4500000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>
        <v>97606</v>
      </c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2791450</v>
      </c>
      <c r="D11" s="18">
        <v>2791450</v>
      </c>
      <c r="E11" s="19">
        <v>3400000</v>
      </c>
      <c r="F11" s="20">
        <v>3400000</v>
      </c>
      <c r="G11" s="20">
        <v>2958058</v>
      </c>
      <c r="H11" s="20">
        <v>3050829</v>
      </c>
      <c r="I11" s="20">
        <v>3418784</v>
      </c>
      <c r="J11" s="20">
        <v>3418784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3418784</v>
      </c>
      <c r="X11" s="20">
        <v>850000</v>
      </c>
      <c r="Y11" s="20">
        <v>2568784</v>
      </c>
      <c r="Z11" s="21">
        <v>302.21</v>
      </c>
      <c r="AA11" s="22">
        <v>3400000</v>
      </c>
    </row>
    <row r="12" spans="1:27" ht="13.5">
      <c r="A12" s="27" t="s">
        <v>39</v>
      </c>
      <c r="B12" s="28"/>
      <c r="C12" s="29">
        <f aca="true" t="shared" si="0" ref="C12:Y12">SUM(C6:C11)</f>
        <v>41325079</v>
      </c>
      <c r="D12" s="29">
        <f>SUM(D6:D11)</f>
        <v>41325079</v>
      </c>
      <c r="E12" s="30">
        <f t="shared" si="0"/>
        <v>43252168</v>
      </c>
      <c r="F12" s="31">
        <f t="shared" si="0"/>
        <v>43252168</v>
      </c>
      <c r="G12" s="31">
        <f t="shared" si="0"/>
        <v>154437814</v>
      </c>
      <c r="H12" s="31">
        <f t="shared" si="0"/>
        <v>152730940</v>
      </c>
      <c r="I12" s="31">
        <f t="shared" si="0"/>
        <v>146364726</v>
      </c>
      <c r="J12" s="31">
        <f t="shared" si="0"/>
        <v>146364726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146364726</v>
      </c>
      <c r="X12" s="31">
        <f t="shared" si="0"/>
        <v>10813042</v>
      </c>
      <c r="Y12" s="31">
        <f t="shared" si="0"/>
        <v>135551684</v>
      </c>
      <c r="Z12" s="32">
        <f>+IF(X12&lt;&gt;0,+(Y12/X12)*100,0)</f>
        <v>1253.5943539292643</v>
      </c>
      <c r="AA12" s="33">
        <f>SUM(AA6:AA11)</f>
        <v>43252168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3676587</v>
      </c>
      <c r="D15" s="18">
        <v>3676587</v>
      </c>
      <c r="E15" s="19">
        <v>1150000</v>
      </c>
      <c r="F15" s="20">
        <v>1150000</v>
      </c>
      <c r="G15" s="20">
        <v>1066648</v>
      </c>
      <c r="H15" s="20">
        <v>3165844</v>
      </c>
      <c r="I15" s="20">
        <v>3165844</v>
      </c>
      <c r="J15" s="20">
        <v>3165844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3165844</v>
      </c>
      <c r="X15" s="20">
        <v>287500</v>
      </c>
      <c r="Y15" s="20">
        <v>2878344</v>
      </c>
      <c r="Z15" s="21">
        <v>1001.16</v>
      </c>
      <c r="AA15" s="22">
        <v>1150000</v>
      </c>
    </row>
    <row r="16" spans="1:27" ht="13.5">
      <c r="A16" s="23" t="s">
        <v>42</v>
      </c>
      <c r="B16" s="17"/>
      <c r="C16" s="18">
        <v>9411197</v>
      </c>
      <c r="D16" s="18">
        <v>9411197</v>
      </c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9057783</v>
      </c>
      <c r="F17" s="20">
        <v>9057783</v>
      </c>
      <c r="G17" s="20">
        <v>9690469</v>
      </c>
      <c r="H17" s="20">
        <v>9411197</v>
      </c>
      <c r="I17" s="20">
        <v>9411197</v>
      </c>
      <c r="J17" s="20">
        <v>9411197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9411197</v>
      </c>
      <c r="X17" s="20">
        <v>2264446</v>
      </c>
      <c r="Y17" s="20">
        <v>7146751</v>
      </c>
      <c r="Z17" s="21">
        <v>315.61</v>
      </c>
      <c r="AA17" s="22">
        <v>9057783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380269181</v>
      </c>
      <c r="D19" s="18">
        <v>380269181</v>
      </c>
      <c r="E19" s="19">
        <v>398092581</v>
      </c>
      <c r="F19" s="20">
        <v>402713686</v>
      </c>
      <c r="G19" s="20">
        <v>385090468</v>
      </c>
      <c r="H19" s="20">
        <v>382793507</v>
      </c>
      <c r="I19" s="20">
        <v>383167124</v>
      </c>
      <c r="J19" s="20">
        <v>383167124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383167124</v>
      </c>
      <c r="X19" s="20">
        <v>100678422</v>
      </c>
      <c r="Y19" s="20">
        <v>282488702</v>
      </c>
      <c r="Z19" s="21">
        <v>280.59</v>
      </c>
      <c r="AA19" s="22">
        <v>402713686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268770</v>
      </c>
      <c r="D22" s="18">
        <v>268770</v>
      </c>
      <c r="E22" s="19">
        <v>142059</v>
      </c>
      <c r="F22" s="20">
        <v>142059</v>
      </c>
      <c r="G22" s="20">
        <v>334581</v>
      </c>
      <c r="H22" s="20">
        <v>268770</v>
      </c>
      <c r="I22" s="20">
        <v>268770</v>
      </c>
      <c r="J22" s="20">
        <v>268770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268770</v>
      </c>
      <c r="X22" s="20">
        <v>35515</v>
      </c>
      <c r="Y22" s="20">
        <v>233255</v>
      </c>
      <c r="Z22" s="21">
        <v>656.78</v>
      </c>
      <c r="AA22" s="22">
        <v>142059</v>
      </c>
    </row>
    <row r="23" spans="1:27" ht="13.5">
      <c r="A23" s="23" t="s">
        <v>49</v>
      </c>
      <c r="B23" s="17"/>
      <c r="C23" s="18">
        <v>4634646</v>
      </c>
      <c r="D23" s="18">
        <v>4634646</v>
      </c>
      <c r="E23" s="19">
        <v>1149142</v>
      </c>
      <c r="F23" s="20">
        <v>1149142</v>
      </c>
      <c r="G23" s="24">
        <v>1249142</v>
      </c>
      <c r="H23" s="24">
        <v>1664002</v>
      </c>
      <c r="I23" s="24">
        <v>1664002</v>
      </c>
      <c r="J23" s="20">
        <v>1664002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1664002</v>
      </c>
      <c r="X23" s="20">
        <v>287286</v>
      </c>
      <c r="Y23" s="24">
        <v>1376716</v>
      </c>
      <c r="Z23" s="25">
        <v>479.21</v>
      </c>
      <c r="AA23" s="26">
        <v>1149142</v>
      </c>
    </row>
    <row r="24" spans="1:27" ht="13.5">
      <c r="A24" s="27" t="s">
        <v>50</v>
      </c>
      <c r="B24" s="35"/>
      <c r="C24" s="29">
        <f aca="true" t="shared" si="1" ref="C24:Y24">SUM(C15:C23)</f>
        <v>398260381</v>
      </c>
      <c r="D24" s="29">
        <f>SUM(D15:D23)</f>
        <v>398260381</v>
      </c>
      <c r="E24" s="36">
        <f t="shared" si="1"/>
        <v>409591565</v>
      </c>
      <c r="F24" s="37">
        <f t="shared" si="1"/>
        <v>414212670</v>
      </c>
      <c r="G24" s="37">
        <f t="shared" si="1"/>
        <v>397431308</v>
      </c>
      <c r="H24" s="37">
        <f t="shared" si="1"/>
        <v>397303320</v>
      </c>
      <c r="I24" s="37">
        <f t="shared" si="1"/>
        <v>397676937</v>
      </c>
      <c r="J24" s="37">
        <f t="shared" si="1"/>
        <v>397676937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397676937</v>
      </c>
      <c r="X24" s="37">
        <f t="shared" si="1"/>
        <v>103553169</v>
      </c>
      <c r="Y24" s="37">
        <f t="shared" si="1"/>
        <v>294123768</v>
      </c>
      <c r="Z24" s="38">
        <f>+IF(X24&lt;&gt;0,+(Y24/X24)*100,0)</f>
        <v>284.0316436863463</v>
      </c>
      <c r="AA24" s="39">
        <f>SUM(AA15:AA23)</f>
        <v>414212670</v>
      </c>
    </row>
    <row r="25" spans="1:27" ht="13.5">
      <c r="A25" s="27" t="s">
        <v>51</v>
      </c>
      <c r="B25" s="28"/>
      <c r="C25" s="29">
        <f aca="true" t="shared" si="2" ref="C25:Y25">+C12+C24</f>
        <v>439585460</v>
      </c>
      <c r="D25" s="29">
        <f>+D12+D24</f>
        <v>439585460</v>
      </c>
      <c r="E25" s="30">
        <f t="shared" si="2"/>
        <v>452843733</v>
      </c>
      <c r="F25" s="31">
        <f t="shared" si="2"/>
        <v>457464838</v>
      </c>
      <c r="G25" s="31">
        <f t="shared" si="2"/>
        <v>551869122</v>
      </c>
      <c r="H25" s="31">
        <f t="shared" si="2"/>
        <v>550034260</v>
      </c>
      <c r="I25" s="31">
        <f t="shared" si="2"/>
        <v>544041663</v>
      </c>
      <c r="J25" s="31">
        <f t="shared" si="2"/>
        <v>544041663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544041663</v>
      </c>
      <c r="X25" s="31">
        <f t="shared" si="2"/>
        <v>114366211</v>
      </c>
      <c r="Y25" s="31">
        <f t="shared" si="2"/>
        <v>429675452</v>
      </c>
      <c r="Z25" s="32">
        <f>+IF(X25&lt;&gt;0,+(Y25/X25)*100,0)</f>
        <v>375.7013966301638</v>
      </c>
      <c r="AA25" s="33">
        <f>+AA12+AA24</f>
        <v>457464838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3754500</v>
      </c>
      <c r="D29" s="18">
        <v>3754500</v>
      </c>
      <c r="E29" s="19"/>
      <c r="F29" s="20"/>
      <c r="G29" s="20">
        <v>5089866</v>
      </c>
      <c r="H29" s="20">
        <v>7933916</v>
      </c>
      <c r="I29" s="20">
        <v>7671709</v>
      </c>
      <c r="J29" s="20">
        <v>7671709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7671709</v>
      </c>
      <c r="X29" s="20"/>
      <c r="Y29" s="20">
        <v>7671709</v>
      </c>
      <c r="Z29" s="21"/>
      <c r="AA29" s="22"/>
    </row>
    <row r="30" spans="1:27" ht="13.5">
      <c r="A30" s="23" t="s">
        <v>55</v>
      </c>
      <c r="B30" s="17"/>
      <c r="C30" s="18">
        <v>3476271</v>
      </c>
      <c r="D30" s="18">
        <v>3476271</v>
      </c>
      <c r="E30" s="19">
        <v>2611000</v>
      </c>
      <c r="F30" s="20">
        <v>2611000</v>
      </c>
      <c r="G30" s="20">
        <v>1877333</v>
      </c>
      <c r="H30" s="20">
        <v>3476269</v>
      </c>
      <c r="I30" s="20">
        <v>3382678</v>
      </c>
      <c r="J30" s="20">
        <v>3382678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3382678</v>
      </c>
      <c r="X30" s="20">
        <v>652750</v>
      </c>
      <c r="Y30" s="20">
        <v>2729928</v>
      </c>
      <c r="Z30" s="21">
        <v>418.22</v>
      </c>
      <c r="AA30" s="22">
        <v>2611000</v>
      </c>
    </row>
    <row r="31" spans="1:27" ht="13.5">
      <c r="A31" s="23" t="s">
        <v>56</v>
      </c>
      <c r="B31" s="17"/>
      <c r="C31" s="18">
        <v>1138815</v>
      </c>
      <c r="D31" s="18">
        <v>1138815</v>
      </c>
      <c r="E31" s="19">
        <v>1284000</v>
      </c>
      <c r="F31" s="20">
        <v>1284000</v>
      </c>
      <c r="G31" s="20">
        <v>1145397</v>
      </c>
      <c r="H31" s="20">
        <v>1164434</v>
      </c>
      <c r="I31" s="20">
        <v>1165018</v>
      </c>
      <c r="J31" s="20">
        <v>1165018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1165018</v>
      </c>
      <c r="X31" s="20">
        <v>321000</v>
      </c>
      <c r="Y31" s="20">
        <v>844018</v>
      </c>
      <c r="Z31" s="21">
        <v>262.93</v>
      </c>
      <c r="AA31" s="22">
        <v>1284000</v>
      </c>
    </row>
    <row r="32" spans="1:27" ht="13.5">
      <c r="A32" s="23" t="s">
        <v>57</v>
      </c>
      <c r="B32" s="17"/>
      <c r="C32" s="18">
        <v>28436306</v>
      </c>
      <c r="D32" s="18">
        <v>28436306</v>
      </c>
      <c r="E32" s="19">
        <v>26674998</v>
      </c>
      <c r="F32" s="20">
        <v>26674998</v>
      </c>
      <c r="G32" s="20">
        <v>33652496</v>
      </c>
      <c r="H32" s="20">
        <v>42561942</v>
      </c>
      <c r="I32" s="20">
        <v>43722528</v>
      </c>
      <c r="J32" s="20">
        <v>43722528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43722528</v>
      </c>
      <c r="X32" s="20">
        <v>6668750</v>
      </c>
      <c r="Y32" s="20">
        <v>37053778</v>
      </c>
      <c r="Z32" s="21">
        <v>555.63</v>
      </c>
      <c r="AA32" s="22">
        <v>26674998</v>
      </c>
    </row>
    <row r="33" spans="1:27" ht="13.5">
      <c r="A33" s="23" t="s">
        <v>58</v>
      </c>
      <c r="B33" s="17"/>
      <c r="C33" s="18">
        <v>7731480</v>
      </c>
      <c r="D33" s="18">
        <v>7731480</v>
      </c>
      <c r="E33" s="19">
        <v>10533847</v>
      </c>
      <c r="F33" s="20">
        <v>10533847</v>
      </c>
      <c r="G33" s="20">
        <v>69753202</v>
      </c>
      <c r="H33" s="20">
        <v>69194432</v>
      </c>
      <c r="I33" s="20">
        <v>69452317</v>
      </c>
      <c r="J33" s="20">
        <v>69452317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69452317</v>
      </c>
      <c r="X33" s="20">
        <v>2633462</v>
      </c>
      <c r="Y33" s="20">
        <v>66818855</v>
      </c>
      <c r="Z33" s="21">
        <v>2537.3</v>
      </c>
      <c r="AA33" s="22">
        <v>10533847</v>
      </c>
    </row>
    <row r="34" spans="1:27" ht="13.5">
      <c r="A34" s="27" t="s">
        <v>59</v>
      </c>
      <c r="B34" s="28"/>
      <c r="C34" s="29">
        <f aca="true" t="shared" si="3" ref="C34:Y34">SUM(C29:C33)</f>
        <v>44537372</v>
      </c>
      <c r="D34" s="29">
        <f>SUM(D29:D33)</f>
        <v>44537372</v>
      </c>
      <c r="E34" s="30">
        <f t="shared" si="3"/>
        <v>41103845</v>
      </c>
      <c r="F34" s="31">
        <f t="shared" si="3"/>
        <v>41103845</v>
      </c>
      <c r="G34" s="31">
        <f t="shared" si="3"/>
        <v>111518294</v>
      </c>
      <c r="H34" s="31">
        <f t="shared" si="3"/>
        <v>124330993</v>
      </c>
      <c r="I34" s="31">
        <f t="shared" si="3"/>
        <v>125394250</v>
      </c>
      <c r="J34" s="31">
        <f t="shared" si="3"/>
        <v>125394250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125394250</v>
      </c>
      <c r="X34" s="31">
        <f t="shared" si="3"/>
        <v>10275962</v>
      </c>
      <c r="Y34" s="31">
        <f t="shared" si="3"/>
        <v>115118288</v>
      </c>
      <c r="Z34" s="32">
        <f>+IF(X34&lt;&gt;0,+(Y34/X34)*100,0)</f>
        <v>1120.2677471948612</v>
      </c>
      <c r="AA34" s="33">
        <f>SUM(AA29:AA33)</f>
        <v>41103845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14602574</v>
      </c>
      <c r="D37" s="18">
        <v>14602574</v>
      </c>
      <c r="E37" s="19">
        <v>17319513</v>
      </c>
      <c r="F37" s="20">
        <v>17319513</v>
      </c>
      <c r="G37" s="20">
        <v>16611175</v>
      </c>
      <c r="H37" s="20">
        <v>14602574</v>
      </c>
      <c r="I37" s="20">
        <v>14602574</v>
      </c>
      <c r="J37" s="20">
        <v>14602574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14602574</v>
      </c>
      <c r="X37" s="20">
        <v>4329878</v>
      </c>
      <c r="Y37" s="20">
        <v>10272696</v>
      </c>
      <c r="Z37" s="21">
        <v>237.25</v>
      </c>
      <c r="AA37" s="22">
        <v>17319513</v>
      </c>
    </row>
    <row r="38" spans="1:27" ht="13.5">
      <c r="A38" s="23" t="s">
        <v>58</v>
      </c>
      <c r="B38" s="17"/>
      <c r="C38" s="18">
        <v>31488569</v>
      </c>
      <c r="D38" s="18">
        <v>31488569</v>
      </c>
      <c r="E38" s="19">
        <v>29735320</v>
      </c>
      <c r="F38" s="20">
        <v>29735320</v>
      </c>
      <c r="G38" s="20">
        <v>25998985</v>
      </c>
      <c r="H38" s="20">
        <v>31488569</v>
      </c>
      <c r="I38" s="20">
        <v>31488569</v>
      </c>
      <c r="J38" s="20">
        <v>31488569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31488569</v>
      </c>
      <c r="X38" s="20">
        <v>7433830</v>
      </c>
      <c r="Y38" s="20">
        <v>24054739</v>
      </c>
      <c r="Z38" s="21">
        <v>323.58</v>
      </c>
      <c r="AA38" s="22">
        <v>29735320</v>
      </c>
    </row>
    <row r="39" spans="1:27" ht="13.5">
      <c r="A39" s="27" t="s">
        <v>61</v>
      </c>
      <c r="B39" s="35"/>
      <c r="C39" s="29">
        <f aca="true" t="shared" si="4" ref="C39:Y39">SUM(C37:C38)</f>
        <v>46091143</v>
      </c>
      <c r="D39" s="29">
        <f>SUM(D37:D38)</f>
        <v>46091143</v>
      </c>
      <c r="E39" s="36">
        <f t="shared" si="4"/>
        <v>47054833</v>
      </c>
      <c r="F39" s="37">
        <f t="shared" si="4"/>
        <v>47054833</v>
      </c>
      <c r="G39" s="37">
        <f t="shared" si="4"/>
        <v>42610160</v>
      </c>
      <c r="H39" s="37">
        <f t="shared" si="4"/>
        <v>46091143</v>
      </c>
      <c r="I39" s="37">
        <f t="shared" si="4"/>
        <v>46091143</v>
      </c>
      <c r="J39" s="37">
        <f t="shared" si="4"/>
        <v>46091143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46091143</v>
      </c>
      <c r="X39" s="37">
        <f t="shared" si="4"/>
        <v>11763708</v>
      </c>
      <c r="Y39" s="37">
        <f t="shared" si="4"/>
        <v>34327435</v>
      </c>
      <c r="Z39" s="38">
        <f>+IF(X39&lt;&gt;0,+(Y39/X39)*100,0)</f>
        <v>291.8079486502045</v>
      </c>
      <c r="AA39" s="39">
        <f>SUM(AA37:AA38)</f>
        <v>47054833</v>
      </c>
    </row>
    <row r="40" spans="1:27" ht="13.5">
      <c r="A40" s="27" t="s">
        <v>62</v>
      </c>
      <c r="B40" s="28"/>
      <c r="C40" s="29">
        <f aca="true" t="shared" si="5" ref="C40:Y40">+C34+C39</f>
        <v>90628515</v>
      </c>
      <c r="D40" s="29">
        <f>+D34+D39</f>
        <v>90628515</v>
      </c>
      <c r="E40" s="30">
        <f t="shared" si="5"/>
        <v>88158678</v>
      </c>
      <c r="F40" s="31">
        <f t="shared" si="5"/>
        <v>88158678</v>
      </c>
      <c r="G40" s="31">
        <f t="shared" si="5"/>
        <v>154128454</v>
      </c>
      <c r="H40" s="31">
        <f t="shared" si="5"/>
        <v>170422136</v>
      </c>
      <c r="I40" s="31">
        <f t="shared" si="5"/>
        <v>171485393</v>
      </c>
      <c r="J40" s="31">
        <f t="shared" si="5"/>
        <v>171485393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171485393</v>
      </c>
      <c r="X40" s="31">
        <f t="shared" si="5"/>
        <v>22039670</v>
      </c>
      <c r="Y40" s="31">
        <f t="shared" si="5"/>
        <v>149445723</v>
      </c>
      <c r="Z40" s="32">
        <f>+IF(X40&lt;&gt;0,+(Y40/X40)*100,0)</f>
        <v>678.0760465106782</v>
      </c>
      <c r="AA40" s="33">
        <f>+AA34+AA39</f>
        <v>88158678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348956945</v>
      </c>
      <c r="D42" s="43">
        <f>+D25-D40</f>
        <v>348956945</v>
      </c>
      <c r="E42" s="44">
        <f t="shared" si="6"/>
        <v>364685055</v>
      </c>
      <c r="F42" s="45">
        <f t="shared" si="6"/>
        <v>369306160</v>
      </c>
      <c r="G42" s="45">
        <f t="shared" si="6"/>
        <v>397740668</v>
      </c>
      <c r="H42" s="45">
        <f t="shared" si="6"/>
        <v>379612124</v>
      </c>
      <c r="I42" s="45">
        <f t="shared" si="6"/>
        <v>372556270</v>
      </c>
      <c r="J42" s="45">
        <f t="shared" si="6"/>
        <v>372556270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372556270</v>
      </c>
      <c r="X42" s="45">
        <f t="shared" si="6"/>
        <v>92326541</v>
      </c>
      <c r="Y42" s="45">
        <f t="shared" si="6"/>
        <v>280229729</v>
      </c>
      <c r="Z42" s="46">
        <f>+IF(X42&lt;&gt;0,+(Y42/X42)*100,0)</f>
        <v>303.52022935636677</v>
      </c>
      <c r="AA42" s="47">
        <f>+AA25-AA40</f>
        <v>369306160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338790495</v>
      </c>
      <c r="D45" s="18">
        <v>338790495</v>
      </c>
      <c r="E45" s="19">
        <v>356367202</v>
      </c>
      <c r="F45" s="20">
        <v>360988307</v>
      </c>
      <c r="G45" s="20">
        <v>387574219</v>
      </c>
      <c r="H45" s="20">
        <v>369445674</v>
      </c>
      <c r="I45" s="20">
        <v>362389820</v>
      </c>
      <c r="J45" s="20">
        <v>362389820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362389820</v>
      </c>
      <c r="X45" s="20">
        <v>90247077</v>
      </c>
      <c r="Y45" s="20">
        <v>272142743</v>
      </c>
      <c r="Z45" s="48">
        <v>301.55</v>
      </c>
      <c r="AA45" s="22">
        <v>360988307</v>
      </c>
    </row>
    <row r="46" spans="1:27" ht="13.5">
      <c r="A46" s="23" t="s">
        <v>67</v>
      </c>
      <c r="B46" s="17"/>
      <c r="C46" s="18">
        <v>10166450</v>
      </c>
      <c r="D46" s="18">
        <v>10166450</v>
      </c>
      <c r="E46" s="19">
        <v>8317853</v>
      </c>
      <c r="F46" s="20">
        <v>8317853</v>
      </c>
      <c r="G46" s="20">
        <v>10166449</v>
      </c>
      <c r="H46" s="20">
        <v>10166450</v>
      </c>
      <c r="I46" s="20">
        <v>10166450</v>
      </c>
      <c r="J46" s="20">
        <v>10166450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10166450</v>
      </c>
      <c r="X46" s="20">
        <v>2079463</v>
      </c>
      <c r="Y46" s="20">
        <v>8086987</v>
      </c>
      <c r="Z46" s="48">
        <v>388.9</v>
      </c>
      <c r="AA46" s="22">
        <v>8317853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348956945</v>
      </c>
      <c r="D48" s="51">
        <f>SUM(D45:D47)</f>
        <v>348956945</v>
      </c>
      <c r="E48" s="52">
        <f t="shared" si="7"/>
        <v>364685055</v>
      </c>
      <c r="F48" s="53">
        <f t="shared" si="7"/>
        <v>369306160</v>
      </c>
      <c r="G48" s="53">
        <f t="shared" si="7"/>
        <v>397740668</v>
      </c>
      <c r="H48" s="53">
        <f t="shared" si="7"/>
        <v>379612124</v>
      </c>
      <c r="I48" s="53">
        <f t="shared" si="7"/>
        <v>372556270</v>
      </c>
      <c r="J48" s="53">
        <f t="shared" si="7"/>
        <v>372556270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372556270</v>
      </c>
      <c r="X48" s="53">
        <f t="shared" si="7"/>
        <v>92326540</v>
      </c>
      <c r="Y48" s="53">
        <f t="shared" si="7"/>
        <v>280229730</v>
      </c>
      <c r="Z48" s="54">
        <f>+IF(X48&lt;&gt;0,+(Y48/X48)*100,0)</f>
        <v>303.5202337269435</v>
      </c>
      <c r="AA48" s="55">
        <f>SUM(AA45:AA47)</f>
        <v>369306160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3606741</v>
      </c>
      <c r="D6" s="18">
        <v>3606741</v>
      </c>
      <c r="E6" s="19">
        <v>17732000</v>
      </c>
      <c r="F6" s="20">
        <v>17732000</v>
      </c>
      <c r="G6" s="20">
        <v>2160289</v>
      </c>
      <c r="H6" s="20">
        <v>364114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4433000</v>
      </c>
      <c r="Y6" s="20">
        <v>-4433000</v>
      </c>
      <c r="Z6" s="21">
        <v>-100</v>
      </c>
      <c r="AA6" s="22">
        <v>17732000</v>
      </c>
    </row>
    <row r="7" spans="1:27" ht="13.5">
      <c r="A7" s="23" t="s">
        <v>34</v>
      </c>
      <c r="B7" s="17"/>
      <c r="C7" s="18"/>
      <c r="D7" s="18"/>
      <c r="E7" s="19">
        <v>5000000</v>
      </c>
      <c r="F7" s="20">
        <v>5000000</v>
      </c>
      <c r="G7" s="20">
        <v>9000000</v>
      </c>
      <c r="H7" s="20">
        <v>5100000</v>
      </c>
      <c r="I7" s="20">
        <v>3000000</v>
      </c>
      <c r="J7" s="20">
        <v>3000000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3000000</v>
      </c>
      <c r="X7" s="20">
        <v>1250000</v>
      </c>
      <c r="Y7" s="20">
        <v>1750000</v>
      </c>
      <c r="Z7" s="21">
        <v>140</v>
      </c>
      <c r="AA7" s="22">
        <v>5000000</v>
      </c>
    </row>
    <row r="8" spans="1:27" ht="13.5">
      <c r="A8" s="23" t="s">
        <v>35</v>
      </c>
      <c r="B8" s="17"/>
      <c r="C8" s="18">
        <v>37475220</v>
      </c>
      <c r="D8" s="18">
        <v>37475220</v>
      </c>
      <c r="E8" s="19">
        <v>34946000</v>
      </c>
      <c r="F8" s="20">
        <v>34946000</v>
      </c>
      <c r="G8" s="20">
        <v>42317203</v>
      </c>
      <c r="H8" s="20">
        <v>43314139</v>
      </c>
      <c r="I8" s="20">
        <v>42550013</v>
      </c>
      <c r="J8" s="20">
        <v>42550013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42550013</v>
      </c>
      <c r="X8" s="20">
        <v>8736500</v>
      </c>
      <c r="Y8" s="20">
        <v>33813513</v>
      </c>
      <c r="Z8" s="21">
        <v>387.04</v>
      </c>
      <c r="AA8" s="22">
        <v>34946000</v>
      </c>
    </row>
    <row r="9" spans="1:27" ht="13.5">
      <c r="A9" s="23" t="s">
        <v>36</v>
      </c>
      <c r="B9" s="17"/>
      <c r="C9" s="18">
        <v>697860</v>
      </c>
      <c r="D9" s="18">
        <v>697860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2782092</v>
      </c>
      <c r="D11" s="18">
        <v>2782092</v>
      </c>
      <c r="E11" s="19"/>
      <c r="F11" s="20"/>
      <c r="G11" s="20">
        <v>2765986</v>
      </c>
      <c r="H11" s="20">
        <v>2767627</v>
      </c>
      <c r="I11" s="20">
        <v>2736689</v>
      </c>
      <c r="J11" s="20">
        <v>2736689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2736689</v>
      </c>
      <c r="X11" s="20"/>
      <c r="Y11" s="20">
        <v>2736689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44561913</v>
      </c>
      <c r="D12" s="29">
        <f>SUM(D6:D11)</f>
        <v>44561913</v>
      </c>
      <c r="E12" s="30">
        <f t="shared" si="0"/>
        <v>57678000</v>
      </c>
      <c r="F12" s="31">
        <f t="shared" si="0"/>
        <v>57678000</v>
      </c>
      <c r="G12" s="31">
        <f t="shared" si="0"/>
        <v>56243478</v>
      </c>
      <c r="H12" s="31">
        <f t="shared" si="0"/>
        <v>51545880</v>
      </c>
      <c r="I12" s="31">
        <f t="shared" si="0"/>
        <v>48286702</v>
      </c>
      <c r="J12" s="31">
        <f t="shared" si="0"/>
        <v>48286702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48286702</v>
      </c>
      <c r="X12" s="31">
        <f t="shared" si="0"/>
        <v>14419500</v>
      </c>
      <c r="Y12" s="31">
        <f t="shared" si="0"/>
        <v>33867202</v>
      </c>
      <c r="Z12" s="32">
        <f>+IF(X12&lt;&gt;0,+(Y12/X12)*100,0)</f>
        <v>234.87084850376226</v>
      </c>
      <c r="AA12" s="33">
        <f>SUM(AA6:AA11)</f>
        <v>57678000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67888795</v>
      </c>
      <c r="D17" s="18">
        <v>67888795</v>
      </c>
      <c r="E17" s="19">
        <v>41941000</v>
      </c>
      <c r="F17" s="20">
        <v>41941000</v>
      </c>
      <c r="G17" s="20">
        <v>41941030</v>
      </c>
      <c r="H17" s="20">
        <v>41941030</v>
      </c>
      <c r="I17" s="20">
        <v>41941030</v>
      </c>
      <c r="J17" s="20">
        <v>41941030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41941030</v>
      </c>
      <c r="X17" s="20">
        <v>10485250</v>
      </c>
      <c r="Y17" s="20">
        <v>31455780</v>
      </c>
      <c r="Z17" s="21">
        <v>300</v>
      </c>
      <c r="AA17" s="22">
        <v>41941000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417781396</v>
      </c>
      <c r="D19" s="18">
        <v>417781396</v>
      </c>
      <c r="E19" s="19">
        <v>496682000</v>
      </c>
      <c r="F19" s="20">
        <v>496682000</v>
      </c>
      <c r="G19" s="20">
        <v>458587873</v>
      </c>
      <c r="H19" s="20">
        <v>457483874</v>
      </c>
      <c r="I19" s="20">
        <v>456379875</v>
      </c>
      <c r="J19" s="20">
        <v>456379875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456379875</v>
      </c>
      <c r="X19" s="20">
        <v>124170500</v>
      </c>
      <c r="Y19" s="20">
        <v>332209375</v>
      </c>
      <c r="Z19" s="21">
        <v>267.54</v>
      </c>
      <c r="AA19" s="22">
        <v>496682000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239807</v>
      </c>
      <c r="D22" s="18">
        <v>239807</v>
      </c>
      <c r="E22" s="19">
        <v>726000</v>
      </c>
      <c r="F22" s="20">
        <v>726000</v>
      </c>
      <c r="G22" s="20">
        <v>727820</v>
      </c>
      <c r="H22" s="20">
        <v>727820</v>
      </c>
      <c r="I22" s="20">
        <v>727820</v>
      </c>
      <c r="J22" s="20">
        <v>727820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727820</v>
      </c>
      <c r="X22" s="20">
        <v>181500</v>
      </c>
      <c r="Y22" s="20">
        <v>546320</v>
      </c>
      <c r="Z22" s="21">
        <v>301</v>
      </c>
      <c r="AA22" s="22">
        <v>726000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485909998</v>
      </c>
      <c r="D24" s="29">
        <f>SUM(D15:D23)</f>
        <v>485909998</v>
      </c>
      <c r="E24" s="36">
        <f t="shared" si="1"/>
        <v>539349000</v>
      </c>
      <c r="F24" s="37">
        <f t="shared" si="1"/>
        <v>539349000</v>
      </c>
      <c r="G24" s="37">
        <f t="shared" si="1"/>
        <v>501256723</v>
      </c>
      <c r="H24" s="37">
        <f t="shared" si="1"/>
        <v>500152724</v>
      </c>
      <c r="I24" s="37">
        <f t="shared" si="1"/>
        <v>499048725</v>
      </c>
      <c r="J24" s="37">
        <f t="shared" si="1"/>
        <v>499048725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499048725</v>
      </c>
      <c r="X24" s="37">
        <f t="shared" si="1"/>
        <v>134837250</v>
      </c>
      <c r="Y24" s="37">
        <f t="shared" si="1"/>
        <v>364211475</v>
      </c>
      <c r="Z24" s="38">
        <f>+IF(X24&lt;&gt;0,+(Y24/X24)*100,0)</f>
        <v>270.11191269474864</v>
      </c>
      <c r="AA24" s="39">
        <f>SUM(AA15:AA23)</f>
        <v>539349000</v>
      </c>
    </row>
    <row r="25" spans="1:27" ht="13.5">
      <c r="A25" s="27" t="s">
        <v>51</v>
      </c>
      <c r="B25" s="28"/>
      <c r="C25" s="29">
        <f aca="true" t="shared" si="2" ref="C25:Y25">+C12+C24</f>
        <v>530471911</v>
      </c>
      <c r="D25" s="29">
        <f>+D12+D24</f>
        <v>530471911</v>
      </c>
      <c r="E25" s="30">
        <f t="shared" si="2"/>
        <v>597027000</v>
      </c>
      <c r="F25" s="31">
        <f t="shared" si="2"/>
        <v>597027000</v>
      </c>
      <c r="G25" s="31">
        <f t="shared" si="2"/>
        <v>557500201</v>
      </c>
      <c r="H25" s="31">
        <f t="shared" si="2"/>
        <v>551698604</v>
      </c>
      <c r="I25" s="31">
        <f t="shared" si="2"/>
        <v>547335427</v>
      </c>
      <c r="J25" s="31">
        <f t="shared" si="2"/>
        <v>547335427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547335427</v>
      </c>
      <c r="X25" s="31">
        <f t="shared" si="2"/>
        <v>149256750</v>
      </c>
      <c r="Y25" s="31">
        <f t="shared" si="2"/>
        <v>398078677</v>
      </c>
      <c r="Z25" s="32">
        <f>+IF(X25&lt;&gt;0,+(Y25/X25)*100,0)</f>
        <v>266.7073194344644</v>
      </c>
      <c r="AA25" s="33">
        <f>+AA12+AA24</f>
        <v>597027000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>
        <v>4959640</v>
      </c>
      <c r="J29" s="20">
        <v>4959640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4959640</v>
      </c>
      <c r="X29" s="20"/>
      <c r="Y29" s="20">
        <v>4959640</v>
      </c>
      <c r="Z29" s="21"/>
      <c r="AA29" s="22"/>
    </row>
    <row r="30" spans="1:27" ht="13.5">
      <c r="A30" s="23" t="s">
        <v>55</v>
      </c>
      <c r="B30" s="17"/>
      <c r="C30" s="18">
        <v>3555370</v>
      </c>
      <c r="D30" s="18">
        <v>3555370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1388759</v>
      </c>
      <c r="D31" s="18">
        <v>1388759</v>
      </c>
      <c r="E31" s="19">
        <v>1590000</v>
      </c>
      <c r="F31" s="20">
        <v>1590000</v>
      </c>
      <c r="G31" s="20">
        <v>1402553</v>
      </c>
      <c r="H31" s="20">
        <v>1416412</v>
      </c>
      <c r="I31" s="20">
        <v>1426203</v>
      </c>
      <c r="J31" s="20">
        <v>1426203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1426203</v>
      </c>
      <c r="X31" s="20">
        <v>397500</v>
      </c>
      <c r="Y31" s="20">
        <v>1028703</v>
      </c>
      <c r="Z31" s="21">
        <v>258.79</v>
      </c>
      <c r="AA31" s="22">
        <v>1590000</v>
      </c>
    </row>
    <row r="32" spans="1:27" ht="13.5">
      <c r="A32" s="23" t="s">
        <v>57</v>
      </c>
      <c r="B32" s="17"/>
      <c r="C32" s="18">
        <v>52965933</v>
      </c>
      <c r="D32" s="18">
        <v>52965933</v>
      </c>
      <c r="E32" s="19">
        <v>30421000</v>
      </c>
      <c r="F32" s="20">
        <v>30421000</v>
      </c>
      <c r="G32" s="20">
        <v>19860959</v>
      </c>
      <c r="H32" s="20">
        <v>16822775</v>
      </c>
      <c r="I32" s="20">
        <v>17044143</v>
      </c>
      <c r="J32" s="20">
        <v>17044143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17044143</v>
      </c>
      <c r="X32" s="20">
        <v>7605250</v>
      </c>
      <c r="Y32" s="20">
        <v>9438893</v>
      </c>
      <c r="Z32" s="21">
        <v>124.11</v>
      </c>
      <c r="AA32" s="22">
        <v>30421000</v>
      </c>
    </row>
    <row r="33" spans="1:27" ht="13.5">
      <c r="A33" s="23" t="s">
        <v>58</v>
      </c>
      <c r="B33" s="17"/>
      <c r="C33" s="18">
        <v>6716152</v>
      </c>
      <c r="D33" s="18">
        <v>6716152</v>
      </c>
      <c r="E33" s="19"/>
      <c r="F33" s="20"/>
      <c r="G33" s="20">
        <v>4221651</v>
      </c>
      <c r="H33" s="20">
        <v>4221651</v>
      </c>
      <c r="I33" s="20">
        <v>4221651</v>
      </c>
      <c r="J33" s="20">
        <v>4221651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4221651</v>
      </c>
      <c r="X33" s="20"/>
      <c r="Y33" s="20">
        <v>4221651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64626214</v>
      </c>
      <c r="D34" s="29">
        <f>SUM(D29:D33)</f>
        <v>64626214</v>
      </c>
      <c r="E34" s="30">
        <f t="shared" si="3"/>
        <v>32011000</v>
      </c>
      <c r="F34" s="31">
        <f t="shared" si="3"/>
        <v>32011000</v>
      </c>
      <c r="G34" s="31">
        <f t="shared" si="3"/>
        <v>25485163</v>
      </c>
      <c r="H34" s="31">
        <f t="shared" si="3"/>
        <v>22460838</v>
      </c>
      <c r="I34" s="31">
        <f t="shared" si="3"/>
        <v>27651637</v>
      </c>
      <c r="J34" s="31">
        <f t="shared" si="3"/>
        <v>27651637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27651637</v>
      </c>
      <c r="X34" s="31">
        <f t="shared" si="3"/>
        <v>8002750</v>
      </c>
      <c r="Y34" s="31">
        <f t="shared" si="3"/>
        <v>19648887</v>
      </c>
      <c r="Z34" s="32">
        <f>+IF(X34&lt;&gt;0,+(Y34/X34)*100,0)</f>
        <v>245.52668770110273</v>
      </c>
      <c r="AA34" s="33">
        <f>SUM(AA29:AA33)</f>
        <v>32011000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14251372</v>
      </c>
      <c r="D37" s="18">
        <v>14251372</v>
      </c>
      <c r="E37" s="19">
        <v>27959000</v>
      </c>
      <c r="F37" s="20">
        <v>27959000</v>
      </c>
      <c r="G37" s="20">
        <v>6144592</v>
      </c>
      <c r="H37" s="20">
        <v>5968114</v>
      </c>
      <c r="I37" s="20">
        <v>5583333</v>
      </c>
      <c r="J37" s="20">
        <v>5583333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5583333</v>
      </c>
      <c r="X37" s="20">
        <v>6989750</v>
      </c>
      <c r="Y37" s="20">
        <v>-1406417</v>
      </c>
      <c r="Z37" s="21">
        <v>-20.12</v>
      </c>
      <c r="AA37" s="22">
        <v>27959000</v>
      </c>
    </row>
    <row r="38" spans="1:27" ht="13.5">
      <c r="A38" s="23" t="s">
        <v>58</v>
      </c>
      <c r="B38" s="17"/>
      <c r="C38" s="18">
        <v>43410112</v>
      </c>
      <c r="D38" s="18">
        <v>43410112</v>
      </c>
      <c r="E38" s="19">
        <v>12660000</v>
      </c>
      <c r="F38" s="20">
        <v>12660000</v>
      </c>
      <c r="G38" s="20">
        <v>36980161</v>
      </c>
      <c r="H38" s="20">
        <v>36980161</v>
      </c>
      <c r="I38" s="20">
        <v>36980161</v>
      </c>
      <c r="J38" s="20">
        <v>36980161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36980161</v>
      </c>
      <c r="X38" s="20">
        <v>3165000</v>
      </c>
      <c r="Y38" s="20">
        <v>33815161</v>
      </c>
      <c r="Z38" s="21">
        <v>1068.41</v>
      </c>
      <c r="AA38" s="22">
        <v>12660000</v>
      </c>
    </row>
    <row r="39" spans="1:27" ht="13.5">
      <c r="A39" s="27" t="s">
        <v>61</v>
      </c>
      <c r="B39" s="35"/>
      <c r="C39" s="29">
        <f aca="true" t="shared" si="4" ref="C39:Y39">SUM(C37:C38)</f>
        <v>57661484</v>
      </c>
      <c r="D39" s="29">
        <f>SUM(D37:D38)</f>
        <v>57661484</v>
      </c>
      <c r="E39" s="36">
        <f t="shared" si="4"/>
        <v>40619000</v>
      </c>
      <c r="F39" s="37">
        <f t="shared" si="4"/>
        <v>40619000</v>
      </c>
      <c r="G39" s="37">
        <f t="shared" si="4"/>
        <v>43124753</v>
      </c>
      <c r="H39" s="37">
        <f t="shared" si="4"/>
        <v>42948275</v>
      </c>
      <c r="I39" s="37">
        <f t="shared" si="4"/>
        <v>42563494</v>
      </c>
      <c r="J39" s="37">
        <f t="shared" si="4"/>
        <v>42563494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42563494</v>
      </c>
      <c r="X39" s="37">
        <f t="shared" si="4"/>
        <v>10154750</v>
      </c>
      <c r="Y39" s="37">
        <f t="shared" si="4"/>
        <v>32408744</v>
      </c>
      <c r="Z39" s="38">
        <f>+IF(X39&lt;&gt;0,+(Y39/X39)*100,0)</f>
        <v>319.14861518008814</v>
      </c>
      <c r="AA39" s="39">
        <f>SUM(AA37:AA38)</f>
        <v>40619000</v>
      </c>
    </row>
    <row r="40" spans="1:27" ht="13.5">
      <c r="A40" s="27" t="s">
        <v>62</v>
      </c>
      <c r="B40" s="28"/>
      <c r="C40" s="29">
        <f aca="true" t="shared" si="5" ref="C40:Y40">+C34+C39</f>
        <v>122287698</v>
      </c>
      <c r="D40" s="29">
        <f>+D34+D39</f>
        <v>122287698</v>
      </c>
      <c r="E40" s="30">
        <f t="shared" si="5"/>
        <v>72630000</v>
      </c>
      <c r="F40" s="31">
        <f t="shared" si="5"/>
        <v>72630000</v>
      </c>
      <c r="G40" s="31">
        <f t="shared" si="5"/>
        <v>68609916</v>
      </c>
      <c r="H40" s="31">
        <f t="shared" si="5"/>
        <v>65409113</v>
      </c>
      <c r="I40" s="31">
        <f t="shared" si="5"/>
        <v>70215131</v>
      </c>
      <c r="J40" s="31">
        <f t="shared" si="5"/>
        <v>70215131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70215131</v>
      </c>
      <c r="X40" s="31">
        <f t="shared" si="5"/>
        <v>18157500</v>
      </c>
      <c r="Y40" s="31">
        <f t="shared" si="5"/>
        <v>52057631</v>
      </c>
      <c r="Z40" s="32">
        <f>+IF(X40&lt;&gt;0,+(Y40/X40)*100,0)</f>
        <v>286.700432328239</v>
      </c>
      <c r="AA40" s="33">
        <f>+AA34+AA39</f>
        <v>72630000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408184213</v>
      </c>
      <c r="D42" s="43">
        <f>+D25-D40</f>
        <v>408184213</v>
      </c>
      <c r="E42" s="44">
        <f t="shared" si="6"/>
        <v>524397000</v>
      </c>
      <c r="F42" s="45">
        <f t="shared" si="6"/>
        <v>524397000</v>
      </c>
      <c r="G42" s="45">
        <f t="shared" si="6"/>
        <v>488890285</v>
      </c>
      <c r="H42" s="45">
        <f t="shared" si="6"/>
        <v>486289491</v>
      </c>
      <c r="I42" s="45">
        <f t="shared" si="6"/>
        <v>477120296</v>
      </c>
      <c r="J42" s="45">
        <f t="shared" si="6"/>
        <v>477120296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477120296</v>
      </c>
      <c r="X42" s="45">
        <f t="shared" si="6"/>
        <v>131099250</v>
      </c>
      <c r="Y42" s="45">
        <f t="shared" si="6"/>
        <v>346021046</v>
      </c>
      <c r="Z42" s="46">
        <f>+IF(X42&lt;&gt;0,+(Y42/X42)*100,0)</f>
        <v>263.9382345818149</v>
      </c>
      <c r="AA42" s="47">
        <f>+AA25-AA40</f>
        <v>524397000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403184213</v>
      </c>
      <c r="D45" s="18">
        <v>403184213</v>
      </c>
      <c r="E45" s="19">
        <v>519027000</v>
      </c>
      <c r="F45" s="20">
        <v>519027000</v>
      </c>
      <c r="G45" s="20">
        <v>483890285</v>
      </c>
      <c r="H45" s="20">
        <v>481289491</v>
      </c>
      <c r="I45" s="20">
        <v>472120296</v>
      </c>
      <c r="J45" s="20">
        <v>472120296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472120296</v>
      </c>
      <c r="X45" s="20">
        <v>129756750</v>
      </c>
      <c r="Y45" s="20">
        <v>342363546</v>
      </c>
      <c r="Z45" s="48">
        <v>263.85</v>
      </c>
      <c r="AA45" s="22">
        <v>519027000</v>
      </c>
    </row>
    <row r="46" spans="1:27" ht="13.5">
      <c r="A46" s="23" t="s">
        <v>67</v>
      </c>
      <c r="B46" s="17"/>
      <c r="C46" s="18">
        <v>5000000</v>
      </c>
      <c r="D46" s="18">
        <v>5000000</v>
      </c>
      <c r="E46" s="19">
        <v>5370000</v>
      </c>
      <c r="F46" s="20">
        <v>5370000</v>
      </c>
      <c r="G46" s="20">
        <v>5000000</v>
      </c>
      <c r="H46" s="20">
        <v>5000000</v>
      </c>
      <c r="I46" s="20">
        <v>5000000</v>
      </c>
      <c r="J46" s="20">
        <v>5000000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5000000</v>
      </c>
      <c r="X46" s="20">
        <v>1342500</v>
      </c>
      <c r="Y46" s="20">
        <v>3657500</v>
      </c>
      <c r="Z46" s="48">
        <v>272.44</v>
      </c>
      <c r="AA46" s="22">
        <v>5370000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408184213</v>
      </c>
      <c r="D48" s="51">
        <f>SUM(D45:D47)</f>
        <v>408184213</v>
      </c>
      <c r="E48" s="52">
        <f t="shared" si="7"/>
        <v>524397000</v>
      </c>
      <c r="F48" s="53">
        <f t="shared" si="7"/>
        <v>524397000</v>
      </c>
      <c r="G48" s="53">
        <f t="shared" si="7"/>
        <v>488890285</v>
      </c>
      <c r="H48" s="53">
        <f t="shared" si="7"/>
        <v>486289491</v>
      </c>
      <c r="I48" s="53">
        <f t="shared" si="7"/>
        <v>477120296</v>
      </c>
      <c r="J48" s="53">
        <f t="shared" si="7"/>
        <v>477120296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477120296</v>
      </c>
      <c r="X48" s="53">
        <f t="shared" si="7"/>
        <v>131099250</v>
      </c>
      <c r="Y48" s="53">
        <f t="shared" si="7"/>
        <v>346021046</v>
      </c>
      <c r="Z48" s="54">
        <f>+IF(X48&lt;&gt;0,+(Y48/X48)*100,0)</f>
        <v>263.9382345818149</v>
      </c>
      <c r="AA48" s="55">
        <f>SUM(AA45:AA47)</f>
        <v>524397000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4615767</v>
      </c>
      <c r="D6" s="18">
        <v>4615767</v>
      </c>
      <c r="E6" s="19">
        <v>5091919</v>
      </c>
      <c r="F6" s="20">
        <v>5091919</v>
      </c>
      <c r="G6" s="20">
        <v>1289813</v>
      </c>
      <c r="H6" s="20">
        <v>12751155</v>
      </c>
      <c r="I6" s="20">
        <v>8053334</v>
      </c>
      <c r="J6" s="20">
        <v>8053334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8053334</v>
      </c>
      <c r="X6" s="20">
        <v>1272980</v>
      </c>
      <c r="Y6" s="20">
        <v>6780354</v>
      </c>
      <c r="Z6" s="21">
        <v>532.64</v>
      </c>
      <c r="AA6" s="22">
        <v>5091919</v>
      </c>
    </row>
    <row r="7" spans="1:27" ht="13.5">
      <c r="A7" s="23" t="s">
        <v>34</v>
      </c>
      <c r="B7" s="17"/>
      <c r="C7" s="18"/>
      <c r="D7" s="18"/>
      <c r="E7" s="19">
        <v>1356000</v>
      </c>
      <c r="F7" s="20">
        <v>1356000</v>
      </c>
      <c r="G7" s="20">
        <v>1356004</v>
      </c>
      <c r="H7" s="20">
        <v>1356004</v>
      </c>
      <c r="I7" s="20">
        <v>1356004</v>
      </c>
      <c r="J7" s="20">
        <v>1356004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1356004</v>
      </c>
      <c r="X7" s="20">
        <v>339000</v>
      </c>
      <c r="Y7" s="20">
        <v>1017004</v>
      </c>
      <c r="Z7" s="21">
        <v>300</v>
      </c>
      <c r="AA7" s="22">
        <v>1356000</v>
      </c>
    </row>
    <row r="8" spans="1:27" ht="13.5">
      <c r="A8" s="23" t="s">
        <v>35</v>
      </c>
      <c r="B8" s="17"/>
      <c r="C8" s="18">
        <v>279023</v>
      </c>
      <c r="D8" s="18">
        <v>279023</v>
      </c>
      <c r="E8" s="19">
        <v>413645</v>
      </c>
      <c r="F8" s="20">
        <v>413645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103411</v>
      </c>
      <c r="Y8" s="20">
        <v>-103411</v>
      </c>
      <c r="Z8" s="21">
        <v>-100</v>
      </c>
      <c r="AA8" s="22">
        <v>413645</v>
      </c>
    </row>
    <row r="9" spans="1:27" ht="13.5">
      <c r="A9" s="23" t="s">
        <v>36</v>
      </c>
      <c r="B9" s="17"/>
      <c r="C9" s="18">
        <v>154108</v>
      </c>
      <c r="D9" s="18">
        <v>154108</v>
      </c>
      <c r="E9" s="19">
        <v>1788308</v>
      </c>
      <c r="F9" s="20">
        <v>1788308</v>
      </c>
      <c r="G9" s="20">
        <v>209070</v>
      </c>
      <c r="H9" s="20">
        <v>33757</v>
      </c>
      <c r="I9" s="20">
        <v>41677</v>
      </c>
      <c r="J9" s="20">
        <v>41677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41677</v>
      </c>
      <c r="X9" s="20">
        <v>447077</v>
      </c>
      <c r="Y9" s="20">
        <v>-405400</v>
      </c>
      <c r="Z9" s="21">
        <v>-90.68</v>
      </c>
      <c r="AA9" s="22">
        <v>1788308</v>
      </c>
    </row>
    <row r="10" spans="1:27" ht="13.5">
      <c r="A10" s="23" t="s">
        <v>37</v>
      </c>
      <c r="B10" s="17"/>
      <c r="C10" s="18">
        <v>501706</v>
      </c>
      <c r="D10" s="18">
        <v>501706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1133984</v>
      </c>
      <c r="D11" s="18">
        <v>1133984</v>
      </c>
      <c r="E11" s="19">
        <v>932011</v>
      </c>
      <c r="F11" s="20">
        <v>932011</v>
      </c>
      <c r="G11" s="20">
        <v>1141767</v>
      </c>
      <c r="H11" s="20">
        <v>1110258</v>
      </c>
      <c r="I11" s="20">
        <v>1013846</v>
      </c>
      <c r="J11" s="20">
        <v>1013846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1013846</v>
      </c>
      <c r="X11" s="20">
        <v>233003</v>
      </c>
      <c r="Y11" s="20">
        <v>780843</v>
      </c>
      <c r="Z11" s="21">
        <v>335.12</v>
      </c>
      <c r="AA11" s="22">
        <v>932011</v>
      </c>
    </row>
    <row r="12" spans="1:27" ht="13.5">
      <c r="A12" s="27" t="s">
        <v>39</v>
      </c>
      <c r="B12" s="28"/>
      <c r="C12" s="29">
        <f aca="true" t="shared" si="0" ref="C12:Y12">SUM(C6:C11)</f>
        <v>6684588</v>
      </c>
      <c r="D12" s="29">
        <f>SUM(D6:D11)</f>
        <v>6684588</v>
      </c>
      <c r="E12" s="30">
        <f t="shared" si="0"/>
        <v>9581883</v>
      </c>
      <c r="F12" s="31">
        <f t="shared" si="0"/>
        <v>9581883</v>
      </c>
      <c r="G12" s="31">
        <f t="shared" si="0"/>
        <v>3996654</v>
      </c>
      <c r="H12" s="31">
        <f t="shared" si="0"/>
        <v>15251174</v>
      </c>
      <c r="I12" s="31">
        <f t="shared" si="0"/>
        <v>10464861</v>
      </c>
      <c r="J12" s="31">
        <f t="shared" si="0"/>
        <v>10464861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10464861</v>
      </c>
      <c r="X12" s="31">
        <f t="shared" si="0"/>
        <v>2395471</v>
      </c>
      <c r="Y12" s="31">
        <f t="shared" si="0"/>
        <v>8069390</v>
      </c>
      <c r="Z12" s="32">
        <f>+IF(X12&lt;&gt;0,+(Y12/X12)*100,0)</f>
        <v>336.8602667283386</v>
      </c>
      <c r="AA12" s="33">
        <f>SUM(AA6:AA11)</f>
        <v>9581883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8351397</v>
      </c>
      <c r="D15" s="18">
        <v>8351397</v>
      </c>
      <c r="E15" s="19"/>
      <c r="F15" s="20"/>
      <c r="G15" s="20">
        <v>7822284</v>
      </c>
      <c r="H15" s="20">
        <v>8853103</v>
      </c>
      <c r="I15" s="20">
        <v>8853103</v>
      </c>
      <c r="J15" s="20">
        <v>8853103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8853103</v>
      </c>
      <c r="X15" s="20"/>
      <c r="Y15" s="20">
        <v>8853103</v>
      </c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4061012</v>
      </c>
      <c r="D19" s="18">
        <v>4061012</v>
      </c>
      <c r="E19" s="19">
        <v>3598221</v>
      </c>
      <c r="F19" s="20">
        <v>3598221</v>
      </c>
      <c r="G19" s="20">
        <v>4020361</v>
      </c>
      <c r="H19" s="20">
        <v>4061012</v>
      </c>
      <c r="I19" s="20">
        <v>4061012</v>
      </c>
      <c r="J19" s="20">
        <v>4061012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4061012</v>
      </c>
      <c r="X19" s="20">
        <v>899555</v>
      </c>
      <c r="Y19" s="20">
        <v>3161457</v>
      </c>
      <c r="Z19" s="21">
        <v>351.45</v>
      </c>
      <c r="AA19" s="22">
        <v>3598221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48296</v>
      </c>
      <c r="D22" s="18">
        <v>48296</v>
      </c>
      <c r="E22" s="19">
        <v>80429</v>
      </c>
      <c r="F22" s="20">
        <v>80429</v>
      </c>
      <c r="G22" s="20">
        <v>80429</v>
      </c>
      <c r="H22" s="20">
        <v>48295</v>
      </c>
      <c r="I22" s="20">
        <v>48296</v>
      </c>
      <c r="J22" s="20">
        <v>48296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48296</v>
      </c>
      <c r="X22" s="20">
        <v>20107</v>
      </c>
      <c r="Y22" s="20">
        <v>28189</v>
      </c>
      <c r="Z22" s="21">
        <v>140.19</v>
      </c>
      <c r="AA22" s="22">
        <v>80429</v>
      </c>
    </row>
    <row r="23" spans="1:27" ht="13.5">
      <c r="A23" s="23" t="s">
        <v>49</v>
      </c>
      <c r="B23" s="17"/>
      <c r="C23" s="18"/>
      <c r="D23" s="18"/>
      <c r="E23" s="19">
        <v>7717877</v>
      </c>
      <c r="F23" s="20">
        <v>7717877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1929469</v>
      </c>
      <c r="Y23" s="24">
        <v>-1929469</v>
      </c>
      <c r="Z23" s="25">
        <v>-100</v>
      </c>
      <c r="AA23" s="26">
        <v>7717877</v>
      </c>
    </row>
    <row r="24" spans="1:27" ht="13.5">
      <c r="A24" s="27" t="s">
        <v>50</v>
      </c>
      <c r="B24" s="35"/>
      <c r="C24" s="29">
        <f aca="true" t="shared" si="1" ref="C24:Y24">SUM(C15:C23)</f>
        <v>12460705</v>
      </c>
      <c r="D24" s="29">
        <f>SUM(D15:D23)</f>
        <v>12460705</v>
      </c>
      <c r="E24" s="36">
        <f t="shared" si="1"/>
        <v>11396527</v>
      </c>
      <c r="F24" s="37">
        <f t="shared" si="1"/>
        <v>11396527</v>
      </c>
      <c r="G24" s="37">
        <f t="shared" si="1"/>
        <v>11923074</v>
      </c>
      <c r="H24" s="37">
        <f t="shared" si="1"/>
        <v>12962410</v>
      </c>
      <c r="I24" s="37">
        <f t="shared" si="1"/>
        <v>12962411</v>
      </c>
      <c r="J24" s="37">
        <f t="shared" si="1"/>
        <v>12962411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12962411</v>
      </c>
      <c r="X24" s="37">
        <f t="shared" si="1"/>
        <v>2849131</v>
      </c>
      <c r="Y24" s="37">
        <f t="shared" si="1"/>
        <v>10113280</v>
      </c>
      <c r="Z24" s="38">
        <f>+IF(X24&lt;&gt;0,+(Y24/X24)*100,0)</f>
        <v>354.96016153697394</v>
      </c>
      <c r="AA24" s="39">
        <f>SUM(AA15:AA23)</f>
        <v>11396527</v>
      </c>
    </row>
    <row r="25" spans="1:27" ht="13.5">
      <c r="A25" s="27" t="s">
        <v>51</v>
      </c>
      <c r="B25" s="28"/>
      <c r="C25" s="29">
        <f aca="true" t="shared" si="2" ref="C25:Y25">+C12+C24</f>
        <v>19145293</v>
      </c>
      <c r="D25" s="29">
        <f>+D12+D24</f>
        <v>19145293</v>
      </c>
      <c r="E25" s="30">
        <f t="shared" si="2"/>
        <v>20978410</v>
      </c>
      <c r="F25" s="31">
        <f t="shared" si="2"/>
        <v>20978410</v>
      </c>
      <c r="G25" s="31">
        <f t="shared" si="2"/>
        <v>15919728</v>
      </c>
      <c r="H25" s="31">
        <f t="shared" si="2"/>
        <v>28213584</v>
      </c>
      <c r="I25" s="31">
        <f t="shared" si="2"/>
        <v>23427272</v>
      </c>
      <c r="J25" s="31">
        <f t="shared" si="2"/>
        <v>23427272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23427272</v>
      </c>
      <c r="X25" s="31">
        <f t="shared" si="2"/>
        <v>5244602</v>
      </c>
      <c r="Y25" s="31">
        <f t="shared" si="2"/>
        <v>18182670</v>
      </c>
      <c r="Z25" s="32">
        <f>+IF(X25&lt;&gt;0,+(Y25/X25)*100,0)</f>
        <v>346.69303790831026</v>
      </c>
      <c r="AA25" s="33">
        <f>+AA12+AA24</f>
        <v>20978410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62080</v>
      </c>
      <c r="D30" s="18">
        <v>62080</v>
      </c>
      <c r="E30" s="19">
        <v>50000</v>
      </c>
      <c r="F30" s="20">
        <v>50000</v>
      </c>
      <c r="G30" s="20">
        <v>62083</v>
      </c>
      <c r="H30" s="20">
        <v>62083</v>
      </c>
      <c r="I30" s="20">
        <v>62083</v>
      </c>
      <c r="J30" s="20">
        <v>62083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62083</v>
      </c>
      <c r="X30" s="20">
        <v>12500</v>
      </c>
      <c r="Y30" s="20">
        <v>49583</v>
      </c>
      <c r="Z30" s="21">
        <v>396.66</v>
      </c>
      <c r="AA30" s="22">
        <v>50000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6739383</v>
      </c>
      <c r="D32" s="18">
        <v>6739383</v>
      </c>
      <c r="E32" s="19">
        <v>5300000</v>
      </c>
      <c r="F32" s="20">
        <v>5300000</v>
      </c>
      <c r="G32" s="20">
        <v>7491464</v>
      </c>
      <c r="H32" s="20">
        <v>4628204</v>
      </c>
      <c r="I32" s="20">
        <v>4998701</v>
      </c>
      <c r="J32" s="20">
        <v>4998701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4998701</v>
      </c>
      <c r="X32" s="20">
        <v>1325000</v>
      </c>
      <c r="Y32" s="20">
        <v>3673701</v>
      </c>
      <c r="Z32" s="21">
        <v>277.26</v>
      </c>
      <c r="AA32" s="22">
        <v>5300000</v>
      </c>
    </row>
    <row r="33" spans="1:27" ht="13.5">
      <c r="A33" s="23" t="s">
        <v>58</v>
      </c>
      <c r="B33" s="17"/>
      <c r="C33" s="18">
        <v>2965916</v>
      </c>
      <c r="D33" s="18">
        <v>2965916</v>
      </c>
      <c r="E33" s="19">
        <v>3475300</v>
      </c>
      <c r="F33" s="20">
        <v>3475300</v>
      </c>
      <c r="G33" s="20">
        <v>3278585</v>
      </c>
      <c r="H33" s="20">
        <v>2965917</v>
      </c>
      <c r="I33" s="20">
        <v>2965916</v>
      </c>
      <c r="J33" s="20">
        <v>2965916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2965916</v>
      </c>
      <c r="X33" s="20">
        <v>868825</v>
      </c>
      <c r="Y33" s="20">
        <v>2097091</v>
      </c>
      <c r="Z33" s="21">
        <v>241.37</v>
      </c>
      <c r="AA33" s="22">
        <v>3475300</v>
      </c>
    </row>
    <row r="34" spans="1:27" ht="13.5">
      <c r="A34" s="27" t="s">
        <v>59</v>
      </c>
      <c r="B34" s="28"/>
      <c r="C34" s="29">
        <f aca="true" t="shared" si="3" ref="C34:Y34">SUM(C29:C33)</f>
        <v>9767379</v>
      </c>
      <c r="D34" s="29">
        <f>SUM(D29:D33)</f>
        <v>9767379</v>
      </c>
      <c r="E34" s="30">
        <f t="shared" si="3"/>
        <v>8825300</v>
      </c>
      <c r="F34" s="31">
        <f t="shared" si="3"/>
        <v>8825300</v>
      </c>
      <c r="G34" s="31">
        <f t="shared" si="3"/>
        <v>10832132</v>
      </c>
      <c r="H34" s="31">
        <f t="shared" si="3"/>
        <v>7656204</v>
      </c>
      <c r="I34" s="31">
        <f t="shared" si="3"/>
        <v>8026700</v>
      </c>
      <c r="J34" s="31">
        <f t="shared" si="3"/>
        <v>8026700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8026700</v>
      </c>
      <c r="X34" s="31">
        <f t="shared" si="3"/>
        <v>2206325</v>
      </c>
      <c r="Y34" s="31">
        <f t="shared" si="3"/>
        <v>5820375</v>
      </c>
      <c r="Z34" s="32">
        <f>+IF(X34&lt;&gt;0,+(Y34/X34)*100,0)</f>
        <v>263.80406331796087</v>
      </c>
      <c r="AA34" s="33">
        <f>SUM(AA29:AA33)</f>
        <v>8825300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42926</v>
      </c>
      <c r="D37" s="18">
        <v>42926</v>
      </c>
      <c r="E37" s="19">
        <v>4711</v>
      </c>
      <c r="F37" s="20">
        <v>4711</v>
      </c>
      <c r="G37" s="20">
        <v>42926</v>
      </c>
      <c r="H37" s="20">
        <v>42926</v>
      </c>
      <c r="I37" s="20">
        <v>42926</v>
      </c>
      <c r="J37" s="20">
        <v>42926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42926</v>
      </c>
      <c r="X37" s="20">
        <v>1178</v>
      </c>
      <c r="Y37" s="20">
        <v>41748</v>
      </c>
      <c r="Z37" s="21">
        <v>3543.97</v>
      </c>
      <c r="AA37" s="22">
        <v>4711</v>
      </c>
    </row>
    <row r="38" spans="1:27" ht="13.5">
      <c r="A38" s="23" t="s">
        <v>58</v>
      </c>
      <c r="B38" s="17"/>
      <c r="C38" s="18">
        <v>15255746</v>
      </c>
      <c r="D38" s="18">
        <v>15255746</v>
      </c>
      <c r="E38" s="19">
        <v>15101714</v>
      </c>
      <c r="F38" s="20">
        <v>15101714</v>
      </c>
      <c r="G38" s="20">
        <v>14132794</v>
      </c>
      <c r="H38" s="20">
        <v>15255746</v>
      </c>
      <c r="I38" s="20">
        <v>15255746</v>
      </c>
      <c r="J38" s="20">
        <v>15255746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15255746</v>
      </c>
      <c r="X38" s="20">
        <v>3775429</v>
      </c>
      <c r="Y38" s="20">
        <v>11480317</v>
      </c>
      <c r="Z38" s="21">
        <v>304.08</v>
      </c>
      <c r="AA38" s="22">
        <v>15101714</v>
      </c>
    </row>
    <row r="39" spans="1:27" ht="13.5">
      <c r="A39" s="27" t="s">
        <v>61</v>
      </c>
      <c r="B39" s="35"/>
      <c r="C39" s="29">
        <f aca="true" t="shared" si="4" ref="C39:Y39">SUM(C37:C38)</f>
        <v>15298672</v>
      </c>
      <c r="D39" s="29">
        <f>SUM(D37:D38)</f>
        <v>15298672</v>
      </c>
      <c r="E39" s="36">
        <f t="shared" si="4"/>
        <v>15106425</v>
      </c>
      <c r="F39" s="37">
        <f t="shared" si="4"/>
        <v>15106425</v>
      </c>
      <c r="G39" s="37">
        <f t="shared" si="4"/>
        <v>14175720</v>
      </c>
      <c r="H39" s="37">
        <f t="shared" si="4"/>
        <v>15298672</v>
      </c>
      <c r="I39" s="37">
        <f t="shared" si="4"/>
        <v>15298672</v>
      </c>
      <c r="J39" s="37">
        <f t="shared" si="4"/>
        <v>15298672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15298672</v>
      </c>
      <c r="X39" s="37">
        <f t="shared" si="4"/>
        <v>3776607</v>
      </c>
      <c r="Y39" s="37">
        <f t="shared" si="4"/>
        <v>11522065</v>
      </c>
      <c r="Z39" s="38">
        <f>+IF(X39&lt;&gt;0,+(Y39/X39)*100,0)</f>
        <v>305.0903893362481</v>
      </c>
      <c r="AA39" s="39">
        <f>SUM(AA37:AA38)</f>
        <v>15106425</v>
      </c>
    </row>
    <row r="40" spans="1:27" ht="13.5">
      <c r="A40" s="27" t="s">
        <v>62</v>
      </c>
      <c r="B40" s="28"/>
      <c r="C40" s="29">
        <f aca="true" t="shared" si="5" ref="C40:Y40">+C34+C39</f>
        <v>25066051</v>
      </c>
      <c r="D40" s="29">
        <f>+D34+D39</f>
        <v>25066051</v>
      </c>
      <c r="E40" s="30">
        <f t="shared" si="5"/>
        <v>23931725</v>
      </c>
      <c r="F40" s="31">
        <f t="shared" si="5"/>
        <v>23931725</v>
      </c>
      <c r="G40" s="31">
        <f t="shared" si="5"/>
        <v>25007852</v>
      </c>
      <c r="H40" s="31">
        <f t="shared" si="5"/>
        <v>22954876</v>
      </c>
      <c r="I40" s="31">
        <f t="shared" si="5"/>
        <v>23325372</v>
      </c>
      <c r="J40" s="31">
        <f t="shared" si="5"/>
        <v>23325372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23325372</v>
      </c>
      <c r="X40" s="31">
        <f t="shared" si="5"/>
        <v>5982932</v>
      </c>
      <c r="Y40" s="31">
        <f t="shared" si="5"/>
        <v>17342440</v>
      </c>
      <c r="Z40" s="32">
        <f>+IF(X40&lt;&gt;0,+(Y40/X40)*100,0)</f>
        <v>289.86523664317093</v>
      </c>
      <c r="AA40" s="33">
        <f>+AA34+AA39</f>
        <v>23931725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-5920758</v>
      </c>
      <c r="D42" s="43">
        <f>+D25-D40</f>
        <v>-5920758</v>
      </c>
      <c r="E42" s="44">
        <f t="shared" si="6"/>
        <v>-2953315</v>
      </c>
      <c r="F42" s="45">
        <f t="shared" si="6"/>
        <v>-2953315</v>
      </c>
      <c r="G42" s="45">
        <f t="shared" si="6"/>
        <v>-9088124</v>
      </c>
      <c r="H42" s="45">
        <f t="shared" si="6"/>
        <v>5258708</v>
      </c>
      <c r="I42" s="45">
        <f t="shared" si="6"/>
        <v>101900</v>
      </c>
      <c r="J42" s="45">
        <f t="shared" si="6"/>
        <v>101900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101900</v>
      </c>
      <c r="X42" s="45">
        <f t="shared" si="6"/>
        <v>-738330</v>
      </c>
      <c r="Y42" s="45">
        <f t="shared" si="6"/>
        <v>840230</v>
      </c>
      <c r="Z42" s="46">
        <f>+IF(X42&lt;&gt;0,+(Y42/X42)*100,0)</f>
        <v>-113.80141671068493</v>
      </c>
      <c r="AA42" s="47">
        <f>+AA25-AA40</f>
        <v>-2953315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-5920758</v>
      </c>
      <c r="D45" s="18">
        <v>-5920758</v>
      </c>
      <c r="E45" s="19">
        <v>-2953315</v>
      </c>
      <c r="F45" s="20">
        <v>-2953315</v>
      </c>
      <c r="G45" s="20">
        <v>-9088124</v>
      </c>
      <c r="H45" s="20">
        <v>5258708</v>
      </c>
      <c r="I45" s="20">
        <v>101900</v>
      </c>
      <c r="J45" s="20">
        <v>101900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101900</v>
      </c>
      <c r="X45" s="20">
        <v>-738329</v>
      </c>
      <c r="Y45" s="20">
        <v>840229</v>
      </c>
      <c r="Z45" s="48">
        <v>-113.8</v>
      </c>
      <c r="AA45" s="22">
        <v>-2953315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-5920758</v>
      </c>
      <c r="D48" s="51">
        <f>SUM(D45:D47)</f>
        <v>-5920758</v>
      </c>
      <c r="E48" s="52">
        <f t="shared" si="7"/>
        <v>-2953315</v>
      </c>
      <c r="F48" s="53">
        <f t="shared" si="7"/>
        <v>-2953315</v>
      </c>
      <c r="G48" s="53">
        <f t="shared" si="7"/>
        <v>-9088124</v>
      </c>
      <c r="H48" s="53">
        <f t="shared" si="7"/>
        <v>5258708</v>
      </c>
      <c r="I48" s="53">
        <f t="shared" si="7"/>
        <v>101900</v>
      </c>
      <c r="J48" s="53">
        <f t="shared" si="7"/>
        <v>101900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101900</v>
      </c>
      <c r="X48" s="53">
        <f t="shared" si="7"/>
        <v>-738329</v>
      </c>
      <c r="Y48" s="53">
        <f t="shared" si="7"/>
        <v>840229</v>
      </c>
      <c r="Z48" s="54">
        <f>+IF(X48&lt;&gt;0,+(Y48/X48)*100,0)</f>
        <v>-113.80143540345836</v>
      </c>
      <c r="AA48" s="55">
        <f>SUM(AA45:AA47)</f>
        <v>-2953315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3854664802</v>
      </c>
      <c r="D6" s="18"/>
      <c r="E6" s="19">
        <v>1389344503</v>
      </c>
      <c r="F6" s="20">
        <v>1315858738</v>
      </c>
      <c r="G6" s="20">
        <v>3966166092</v>
      </c>
      <c r="H6" s="20">
        <v>3891322540</v>
      </c>
      <c r="I6" s="20">
        <v>3734939767</v>
      </c>
      <c r="J6" s="20">
        <v>3734939767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3734939767</v>
      </c>
      <c r="X6" s="20">
        <v>328964687</v>
      </c>
      <c r="Y6" s="20">
        <v>3405975080</v>
      </c>
      <c r="Z6" s="21">
        <v>1035.36</v>
      </c>
      <c r="AA6" s="22">
        <v>1315858738</v>
      </c>
    </row>
    <row r="7" spans="1:27" ht="13.5">
      <c r="A7" s="23" t="s">
        <v>34</v>
      </c>
      <c r="B7" s="17"/>
      <c r="C7" s="18">
        <v>3234738079</v>
      </c>
      <c r="D7" s="18"/>
      <c r="E7" s="19">
        <v>6786003099</v>
      </c>
      <c r="F7" s="20">
        <v>7061364099</v>
      </c>
      <c r="G7" s="20">
        <v>7617327089</v>
      </c>
      <c r="H7" s="20">
        <v>7929214019</v>
      </c>
      <c r="I7" s="20">
        <v>7424290919</v>
      </c>
      <c r="J7" s="20">
        <v>7424290919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7424290919</v>
      </c>
      <c r="X7" s="20">
        <v>1765341025</v>
      </c>
      <c r="Y7" s="20">
        <v>5658949894</v>
      </c>
      <c r="Z7" s="21">
        <v>320.56</v>
      </c>
      <c r="AA7" s="22">
        <v>7061364099</v>
      </c>
    </row>
    <row r="8" spans="1:27" ht="13.5">
      <c r="A8" s="23" t="s">
        <v>35</v>
      </c>
      <c r="B8" s="17"/>
      <c r="C8" s="18">
        <v>5160619689</v>
      </c>
      <c r="D8" s="18"/>
      <c r="E8" s="19">
        <v>5662581487</v>
      </c>
      <c r="F8" s="20">
        <v>5667188023</v>
      </c>
      <c r="G8" s="20">
        <v>5105693291</v>
      </c>
      <c r="H8" s="20">
        <v>4766637876</v>
      </c>
      <c r="I8" s="20">
        <v>4609563118</v>
      </c>
      <c r="J8" s="20">
        <v>4609563118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4609563118</v>
      </c>
      <c r="X8" s="20">
        <v>1416797009</v>
      </c>
      <c r="Y8" s="20">
        <v>3192766109</v>
      </c>
      <c r="Z8" s="21">
        <v>225.35</v>
      </c>
      <c r="AA8" s="22">
        <v>5667188023</v>
      </c>
    </row>
    <row r="9" spans="1:27" ht="13.5">
      <c r="A9" s="23" t="s">
        <v>36</v>
      </c>
      <c r="B9" s="17"/>
      <c r="C9" s="18">
        <v>993874519</v>
      </c>
      <c r="D9" s="18"/>
      <c r="E9" s="19">
        <v>709639577</v>
      </c>
      <c r="F9" s="20">
        <v>708831214</v>
      </c>
      <c r="G9" s="20">
        <v>1414106626</v>
      </c>
      <c r="H9" s="20">
        <v>1214109331</v>
      </c>
      <c r="I9" s="20">
        <v>1575335631</v>
      </c>
      <c r="J9" s="20">
        <v>1575335631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1575335631</v>
      </c>
      <c r="X9" s="20">
        <v>177207804</v>
      </c>
      <c r="Y9" s="20">
        <v>1398127827</v>
      </c>
      <c r="Z9" s="21">
        <v>788.98</v>
      </c>
      <c r="AA9" s="22">
        <v>708831214</v>
      </c>
    </row>
    <row r="10" spans="1:27" ht="13.5">
      <c r="A10" s="23" t="s">
        <v>37</v>
      </c>
      <c r="B10" s="17"/>
      <c r="C10" s="18">
        <v>28856140</v>
      </c>
      <c r="D10" s="18"/>
      <c r="E10" s="19">
        <v>26623167</v>
      </c>
      <c r="F10" s="20">
        <v>24671297</v>
      </c>
      <c r="G10" s="24">
        <v>58864003</v>
      </c>
      <c r="H10" s="24">
        <v>439429986</v>
      </c>
      <c r="I10" s="24">
        <v>60200722</v>
      </c>
      <c r="J10" s="20">
        <v>60200722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60200722</v>
      </c>
      <c r="X10" s="20">
        <v>6167825</v>
      </c>
      <c r="Y10" s="24">
        <v>54032897</v>
      </c>
      <c r="Z10" s="25">
        <v>876.04</v>
      </c>
      <c r="AA10" s="26">
        <v>24671297</v>
      </c>
    </row>
    <row r="11" spans="1:27" ht="13.5">
      <c r="A11" s="23" t="s">
        <v>38</v>
      </c>
      <c r="B11" s="17"/>
      <c r="C11" s="18">
        <v>619340936</v>
      </c>
      <c r="D11" s="18"/>
      <c r="E11" s="19">
        <v>684047409</v>
      </c>
      <c r="F11" s="20">
        <v>668653476</v>
      </c>
      <c r="G11" s="20">
        <v>616220130</v>
      </c>
      <c r="H11" s="20">
        <v>638429196</v>
      </c>
      <c r="I11" s="20">
        <v>648431502</v>
      </c>
      <c r="J11" s="20">
        <v>648431502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648431502</v>
      </c>
      <c r="X11" s="20">
        <v>167163372</v>
      </c>
      <c r="Y11" s="20">
        <v>481268130</v>
      </c>
      <c r="Z11" s="21">
        <v>287.9</v>
      </c>
      <c r="AA11" s="22">
        <v>668653476</v>
      </c>
    </row>
    <row r="12" spans="1:27" ht="13.5">
      <c r="A12" s="27" t="s">
        <v>39</v>
      </c>
      <c r="B12" s="28"/>
      <c r="C12" s="29">
        <f aca="true" t="shared" si="0" ref="C12:Y12">SUM(C6:C11)</f>
        <v>13892094165</v>
      </c>
      <c r="D12" s="29">
        <f>SUM(D6:D11)</f>
        <v>0</v>
      </c>
      <c r="E12" s="30">
        <f t="shared" si="0"/>
        <v>15258239242</v>
      </c>
      <c r="F12" s="31">
        <f t="shared" si="0"/>
        <v>15446566847</v>
      </c>
      <c r="G12" s="31">
        <f t="shared" si="0"/>
        <v>18778377231</v>
      </c>
      <c r="H12" s="31">
        <f t="shared" si="0"/>
        <v>18879142948</v>
      </c>
      <c r="I12" s="31">
        <f t="shared" si="0"/>
        <v>18052761659</v>
      </c>
      <c r="J12" s="31">
        <f t="shared" si="0"/>
        <v>18052761659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18052761659</v>
      </c>
      <c r="X12" s="31">
        <f t="shared" si="0"/>
        <v>3861641722</v>
      </c>
      <c r="Y12" s="31">
        <f t="shared" si="0"/>
        <v>14191119937</v>
      </c>
      <c r="Z12" s="32">
        <f>+IF(X12&lt;&gt;0,+(Y12/X12)*100,0)</f>
        <v>367.48929493257634</v>
      </c>
      <c r="AA12" s="33">
        <f>SUM(AA6:AA11)</f>
        <v>15446566847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178723296</v>
      </c>
      <c r="D15" s="18"/>
      <c r="E15" s="19">
        <v>152474811</v>
      </c>
      <c r="F15" s="20">
        <v>152474811</v>
      </c>
      <c r="G15" s="20">
        <v>128685575</v>
      </c>
      <c r="H15" s="20">
        <v>134458200</v>
      </c>
      <c r="I15" s="20">
        <v>131929728</v>
      </c>
      <c r="J15" s="20">
        <v>131929728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131929728</v>
      </c>
      <c r="X15" s="20">
        <v>38118705</v>
      </c>
      <c r="Y15" s="20">
        <v>93811023</v>
      </c>
      <c r="Z15" s="21">
        <v>246.1</v>
      </c>
      <c r="AA15" s="22">
        <v>152474811</v>
      </c>
    </row>
    <row r="16" spans="1:27" ht="13.5">
      <c r="A16" s="23" t="s">
        <v>42</v>
      </c>
      <c r="B16" s="17"/>
      <c r="C16" s="18">
        <v>3342768864</v>
      </c>
      <c r="D16" s="18"/>
      <c r="E16" s="19">
        <v>1736017723</v>
      </c>
      <c r="F16" s="20">
        <v>1913580723</v>
      </c>
      <c r="G16" s="24">
        <v>71724434</v>
      </c>
      <c r="H16" s="24">
        <v>69647214</v>
      </c>
      <c r="I16" s="24">
        <v>70129722</v>
      </c>
      <c r="J16" s="20">
        <v>70129722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70129722</v>
      </c>
      <c r="X16" s="20">
        <v>478395182</v>
      </c>
      <c r="Y16" s="24">
        <v>-408265460</v>
      </c>
      <c r="Z16" s="25">
        <v>-85.34</v>
      </c>
      <c r="AA16" s="26">
        <v>1913580723</v>
      </c>
    </row>
    <row r="17" spans="1:27" ht="13.5">
      <c r="A17" s="23" t="s">
        <v>43</v>
      </c>
      <c r="B17" s="17"/>
      <c r="C17" s="18">
        <v>1756936374</v>
      </c>
      <c r="D17" s="18"/>
      <c r="E17" s="19">
        <v>2350146848</v>
      </c>
      <c r="F17" s="20">
        <v>2348842735</v>
      </c>
      <c r="G17" s="20">
        <v>2240631680</v>
      </c>
      <c r="H17" s="20">
        <v>2269712653</v>
      </c>
      <c r="I17" s="20">
        <v>2284666181</v>
      </c>
      <c r="J17" s="20">
        <v>2284666181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2284666181</v>
      </c>
      <c r="X17" s="20">
        <v>587210686</v>
      </c>
      <c r="Y17" s="20">
        <v>1697455495</v>
      </c>
      <c r="Z17" s="21">
        <v>289.07</v>
      </c>
      <c r="AA17" s="22">
        <v>2348842735</v>
      </c>
    </row>
    <row r="18" spans="1:27" ht="13.5">
      <c r="A18" s="23" t="s">
        <v>44</v>
      </c>
      <c r="B18" s="17"/>
      <c r="C18" s="18">
        <v>139301</v>
      </c>
      <c r="D18" s="18"/>
      <c r="E18" s="19">
        <v>105062</v>
      </c>
      <c r="F18" s="20">
        <v>105062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26266</v>
      </c>
      <c r="Y18" s="20">
        <v>-26266</v>
      </c>
      <c r="Z18" s="21">
        <v>-100</v>
      </c>
      <c r="AA18" s="22">
        <v>105062</v>
      </c>
    </row>
    <row r="19" spans="1:27" ht="13.5">
      <c r="A19" s="23" t="s">
        <v>45</v>
      </c>
      <c r="B19" s="17"/>
      <c r="C19" s="18">
        <v>51773779970</v>
      </c>
      <c r="D19" s="18"/>
      <c r="E19" s="19">
        <v>64970178041</v>
      </c>
      <c r="F19" s="20">
        <v>65715791245</v>
      </c>
      <c r="G19" s="20">
        <v>57475665033</v>
      </c>
      <c r="H19" s="20">
        <v>57808819084</v>
      </c>
      <c r="I19" s="20">
        <v>57857855482</v>
      </c>
      <c r="J19" s="20">
        <v>57857855482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57857855482</v>
      </c>
      <c r="X19" s="20">
        <v>16428947814</v>
      </c>
      <c r="Y19" s="20">
        <v>41428907668</v>
      </c>
      <c r="Z19" s="21">
        <v>252.17</v>
      </c>
      <c r="AA19" s="22">
        <v>65715791245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1961495</v>
      </c>
      <c r="D21" s="18"/>
      <c r="E21" s="19">
        <v>11545138</v>
      </c>
      <c r="F21" s="20">
        <v>11545138</v>
      </c>
      <c r="G21" s="20">
        <v>12769601</v>
      </c>
      <c r="H21" s="20">
        <v>12769601</v>
      </c>
      <c r="I21" s="20">
        <v>12769601</v>
      </c>
      <c r="J21" s="20">
        <v>12769601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12769601</v>
      </c>
      <c r="X21" s="20">
        <v>2886285</v>
      </c>
      <c r="Y21" s="20">
        <v>9883316</v>
      </c>
      <c r="Z21" s="21">
        <v>342.42</v>
      </c>
      <c r="AA21" s="22">
        <v>11545138</v>
      </c>
    </row>
    <row r="22" spans="1:27" ht="13.5">
      <c r="A22" s="23" t="s">
        <v>48</v>
      </c>
      <c r="B22" s="17"/>
      <c r="C22" s="18">
        <v>760092651</v>
      </c>
      <c r="D22" s="18"/>
      <c r="E22" s="19">
        <v>48939013</v>
      </c>
      <c r="F22" s="20">
        <v>47967700</v>
      </c>
      <c r="G22" s="20">
        <v>34807176</v>
      </c>
      <c r="H22" s="20">
        <v>33095629</v>
      </c>
      <c r="I22" s="20">
        <v>36184041</v>
      </c>
      <c r="J22" s="20">
        <v>36184041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36184041</v>
      </c>
      <c r="X22" s="20">
        <v>11991926</v>
      </c>
      <c r="Y22" s="20">
        <v>24192115</v>
      </c>
      <c r="Z22" s="21">
        <v>201.74</v>
      </c>
      <c r="AA22" s="22">
        <v>47967700</v>
      </c>
    </row>
    <row r="23" spans="1:27" ht="13.5">
      <c r="A23" s="23" t="s">
        <v>49</v>
      </c>
      <c r="B23" s="17"/>
      <c r="C23" s="18">
        <v>108338884</v>
      </c>
      <c r="D23" s="18"/>
      <c r="E23" s="19">
        <v>99064041</v>
      </c>
      <c r="F23" s="20">
        <v>99068041</v>
      </c>
      <c r="G23" s="24">
        <v>154442852</v>
      </c>
      <c r="H23" s="24">
        <v>138747105</v>
      </c>
      <c r="I23" s="24">
        <v>138737671</v>
      </c>
      <c r="J23" s="20">
        <v>138737671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138737671</v>
      </c>
      <c r="X23" s="20">
        <v>24767012</v>
      </c>
      <c r="Y23" s="24">
        <v>113970659</v>
      </c>
      <c r="Z23" s="25">
        <v>460.17</v>
      </c>
      <c r="AA23" s="26">
        <v>99068041</v>
      </c>
    </row>
    <row r="24" spans="1:27" ht="13.5">
      <c r="A24" s="27" t="s">
        <v>50</v>
      </c>
      <c r="B24" s="35"/>
      <c r="C24" s="29">
        <f aca="true" t="shared" si="1" ref="C24:Y24">SUM(C15:C23)</f>
        <v>57922740835</v>
      </c>
      <c r="D24" s="29">
        <f>SUM(D15:D23)</f>
        <v>0</v>
      </c>
      <c r="E24" s="36">
        <f t="shared" si="1"/>
        <v>69368470677</v>
      </c>
      <c r="F24" s="37">
        <f t="shared" si="1"/>
        <v>70289375455</v>
      </c>
      <c r="G24" s="37">
        <f t="shared" si="1"/>
        <v>60118726351</v>
      </c>
      <c r="H24" s="37">
        <f t="shared" si="1"/>
        <v>60467249486</v>
      </c>
      <c r="I24" s="37">
        <f t="shared" si="1"/>
        <v>60532272426</v>
      </c>
      <c r="J24" s="37">
        <f t="shared" si="1"/>
        <v>60532272426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60532272426</v>
      </c>
      <c r="X24" s="37">
        <f t="shared" si="1"/>
        <v>17572343876</v>
      </c>
      <c r="Y24" s="37">
        <f t="shared" si="1"/>
        <v>42959928550</v>
      </c>
      <c r="Z24" s="38">
        <f>+IF(X24&lt;&gt;0,+(Y24/X24)*100,0)</f>
        <v>244.47466344358259</v>
      </c>
      <c r="AA24" s="39">
        <f>SUM(AA15:AA23)</f>
        <v>70289375455</v>
      </c>
    </row>
    <row r="25" spans="1:27" ht="13.5">
      <c r="A25" s="27" t="s">
        <v>51</v>
      </c>
      <c r="B25" s="28"/>
      <c r="C25" s="29">
        <f aca="true" t="shared" si="2" ref="C25:Y25">+C12+C24</f>
        <v>71814835000</v>
      </c>
      <c r="D25" s="29">
        <f>+D12+D24</f>
        <v>0</v>
      </c>
      <c r="E25" s="30">
        <f t="shared" si="2"/>
        <v>84626709919</v>
      </c>
      <c r="F25" s="31">
        <f t="shared" si="2"/>
        <v>85735942302</v>
      </c>
      <c r="G25" s="31">
        <f t="shared" si="2"/>
        <v>78897103582</v>
      </c>
      <c r="H25" s="31">
        <f t="shared" si="2"/>
        <v>79346392434</v>
      </c>
      <c r="I25" s="31">
        <f t="shared" si="2"/>
        <v>78585034085</v>
      </c>
      <c r="J25" s="31">
        <f t="shared" si="2"/>
        <v>78585034085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78585034085</v>
      </c>
      <c r="X25" s="31">
        <f t="shared" si="2"/>
        <v>21433985598</v>
      </c>
      <c r="Y25" s="31">
        <f t="shared" si="2"/>
        <v>57151048487</v>
      </c>
      <c r="Z25" s="32">
        <f>+IF(X25&lt;&gt;0,+(Y25/X25)*100,0)</f>
        <v>266.6375239718961</v>
      </c>
      <c r="AA25" s="33">
        <f>+AA12+AA24</f>
        <v>85735942302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5780818</v>
      </c>
      <c r="D29" s="18"/>
      <c r="E29" s="19">
        <v>31943019</v>
      </c>
      <c r="F29" s="20">
        <v>31943019</v>
      </c>
      <c r="G29" s="20">
        <v>9699316</v>
      </c>
      <c r="H29" s="20">
        <v>19788770</v>
      </c>
      <c r="I29" s="20">
        <v>14773654</v>
      </c>
      <c r="J29" s="20">
        <v>14773654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14773654</v>
      </c>
      <c r="X29" s="20">
        <v>7985755</v>
      </c>
      <c r="Y29" s="20">
        <v>6787899</v>
      </c>
      <c r="Z29" s="21">
        <v>85</v>
      </c>
      <c r="AA29" s="22">
        <v>31943019</v>
      </c>
    </row>
    <row r="30" spans="1:27" ht="13.5">
      <c r="A30" s="23" t="s">
        <v>55</v>
      </c>
      <c r="B30" s="17"/>
      <c r="C30" s="18">
        <v>668141130</v>
      </c>
      <c r="D30" s="18"/>
      <c r="E30" s="19">
        <v>697132132</v>
      </c>
      <c r="F30" s="20">
        <v>696842146</v>
      </c>
      <c r="G30" s="20">
        <v>562043929</v>
      </c>
      <c r="H30" s="20">
        <v>608459426</v>
      </c>
      <c r="I30" s="20">
        <v>607042357</v>
      </c>
      <c r="J30" s="20">
        <v>607042357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607042357</v>
      </c>
      <c r="X30" s="20">
        <v>174210539</v>
      </c>
      <c r="Y30" s="20">
        <v>432831818</v>
      </c>
      <c r="Z30" s="21">
        <v>248.45</v>
      </c>
      <c r="AA30" s="22">
        <v>696842146</v>
      </c>
    </row>
    <row r="31" spans="1:27" ht="13.5">
      <c r="A31" s="23" t="s">
        <v>56</v>
      </c>
      <c r="B31" s="17"/>
      <c r="C31" s="18">
        <v>540373667</v>
      </c>
      <c r="D31" s="18"/>
      <c r="E31" s="19">
        <v>564238033</v>
      </c>
      <c r="F31" s="20">
        <v>564232262</v>
      </c>
      <c r="G31" s="20">
        <v>552999909</v>
      </c>
      <c r="H31" s="20">
        <v>439302858</v>
      </c>
      <c r="I31" s="20">
        <v>433268925</v>
      </c>
      <c r="J31" s="20">
        <v>433268925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433268925</v>
      </c>
      <c r="X31" s="20">
        <v>141058069</v>
      </c>
      <c r="Y31" s="20">
        <v>292210856</v>
      </c>
      <c r="Z31" s="21">
        <v>207.16</v>
      </c>
      <c r="AA31" s="22">
        <v>564232262</v>
      </c>
    </row>
    <row r="32" spans="1:27" ht="13.5">
      <c r="A32" s="23" t="s">
        <v>57</v>
      </c>
      <c r="B32" s="17"/>
      <c r="C32" s="18">
        <v>7643570250</v>
      </c>
      <c r="D32" s="18"/>
      <c r="E32" s="19">
        <v>6617424165</v>
      </c>
      <c r="F32" s="20">
        <v>7153915146</v>
      </c>
      <c r="G32" s="20">
        <v>5592910861</v>
      </c>
      <c r="H32" s="20">
        <v>5285184284</v>
      </c>
      <c r="I32" s="20">
        <v>6058575089</v>
      </c>
      <c r="J32" s="20">
        <v>6058575089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6058575089</v>
      </c>
      <c r="X32" s="20">
        <v>1788478789</v>
      </c>
      <c r="Y32" s="20">
        <v>4270096300</v>
      </c>
      <c r="Z32" s="21">
        <v>238.76</v>
      </c>
      <c r="AA32" s="22">
        <v>7153915146</v>
      </c>
    </row>
    <row r="33" spans="1:27" ht="13.5">
      <c r="A33" s="23" t="s">
        <v>58</v>
      </c>
      <c r="B33" s="17"/>
      <c r="C33" s="18">
        <v>1497047267</v>
      </c>
      <c r="D33" s="18"/>
      <c r="E33" s="19">
        <v>1791209597</v>
      </c>
      <c r="F33" s="20">
        <v>2427386964</v>
      </c>
      <c r="G33" s="20">
        <v>1336524262</v>
      </c>
      <c r="H33" s="20">
        <v>1502890523</v>
      </c>
      <c r="I33" s="20">
        <v>1493620394</v>
      </c>
      <c r="J33" s="20">
        <v>1493620394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1493620394</v>
      </c>
      <c r="X33" s="20">
        <v>606846743</v>
      </c>
      <c r="Y33" s="20">
        <v>886773651</v>
      </c>
      <c r="Z33" s="21">
        <v>146.13</v>
      </c>
      <c r="AA33" s="22">
        <v>2427386964</v>
      </c>
    </row>
    <row r="34" spans="1:27" ht="13.5">
      <c r="A34" s="27" t="s">
        <v>59</v>
      </c>
      <c r="B34" s="28"/>
      <c r="C34" s="29">
        <f aca="true" t="shared" si="3" ref="C34:Y34">SUM(C29:C33)</f>
        <v>10354913132</v>
      </c>
      <c r="D34" s="29">
        <f>SUM(D29:D33)</f>
        <v>0</v>
      </c>
      <c r="E34" s="30">
        <f t="shared" si="3"/>
        <v>9701946946</v>
      </c>
      <c r="F34" s="31">
        <f t="shared" si="3"/>
        <v>10874319537</v>
      </c>
      <c r="G34" s="31">
        <f t="shared" si="3"/>
        <v>8054178277</v>
      </c>
      <c r="H34" s="31">
        <f t="shared" si="3"/>
        <v>7855625861</v>
      </c>
      <c r="I34" s="31">
        <f t="shared" si="3"/>
        <v>8607280419</v>
      </c>
      <c r="J34" s="31">
        <f t="shared" si="3"/>
        <v>8607280419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8607280419</v>
      </c>
      <c r="X34" s="31">
        <f t="shared" si="3"/>
        <v>2718579895</v>
      </c>
      <c r="Y34" s="31">
        <f t="shared" si="3"/>
        <v>5888700524</v>
      </c>
      <c r="Z34" s="32">
        <f>+IF(X34&lt;&gt;0,+(Y34/X34)*100,0)</f>
        <v>216.60943402216986</v>
      </c>
      <c r="AA34" s="33">
        <f>SUM(AA29:AA33)</f>
        <v>10874319537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9165250752</v>
      </c>
      <c r="D37" s="18"/>
      <c r="E37" s="19">
        <v>10847876405</v>
      </c>
      <c r="F37" s="20">
        <v>10853476124</v>
      </c>
      <c r="G37" s="20">
        <v>9214630738</v>
      </c>
      <c r="H37" s="20">
        <v>9220641302</v>
      </c>
      <c r="I37" s="20">
        <v>9004069299</v>
      </c>
      <c r="J37" s="20">
        <v>9004069299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9004069299</v>
      </c>
      <c r="X37" s="20">
        <v>2713369034</v>
      </c>
      <c r="Y37" s="20">
        <v>6290700265</v>
      </c>
      <c r="Z37" s="21">
        <v>231.84</v>
      </c>
      <c r="AA37" s="22">
        <v>10853476124</v>
      </c>
    </row>
    <row r="38" spans="1:27" ht="13.5">
      <c r="A38" s="23" t="s">
        <v>58</v>
      </c>
      <c r="B38" s="17"/>
      <c r="C38" s="18">
        <v>7611825137</v>
      </c>
      <c r="D38" s="18"/>
      <c r="E38" s="19">
        <v>7590699238</v>
      </c>
      <c r="F38" s="20">
        <v>7588248340</v>
      </c>
      <c r="G38" s="20">
        <v>7055687726</v>
      </c>
      <c r="H38" s="20">
        <v>8206273095</v>
      </c>
      <c r="I38" s="20">
        <v>8329887199</v>
      </c>
      <c r="J38" s="20">
        <v>8329887199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8329887199</v>
      </c>
      <c r="X38" s="20">
        <v>1897062087</v>
      </c>
      <c r="Y38" s="20">
        <v>6432825112</v>
      </c>
      <c r="Z38" s="21">
        <v>339.09</v>
      </c>
      <c r="AA38" s="22">
        <v>7588248340</v>
      </c>
    </row>
    <row r="39" spans="1:27" ht="13.5">
      <c r="A39" s="27" t="s">
        <v>61</v>
      </c>
      <c r="B39" s="35"/>
      <c r="C39" s="29">
        <f aca="true" t="shared" si="4" ref="C39:Y39">SUM(C37:C38)</f>
        <v>16777075889</v>
      </c>
      <c r="D39" s="29">
        <f>SUM(D37:D38)</f>
        <v>0</v>
      </c>
      <c r="E39" s="36">
        <f t="shared" si="4"/>
        <v>18438575643</v>
      </c>
      <c r="F39" s="37">
        <f t="shared" si="4"/>
        <v>18441724464</v>
      </c>
      <c r="G39" s="37">
        <f t="shared" si="4"/>
        <v>16270318464</v>
      </c>
      <c r="H39" s="37">
        <f t="shared" si="4"/>
        <v>17426914397</v>
      </c>
      <c r="I39" s="37">
        <f t="shared" si="4"/>
        <v>17333956498</v>
      </c>
      <c r="J39" s="37">
        <f t="shared" si="4"/>
        <v>17333956498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17333956498</v>
      </c>
      <c r="X39" s="37">
        <f t="shared" si="4"/>
        <v>4610431121</v>
      </c>
      <c r="Y39" s="37">
        <f t="shared" si="4"/>
        <v>12723525377</v>
      </c>
      <c r="Z39" s="38">
        <f>+IF(X39&lt;&gt;0,+(Y39/X39)*100,0)</f>
        <v>275.9725726959841</v>
      </c>
      <c r="AA39" s="39">
        <f>SUM(AA37:AA38)</f>
        <v>18441724464</v>
      </c>
    </row>
    <row r="40" spans="1:27" ht="13.5">
      <c r="A40" s="27" t="s">
        <v>62</v>
      </c>
      <c r="B40" s="28"/>
      <c r="C40" s="29">
        <f aca="true" t="shared" si="5" ref="C40:Y40">+C34+C39</f>
        <v>27131989021</v>
      </c>
      <c r="D40" s="29">
        <f>+D34+D39</f>
        <v>0</v>
      </c>
      <c r="E40" s="30">
        <f t="shared" si="5"/>
        <v>28140522589</v>
      </c>
      <c r="F40" s="31">
        <f t="shared" si="5"/>
        <v>29316044001</v>
      </c>
      <c r="G40" s="31">
        <f t="shared" si="5"/>
        <v>24324496741</v>
      </c>
      <c r="H40" s="31">
        <f t="shared" si="5"/>
        <v>25282540258</v>
      </c>
      <c r="I40" s="31">
        <f t="shared" si="5"/>
        <v>25941236917</v>
      </c>
      <c r="J40" s="31">
        <f t="shared" si="5"/>
        <v>25941236917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25941236917</v>
      </c>
      <c r="X40" s="31">
        <f t="shared" si="5"/>
        <v>7329011016</v>
      </c>
      <c r="Y40" s="31">
        <f t="shared" si="5"/>
        <v>18612225901</v>
      </c>
      <c r="Z40" s="32">
        <f>+IF(X40&lt;&gt;0,+(Y40/X40)*100,0)</f>
        <v>253.95276198067594</v>
      </c>
      <c r="AA40" s="33">
        <f>+AA34+AA39</f>
        <v>29316044001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44682845979</v>
      </c>
      <c r="D42" s="43">
        <f>+D25-D40</f>
        <v>0</v>
      </c>
      <c r="E42" s="44">
        <f t="shared" si="6"/>
        <v>56486187330</v>
      </c>
      <c r="F42" s="45">
        <f t="shared" si="6"/>
        <v>56419898301</v>
      </c>
      <c r="G42" s="45">
        <f t="shared" si="6"/>
        <v>54572606841</v>
      </c>
      <c r="H42" s="45">
        <f t="shared" si="6"/>
        <v>54063852176</v>
      </c>
      <c r="I42" s="45">
        <f t="shared" si="6"/>
        <v>52643797168</v>
      </c>
      <c r="J42" s="45">
        <f t="shared" si="6"/>
        <v>52643797168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52643797168</v>
      </c>
      <c r="X42" s="45">
        <f t="shared" si="6"/>
        <v>14104974582</v>
      </c>
      <c r="Y42" s="45">
        <f t="shared" si="6"/>
        <v>38538822586</v>
      </c>
      <c r="Z42" s="46">
        <f>+IF(X42&lt;&gt;0,+(Y42/X42)*100,0)</f>
        <v>273.22858585779477</v>
      </c>
      <c r="AA42" s="47">
        <f>+AA25-AA40</f>
        <v>56419898301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40248458183</v>
      </c>
      <c r="D45" s="18"/>
      <c r="E45" s="19">
        <v>48710578388</v>
      </c>
      <c r="F45" s="20">
        <v>49024143516</v>
      </c>
      <c r="G45" s="20">
        <v>49331774150</v>
      </c>
      <c r="H45" s="20">
        <v>44151743328</v>
      </c>
      <c r="I45" s="20">
        <v>42757686471</v>
      </c>
      <c r="J45" s="20">
        <v>42757686471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42757686471</v>
      </c>
      <c r="X45" s="20">
        <v>12256035883</v>
      </c>
      <c r="Y45" s="20">
        <v>30501650588</v>
      </c>
      <c r="Z45" s="48">
        <v>248.87</v>
      </c>
      <c r="AA45" s="22">
        <v>49024143516</v>
      </c>
    </row>
    <row r="46" spans="1:27" ht="13.5">
      <c r="A46" s="23" t="s">
        <v>67</v>
      </c>
      <c r="B46" s="17"/>
      <c r="C46" s="18">
        <v>4118753778</v>
      </c>
      <c r="D46" s="18"/>
      <c r="E46" s="19">
        <v>7775608938</v>
      </c>
      <c r="F46" s="20">
        <v>7395754781</v>
      </c>
      <c r="G46" s="20">
        <v>4714491853</v>
      </c>
      <c r="H46" s="20">
        <v>5153949039</v>
      </c>
      <c r="I46" s="20">
        <v>5150361542</v>
      </c>
      <c r="J46" s="20">
        <v>5150361542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5150361542</v>
      </c>
      <c r="X46" s="20">
        <v>1848938696</v>
      </c>
      <c r="Y46" s="20">
        <v>3301422846</v>
      </c>
      <c r="Z46" s="48">
        <v>178.56</v>
      </c>
      <c r="AA46" s="22">
        <v>7395754781</v>
      </c>
    </row>
    <row r="47" spans="1:27" ht="13.5">
      <c r="A47" s="23" t="s">
        <v>68</v>
      </c>
      <c r="B47" s="17"/>
      <c r="C47" s="18">
        <v>315634019</v>
      </c>
      <c r="D47" s="18"/>
      <c r="E47" s="19"/>
      <c r="F47" s="20"/>
      <c r="G47" s="20">
        <v>526340834</v>
      </c>
      <c r="H47" s="20">
        <v>4758159807</v>
      </c>
      <c r="I47" s="20">
        <v>4735749160</v>
      </c>
      <c r="J47" s="20">
        <v>4735749160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>
        <v>4735749160</v>
      </c>
      <c r="X47" s="20"/>
      <c r="Y47" s="20">
        <v>4735749160</v>
      </c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44682845980</v>
      </c>
      <c r="D48" s="51">
        <f>SUM(D45:D47)</f>
        <v>0</v>
      </c>
      <c r="E48" s="52">
        <f t="shared" si="7"/>
        <v>56486187326</v>
      </c>
      <c r="F48" s="53">
        <f t="shared" si="7"/>
        <v>56419898297</v>
      </c>
      <c r="G48" s="53">
        <f t="shared" si="7"/>
        <v>54572606837</v>
      </c>
      <c r="H48" s="53">
        <f t="shared" si="7"/>
        <v>54063852174</v>
      </c>
      <c r="I48" s="53">
        <f t="shared" si="7"/>
        <v>52643797173</v>
      </c>
      <c r="J48" s="53">
        <f t="shared" si="7"/>
        <v>52643797173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52643797173</v>
      </c>
      <c r="X48" s="53">
        <f t="shared" si="7"/>
        <v>14104974579</v>
      </c>
      <c r="Y48" s="53">
        <f t="shared" si="7"/>
        <v>38538822594</v>
      </c>
      <c r="Z48" s="54">
        <f>+IF(X48&lt;&gt;0,+(Y48/X48)*100,0)</f>
        <v>273.2285859726256</v>
      </c>
      <c r="AA48" s="55">
        <f>SUM(AA45:AA47)</f>
        <v>56419898297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33716135</v>
      </c>
      <c r="D6" s="18">
        <v>33716135</v>
      </c>
      <c r="E6" s="19">
        <v>26213427</v>
      </c>
      <c r="F6" s="20">
        <v>26213427</v>
      </c>
      <c r="G6" s="20">
        <v>15299769</v>
      </c>
      <c r="H6" s="20">
        <v>-4150033</v>
      </c>
      <c r="I6" s="20">
        <v>2118945</v>
      </c>
      <c r="J6" s="20">
        <v>2118945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2118945</v>
      </c>
      <c r="X6" s="20">
        <v>6553357</v>
      </c>
      <c r="Y6" s="20">
        <v>-4434412</v>
      </c>
      <c r="Z6" s="21">
        <v>-67.67</v>
      </c>
      <c r="AA6" s="22">
        <v>26213427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53982366</v>
      </c>
      <c r="D8" s="18">
        <v>53982366</v>
      </c>
      <c r="E8" s="19">
        <v>43065000</v>
      </c>
      <c r="F8" s="20">
        <v>43065000</v>
      </c>
      <c r="G8" s="20">
        <v>9640210</v>
      </c>
      <c r="H8" s="20">
        <v>157607</v>
      </c>
      <c r="I8" s="20">
        <v>-3337885</v>
      </c>
      <c r="J8" s="20">
        <v>-3337885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-3337885</v>
      </c>
      <c r="X8" s="20">
        <v>10766250</v>
      </c>
      <c r="Y8" s="20">
        <v>-14104135</v>
      </c>
      <c r="Z8" s="21">
        <v>-131</v>
      </c>
      <c r="AA8" s="22">
        <v>43065000</v>
      </c>
    </row>
    <row r="9" spans="1:27" ht="13.5">
      <c r="A9" s="23" t="s">
        <v>36</v>
      </c>
      <c r="B9" s="17"/>
      <c r="C9" s="18">
        <v>2497459</v>
      </c>
      <c r="D9" s="18">
        <v>2497459</v>
      </c>
      <c r="E9" s="19">
        <v>524000</v>
      </c>
      <c r="F9" s="20">
        <v>524000</v>
      </c>
      <c r="G9" s="20">
        <v>-4425279</v>
      </c>
      <c r="H9" s="20">
        <v>2241891</v>
      </c>
      <c r="I9" s="20">
        <v>-425595</v>
      </c>
      <c r="J9" s="20">
        <v>-425595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-425595</v>
      </c>
      <c r="X9" s="20">
        <v>131000</v>
      </c>
      <c r="Y9" s="20">
        <v>-556595</v>
      </c>
      <c r="Z9" s="21">
        <v>-424.88</v>
      </c>
      <c r="AA9" s="22">
        <v>524000</v>
      </c>
    </row>
    <row r="10" spans="1:27" ht="13.5">
      <c r="A10" s="23" t="s">
        <v>37</v>
      </c>
      <c r="B10" s="17"/>
      <c r="C10" s="18">
        <v>2415418</v>
      </c>
      <c r="D10" s="18">
        <v>2415418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1912110</v>
      </c>
      <c r="D11" s="18">
        <v>1912110</v>
      </c>
      <c r="E11" s="19">
        <v>1406119</v>
      </c>
      <c r="F11" s="20">
        <v>1406119</v>
      </c>
      <c r="G11" s="20">
        <v>84088</v>
      </c>
      <c r="H11" s="20">
        <v>89635</v>
      </c>
      <c r="I11" s="20">
        <v>-66335</v>
      </c>
      <c r="J11" s="20">
        <v>-66335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-66335</v>
      </c>
      <c r="X11" s="20">
        <v>351530</v>
      </c>
      <c r="Y11" s="20">
        <v>-417865</v>
      </c>
      <c r="Z11" s="21">
        <v>-118.87</v>
      </c>
      <c r="AA11" s="22">
        <v>1406119</v>
      </c>
    </row>
    <row r="12" spans="1:27" ht="13.5">
      <c r="A12" s="27" t="s">
        <v>39</v>
      </c>
      <c r="B12" s="28"/>
      <c r="C12" s="29">
        <f aca="true" t="shared" si="0" ref="C12:Y12">SUM(C6:C11)</f>
        <v>94523488</v>
      </c>
      <c r="D12" s="29">
        <f>SUM(D6:D11)</f>
        <v>94523488</v>
      </c>
      <c r="E12" s="30">
        <f t="shared" si="0"/>
        <v>71208546</v>
      </c>
      <c r="F12" s="31">
        <f t="shared" si="0"/>
        <v>71208546</v>
      </c>
      <c r="G12" s="31">
        <f t="shared" si="0"/>
        <v>20598788</v>
      </c>
      <c r="H12" s="31">
        <f t="shared" si="0"/>
        <v>-1660900</v>
      </c>
      <c r="I12" s="31">
        <f t="shared" si="0"/>
        <v>-1710870</v>
      </c>
      <c r="J12" s="31">
        <f t="shared" si="0"/>
        <v>-1710870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-1710870</v>
      </c>
      <c r="X12" s="31">
        <f t="shared" si="0"/>
        <v>17802137</v>
      </c>
      <c r="Y12" s="31">
        <f t="shared" si="0"/>
        <v>-19513007</v>
      </c>
      <c r="Z12" s="32">
        <f>+IF(X12&lt;&gt;0,+(Y12/X12)*100,0)</f>
        <v>-109.61047541651881</v>
      </c>
      <c r="AA12" s="33">
        <f>SUM(AA6:AA11)</f>
        <v>71208546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1531399</v>
      </c>
      <c r="D15" s="18">
        <v>1531399</v>
      </c>
      <c r="E15" s="19">
        <v>5899000</v>
      </c>
      <c r="F15" s="20">
        <v>5899000</v>
      </c>
      <c r="G15" s="20">
        <v>-79688</v>
      </c>
      <c r="H15" s="20">
        <v>-143784</v>
      </c>
      <c r="I15" s="20">
        <v>-142935</v>
      </c>
      <c r="J15" s="20">
        <v>-142935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-142935</v>
      </c>
      <c r="X15" s="20">
        <v>1474750</v>
      </c>
      <c r="Y15" s="20">
        <v>-1617685</v>
      </c>
      <c r="Z15" s="21">
        <v>-109.69</v>
      </c>
      <c r="AA15" s="22">
        <v>5899000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13588760</v>
      </c>
      <c r="D17" s="18">
        <v>13588760</v>
      </c>
      <c r="E17" s="19">
        <v>14437967</v>
      </c>
      <c r="F17" s="20">
        <v>14437967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3609492</v>
      </c>
      <c r="Y17" s="20">
        <v>-3609492</v>
      </c>
      <c r="Z17" s="21">
        <v>-100</v>
      </c>
      <c r="AA17" s="22">
        <v>14437967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274717232</v>
      </c>
      <c r="D19" s="18">
        <v>274717232</v>
      </c>
      <c r="E19" s="19">
        <v>290957925</v>
      </c>
      <c r="F19" s="20">
        <v>290957925</v>
      </c>
      <c r="G19" s="20">
        <v>-1963952</v>
      </c>
      <c r="H19" s="20">
        <v>66551</v>
      </c>
      <c r="I19" s="20">
        <v>-184210</v>
      </c>
      <c r="J19" s="20">
        <v>-184210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-184210</v>
      </c>
      <c r="X19" s="20">
        <v>72739481</v>
      </c>
      <c r="Y19" s="20">
        <v>-72923691</v>
      </c>
      <c r="Z19" s="21">
        <v>-100.25</v>
      </c>
      <c r="AA19" s="22">
        <v>290957925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806129</v>
      </c>
      <c r="D22" s="18">
        <v>806129</v>
      </c>
      <c r="E22" s="19">
        <v>2234694</v>
      </c>
      <c r="F22" s="20">
        <v>2234694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558674</v>
      </c>
      <c r="Y22" s="20">
        <v>-558674</v>
      </c>
      <c r="Z22" s="21">
        <v>-100</v>
      </c>
      <c r="AA22" s="22">
        <v>2234694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290643520</v>
      </c>
      <c r="D24" s="29">
        <f>SUM(D15:D23)</f>
        <v>290643520</v>
      </c>
      <c r="E24" s="36">
        <f t="shared" si="1"/>
        <v>313529586</v>
      </c>
      <c r="F24" s="37">
        <f t="shared" si="1"/>
        <v>313529586</v>
      </c>
      <c r="G24" s="37">
        <f t="shared" si="1"/>
        <v>-2043640</v>
      </c>
      <c r="H24" s="37">
        <f t="shared" si="1"/>
        <v>-77233</v>
      </c>
      <c r="I24" s="37">
        <f t="shared" si="1"/>
        <v>-327145</v>
      </c>
      <c r="J24" s="37">
        <f t="shared" si="1"/>
        <v>-327145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-327145</v>
      </c>
      <c r="X24" s="37">
        <f t="shared" si="1"/>
        <v>78382397</v>
      </c>
      <c r="Y24" s="37">
        <f t="shared" si="1"/>
        <v>-78709542</v>
      </c>
      <c r="Z24" s="38">
        <f>+IF(X24&lt;&gt;0,+(Y24/X24)*100,0)</f>
        <v>-100.41737049710282</v>
      </c>
      <c r="AA24" s="39">
        <f>SUM(AA15:AA23)</f>
        <v>313529586</v>
      </c>
    </row>
    <row r="25" spans="1:27" ht="13.5">
      <c r="A25" s="27" t="s">
        <v>51</v>
      </c>
      <c r="B25" s="28"/>
      <c r="C25" s="29">
        <f aca="true" t="shared" si="2" ref="C25:Y25">+C12+C24</f>
        <v>385167008</v>
      </c>
      <c r="D25" s="29">
        <f>+D12+D24</f>
        <v>385167008</v>
      </c>
      <c r="E25" s="30">
        <f t="shared" si="2"/>
        <v>384738132</v>
      </c>
      <c r="F25" s="31">
        <f t="shared" si="2"/>
        <v>384738132</v>
      </c>
      <c r="G25" s="31">
        <f t="shared" si="2"/>
        <v>18555148</v>
      </c>
      <c r="H25" s="31">
        <f t="shared" si="2"/>
        <v>-1738133</v>
      </c>
      <c r="I25" s="31">
        <f t="shared" si="2"/>
        <v>-2038015</v>
      </c>
      <c r="J25" s="31">
        <f t="shared" si="2"/>
        <v>-2038015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-2038015</v>
      </c>
      <c r="X25" s="31">
        <f t="shared" si="2"/>
        <v>96184534</v>
      </c>
      <c r="Y25" s="31">
        <f t="shared" si="2"/>
        <v>-98222549</v>
      </c>
      <c r="Z25" s="32">
        <f>+IF(X25&lt;&gt;0,+(Y25/X25)*100,0)</f>
        <v>-102.11885935840787</v>
      </c>
      <c r="AA25" s="33">
        <f>+AA12+AA24</f>
        <v>384738132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4074440</v>
      </c>
      <c r="D30" s="18">
        <v>4074440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2678978</v>
      </c>
      <c r="D31" s="18">
        <v>2678978</v>
      </c>
      <c r="E31" s="19">
        <v>2659036</v>
      </c>
      <c r="F31" s="20">
        <v>2659036</v>
      </c>
      <c r="G31" s="20">
        <v>12407</v>
      </c>
      <c r="H31" s="20">
        <v>23436</v>
      </c>
      <c r="I31" s="20">
        <v>4960</v>
      </c>
      <c r="J31" s="20">
        <v>4960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4960</v>
      </c>
      <c r="X31" s="20">
        <v>664759</v>
      </c>
      <c r="Y31" s="20">
        <v>-659799</v>
      </c>
      <c r="Z31" s="21">
        <v>-99.25</v>
      </c>
      <c r="AA31" s="22">
        <v>2659036</v>
      </c>
    </row>
    <row r="32" spans="1:27" ht="13.5">
      <c r="A32" s="23" t="s">
        <v>57</v>
      </c>
      <c r="B32" s="17"/>
      <c r="C32" s="18">
        <v>26578109</v>
      </c>
      <c r="D32" s="18">
        <v>26578109</v>
      </c>
      <c r="E32" s="19">
        <v>18408500</v>
      </c>
      <c r="F32" s="20">
        <v>18408500</v>
      </c>
      <c r="G32" s="20">
        <v>4135398</v>
      </c>
      <c r="H32" s="20">
        <v>-7582822</v>
      </c>
      <c r="I32" s="20">
        <v>7674638</v>
      </c>
      <c r="J32" s="20">
        <v>7674638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7674638</v>
      </c>
      <c r="X32" s="20">
        <v>4602125</v>
      </c>
      <c r="Y32" s="20">
        <v>3072513</v>
      </c>
      <c r="Z32" s="21">
        <v>66.76</v>
      </c>
      <c r="AA32" s="22">
        <v>18408500</v>
      </c>
    </row>
    <row r="33" spans="1:27" ht="13.5">
      <c r="A33" s="23" t="s">
        <v>58</v>
      </c>
      <c r="B33" s="17"/>
      <c r="C33" s="18">
        <v>7398238</v>
      </c>
      <c r="D33" s="18">
        <v>7398238</v>
      </c>
      <c r="E33" s="19">
        <v>6186346</v>
      </c>
      <c r="F33" s="20">
        <v>6186346</v>
      </c>
      <c r="G33" s="20">
        <v>34022</v>
      </c>
      <c r="H33" s="20"/>
      <c r="I33" s="20">
        <v>15183</v>
      </c>
      <c r="J33" s="20">
        <v>15183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15183</v>
      </c>
      <c r="X33" s="20">
        <v>1546587</v>
      </c>
      <c r="Y33" s="20">
        <v>-1531404</v>
      </c>
      <c r="Z33" s="21">
        <v>-99.02</v>
      </c>
      <c r="AA33" s="22">
        <v>6186346</v>
      </c>
    </row>
    <row r="34" spans="1:27" ht="13.5">
      <c r="A34" s="27" t="s">
        <v>59</v>
      </c>
      <c r="B34" s="28"/>
      <c r="C34" s="29">
        <f aca="true" t="shared" si="3" ref="C34:Y34">SUM(C29:C33)</f>
        <v>40729765</v>
      </c>
      <c r="D34" s="29">
        <f>SUM(D29:D33)</f>
        <v>40729765</v>
      </c>
      <c r="E34" s="30">
        <f t="shared" si="3"/>
        <v>27253882</v>
      </c>
      <c r="F34" s="31">
        <f t="shared" si="3"/>
        <v>27253882</v>
      </c>
      <c r="G34" s="31">
        <f t="shared" si="3"/>
        <v>4181827</v>
      </c>
      <c r="H34" s="31">
        <f t="shared" si="3"/>
        <v>-7559386</v>
      </c>
      <c r="I34" s="31">
        <f t="shared" si="3"/>
        <v>7694781</v>
      </c>
      <c r="J34" s="31">
        <f t="shared" si="3"/>
        <v>7694781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7694781</v>
      </c>
      <c r="X34" s="31">
        <f t="shared" si="3"/>
        <v>6813471</v>
      </c>
      <c r="Y34" s="31">
        <f t="shared" si="3"/>
        <v>881310</v>
      </c>
      <c r="Z34" s="32">
        <f>+IF(X34&lt;&gt;0,+(Y34/X34)*100,0)</f>
        <v>12.934816923708928</v>
      </c>
      <c r="AA34" s="33">
        <f>SUM(AA29:AA33)</f>
        <v>27253882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55425728</v>
      </c>
      <c r="D37" s="18">
        <v>55425728</v>
      </c>
      <c r="E37" s="19">
        <v>49950000</v>
      </c>
      <c r="F37" s="20">
        <v>49950000</v>
      </c>
      <c r="G37" s="20"/>
      <c r="H37" s="20"/>
      <c r="I37" s="20">
        <v>-155753</v>
      </c>
      <c r="J37" s="20">
        <v>-155753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-155753</v>
      </c>
      <c r="X37" s="20">
        <v>12487500</v>
      </c>
      <c r="Y37" s="20">
        <v>-12643253</v>
      </c>
      <c r="Z37" s="21">
        <v>-101.25</v>
      </c>
      <c r="AA37" s="22">
        <v>49950000</v>
      </c>
    </row>
    <row r="38" spans="1:27" ht="13.5">
      <c r="A38" s="23" t="s">
        <v>58</v>
      </c>
      <c r="B38" s="17"/>
      <c r="C38" s="18">
        <v>59622021</v>
      </c>
      <c r="D38" s="18">
        <v>59622021</v>
      </c>
      <c r="E38" s="19">
        <v>62400000</v>
      </c>
      <c r="F38" s="20">
        <v>62400000</v>
      </c>
      <c r="G38" s="20">
        <v>935743</v>
      </c>
      <c r="H38" s="20"/>
      <c r="I38" s="20">
        <v>467873</v>
      </c>
      <c r="J38" s="20">
        <v>467873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467873</v>
      </c>
      <c r="X38" s="20">
        <v>15600000</v>
      </c>
      <c r="Y38" s="20">
        <v>-15132127</v>
      </c>
      <c r="Z38" s="21">
        <v>-97</v>
      </c>
      <c r="AA38" s="22">
        <v>62400000</v>
      </c>
    </row>
    <row r="39" spans="1:27" ht="13.5">
      <c r="A39" s="27" t="s">
        <v>61</v>
      </c>
      <c r="B39" s="35"/>
      <c r="C39" s="29">
        <f aca="true" t="shared" si="4" ref="C39:Y39">SUM(C37:C38)</f>
        <v>115047749</v>
      </c>
      <c r="D39" s="29">
        <f>SUM(D37:D38)</f>
        <v>115047749</v>
      </c>
      <c r="E39" s="36">
        <f t="shared" si="4"/>
        <v>112350000</v>
      </c>
      <c r="F39" s="37">
        <f t="shared" si="4"/>
        <v>112350000</v>
      </c>
      <c r="G39" s="37">
        <f t="shared" si="4"/>
        <v>935743</v>
      </c>
      <c r="H39" s="37">
        <f t="shared" si="4"/>
        <v>0</v>
      </c>
      <c r="I39" s="37">
        <f t="shared" si="4"/>
        <v>312120</v>
      </c>
      <c r="J39" s="37">
        <f t="shared" si="4"/>
        <v>312120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312120</v>
      </c>
      <c r="X39" s="37">
        <f t="shared" si="4"/>
        <v>28087500</v>
      </c>
      <c r="Y39" s="37">
        <f t="shared" si="4"/>
        <v>-27775380</v>
      </c>
      <c r="Z39" s="38">
        <f>+IF(X39&lt;&gt;0,+(Y39/X39)*100,0)</f>
        <v>-98.88875834445928</v>
      </c>
      <c r="AA39" s="39">
        <f>SUM(AA37:AA38)</f>
        <v>112350000</v>
      </c>
    </row>
    <row r="40" spans="1:27" ht="13.5">
      <c r="A40" s="27" t="s">
        <v>62</v>
      </c>
      <c r="B40" s="28"/>
      <c r="C40" s="29">
        <f aca="true" t="shared" si="5" ref="C40:Y40">+C34+C39</f>
        <v>155777514</v>
      </c>
      <c r="D40" s="29">
        <f>+D34+D39</f>
        <v>155777514</v>
      </c>
      <c r="E40" s="30">
        <f t="shared" si="5"/>
        <v>139603882</v>
      </c>
      <c r="F40" s="31">
        <f t="shared" si="5"/>
        <v>139603882</v>
      </c>
      <c r="G40" s="31">
        <f t="shared" si="5"/>
        <v>5117570</v>
      </c>
      <c r="H40" s="31">
        <f t="shared" si="5"/>
        <v>-7559386</v>
      </c>
      <c r="I40" s="31">
        <f t="shared" si="5"/>
        <v>8006901</v>
      </c>
      <c r="J40" s="31">
        <f t="shared" si="5"/>
        <v>8006901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8006901</v>
      </c>
      <c r="X40" s="31">
        <f t="shared" si="5"/>
        <v>34900971</v>
      </c>
      <c r="Y40" s="31">
        <f t="shared" si="5"/>
        <v>-26894070</v>
      </c>
      <c r="Z40" s="32">
        <f>+IF(X40&lt;&gt;0,+(Y40/X40)*100,0)</f>
        <v>-77.05822855186464</v>
      </c>
      <c r="AA40" s="33">
        <f>+AA34+AA39</f>
        <v>139603882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229389494</v>
      </c>
      <c r="D42" s="43">
        <f>+D25-D40</f>
        <v>229389494</v>
      </c>
      <c r="E42" s="44">
        <f t="shared" si="6"/>
        <v>245134250</v>
      </c>
      <c r="F42" s="45">
        <f t="shared" si="6"/>
        <v>245134250</v>
      </c>
      <c r="G42" s="45">
        <f t="shared" si="6"/>
        <v>13437578</v>
      </c>
      <c r="H42" s="45">
        <f t="shared" si="6"/>
        <v>5821253</v>
      </c>
      <c r="I42" s="45">
        <f t="shared" si="6"/>
        <v>-10044916</v>
      </c>
      <c r="J42" s="45">
        <f t="shared" si="6"/>
        <v>-10044916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-10044916</v>
      </c>
      <c r="X42" s="45">
        <f t="shared" si="6"/>
        <v>61283563</v>
      </c>
      <c r="Y42" s="45">
        <f t="shared" si="6"/>
        <v>-71328479</v>
      </c>
      <c r="Z42" s="46">
        <f>+IF(X42&lt;&gt;0,+(Y42/X42)*100,0)</f>
        <v>-116.39088118946349</v>
      </c>
      <c r="AA42" s="47">
        <f>+AA25-AA40</f>
        <v>245134250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219269138</v>
      </c>
      <c r="D45" s="18">
        <v>219269138</v>
      </c>
      <c r="E45" s="19">
        <v>231611596</v>
      </c>
      <c r="F45" s="20">
        <v>231611596</v>
      </c>
      <c r="G45" s="20">
        <v>13437578</v>
      </c>
      <c r="H45" s="20">
        <v>5821253</v>
      </c>
      <c r="I45" s="20">
        <v>-10044916</v>
      </c>
      <c r="J45" s="20">
        <v>-10044916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-10044916</v>
      </c>
      <c r="X45" s="20">
        <v>57902899</v>
      </c>
      <c r="Y45" s="20">
        <v>-67947815</v>
      </c>
      <c r="Z45" s="48">
        <v>-117.35</v>
      </c>
      <c r="AA45" s="22">
        <v>231611596</v>
      </c>
    </row>
    <row r="46" spans="1:27" ht="13.5">
      <c r="A46" s="23" t="s">
        <v>67</v>
      </c>
      <c r="B46" s="17"/>
      <c r="C46" s="18">
        <v>10120356</v>
      </c>
      <c r="D46" s="18">
        <v>10120356</v>
      </c>
      <c r="E46" s="19">
        <v>13522654</v>
      </c>
      <c r="F46" s="20">
        <v>13522654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3380664</v>
      </c>
      <c r="Y46" s="20">
        <v>-3380664</v>
      </c>
      <c r="Z46" s="48">
        <v>-100</v>
      </c>
      <c r="AA46" s="22">
        <v>13522654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229389494</v>
      </c>
      <c r="D48" s="51">
        <f>SUM(D45:D47)</f>
        <v>229389494</v>
      </c>
      <c r="E48" s="52">
        <f t="shared" si="7"/>
        <v>245134250</v>
      </c>
      <c r="F48" s="53">
        <f t="shared" si="7"/>
        <v>245134250</v>
      </c>
      <c r="G48" s="53">
        <f t="shared" si="7"/>
        <v>13437578</v>
      </c>
      <c r="H48" s="53">
        <f t="shared" si="7"/>
        <v>5821253</v>
      </c>
      <c r="I48" s="53">
        <f t="shared" si="7"/>
        <v>-10044916</v>
      </c>
      <c r="J48" s="53">
        <f t="shared" si="7"/>
        <v>-10044916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-10044916</v>
      </c>
      <c r="X48" s="53">
        <f t="shared" si="7"/>
        <v>61283563</v>
      </c>
      <c r="Y48" s="53">
        <f t="shared" si="7"/>
        <v>-71328479</v>
      </c>
      <c r="Z48" s="54">
        <f>+IF(X48&lt;&gt;0,+(Y48/X48)*100,0)</f>
        <v>-116.39088118946349</v>
      </c>
      <c r="AA48" s="55">
        <f>SUM(AA45:AA47)</f>
        <v>245134250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57811000</v>
      </c>
      <c r="F6" s="20">
        <v>57810880</v>
      </c>
      <c r="G6" s="20">
        <v>47609383</v>
      </c>
      <c r="H6" s="20">
        <v>68030085</v>
      </c>
      <c r="I6" s="20">
        <v>51782374</v>
      </c>
      <c r="J6" s="20">
        <v>51782374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51782374</v>
      </c>
      <c r="X6" s="20">
        <v>14452720</v>
      </c>
      <c r="Y6" s="20">
        <v>37329654</v>
      </c>
      <c r="Z6" s="21">
        <v>258.29</v>
      </c>
      <c r="AA6" s="22">
        <v>57810880</v>
      </c>
    </row>
    <row r="7" spans="1:27" ht="13.5">
      <c r="A7" s="23" t="s">
        <v>34</v>
      </c>
      <c r="B7" s="17"/>
      <c r="C7" s="18"/>
      <c r="D7" s="18"/>
      <c r="E7" s="19">
        <v>220000000</v>
      </c>
      <c r="F7" s="20">
        <v>220000000</v>
      </c>
      <c r="G7" s="20">
        <v>382316483</v>
      </c>
      <c r="H7" s="20">
        <v>363306434</v>
      </c>
      <c r="I7" s="20">
        <v>368906264</v>
      </c>
      <c r="J7" s="20">
        <v>368906264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368906264</v>
      </c>
      <c r="X7" s="20">
        <v>55000000</v>
      </c>
      <c r="Y7" s="20">
        <v>313906264</v>
      </c>
      <c r="Z7" s="21">
        <v>570.74</v>
      </c>
      <c r="AA7" s="22">
        <v>220000000</v>
      </c>
    </row>
    <row r="8" spans="1:27" ht="13.5">
      <c r="A8" s="23" t="s">
        <v>35</v>
      </c>
      <c r="B8" s="17"/>
      <c r="C8" s="18"/>
      <c r="D8" s="18"/>
      <c r="E8" s="19">
        <v>80000000</v>
      </c>
      <c r="F8" s="20">
        <v>80000000</v>
      </c>
      <c r="G8" s="20">
        <v>82429909</v>
      </c>
      <c r="H8" s="20">
        <v>121752622</v>
      </c>
      <c r="I8" s="20">
        <v>104436186</v>
      </c>
      <c r="J8" s="20">
        <v>104436186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104436186</v>
      </c>
      <c r="X8" s="20">
        <v>20000000</v>
      </c>
      <c r="Y8" s="20">
        <v>84436186</v>
      </c>
      <c r="Z8" s="21">
        <v>422.18</v>
      </c>
      <c r="AA8" s="22">
        <v>80000000</v>
      </c>
    </row>
    <row r="9" spans="1:27" ht="13.5">
      <c r="A9" s="23" t="s">
        <v>36</v>
      </c>
      <c r="B9" s="17"/>
      <c r="C9" s="18"/>
      <c r="D9" s="18"/>
      <c r="E9" s="19">
        <v>35000000</v>
      </c>
      <c r="F9" s="20">
        <v>35000000</v>
      </c>
      <c r="G9" s="20">
        <v>18267937</v>
      </c>
      <c r="H9" s="20">
        <v>17937242</v>
      </c>
      <c r="I9" s="20">
        <v>18403717</v>
      </c>
      <c r="J9" s="20">
        <v>18403717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18403717</v>
      </c>
      <c r="X9" s="20">
        <v>8750000</v>
      </c>
      <c r="Y9" s="20">
        <v>9653717</v>
      </c>
      <c r="Z9" s="21">
        <v>110.33</v>
      </c>
      <c r="AA9" s="22">
        <v>35000000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44726000</v>
      </c>
      <c r="F11" s="20">
        <v>44726340</v>
      </c>
      <c r="G11" s="20">
        <v>8686205</v>
      </c>
      <c r="H11" s="20">
        <v>8946920</v>
      </c>
      <c r="I11" s="20">
        <v>9101937</v>
      </c>
      <c r="J11" s="20">
        <v>9101937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9101937</v>
      </c>
      <c r="X11" s="20">
        <v>11181585</v>
      </c>
      <c r="Y11" s="20">
        <v>-2079648</v>
      </c>
      <c r="Z11" s="21">
        <v>-18.6</v>
      </c>
      <c r="AA11" s="22">
        <v>44726340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437537000</v>
      </c>
      <c r="F12" s="31">
        <f t="shared" si="0"/>
        <v>437537220</v>
      </c>
      <c r="G12" s="31">
        <f t="shared" si="0"/>
        <v>539309917</v>
      </c>
      <c r="H12" s="31">
        <f t="shared" si="0"/>
        <v>579973303</v>
      </c>
      <c r="I12" s="31">
        <f t="shared" si="0"/>
        <v>552630478</v>
      </c>
      <c r="J12" s="31">
        <f t="shared" si="0"/>
        <v>552630478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552630478</v>
      </c>
      <c r="X12" s="31">
        <f t="shared" si="0"/>
        <v>109384305</v>
      </c>
      <c r="Y12" s="31">
        <f t="shared" si="0"/>
        <v>443246173</v>
      </c>
      <c r="Z12" s="32">
        <f>+IF(X12&lt;&gt;0,+(Y12/X12)*100,0)</f>
        <v>405.2191701542557</v>
      </c>
      <c r="AA12" s="33">
        <f>SUM(AA6:AA11)</f>
        <v>437537220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3860000</v>
      </c>
      <c r="F17" s="20">
        <v>3860000</v>
      </c>
      <c r="G17" s="20">
        <v>4000000</v>
      </c>
      <c r="H17" s="20">
        <v>4000000</v>
      </c>
      <c r="I17" s="20">
        <v>4000000</v>
      </c>
      <c r="J17" s="20">
        <v>4000000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4000000</v>
      </c>
      <c r="X17" s="20">
        <v>965000</v>
      </c>
      <c r="Y17" s="20">
        <v>3035000</v>
      </c>
      <c r="Z17" s="21">
        <v>314.51</v>
      </c>
      <c r="AA17" s="22">
        <v>3860000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2289505000</v>
      </c>
      <c r="F19" s="20">
        <v>2289505057</v>
      </c>
      <c r="G19" s="20">
        <v>2065269965</v>
      </c>
      <c r="H19" s="20">
        <v>2065331326</v>
      </c>
      <c r="I19" s="20">
        <v>2091626197</v>
      </c>
      <c r="J19" s="20">
        <v>2091626197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2091626197</v>
      </c>
      <c r="X19" s="20">
        <v>572376264</v>
      </c>
      <c r="Y19" s="20">
        <v>1519249933</v>
      </c>
      <c r="Z19" s="21">
        <v>265.43</v>
      </c>
      <c r="AA19" s="22">
        <v>2289505057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1668000</v>
      </c>
      <c r="F22" s="20">
        <v>1668377</v>
      </c>
      <c r="G22" s="20"/>
      <c r="H22" s="20"/>
      <c r="I22" s="20">
        <v>3260075</v>
      </c>
      <c r="J22" s="20">
        <v>3260075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3260075</v>
      </c>
      <c r="X22" s="20">
        <v>417094</v>
      </c>
      <c r="Y22" s="20">
        <v>2842981</v>
      </c>
      <c r="Z22" s="21">
        <v>681.62</v>
      </c>
      <c r="AA22" s="22">
        <v>1668377</v>
      </c>
    </row>
    <row r="23" spans="1:27" ht="13.5">
      <c r="A23" s="23" t="s">
        <v>49</v>
      </c>
      <c r="B23" s="17"/>
      <c r="C23" s="18"/>
      <c r="D23" s="18"/>
      <c r="E23" s="19">
        <v>45000</v>
      </c>
      <c r="F23" s="20">
        <v>45000</v>
      </c>
      <c r="G23" s="24"/>
      <c r="H23" s="24"/>
      <c r="I23" s="24">
        <v>24176</v>
      </c>
      <c r="J23" s="20">
        <v>24176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24176</v>
      </c>
      <c r="X23" s="20">
        <v>11250</v>
      </c>
      <c r="Y23" s="24">
        <v>12926</v>
      </c>
      <c r="Z23" s="25">
        <v>114.9</v>
      </c>
      <c r="AA23" s="26">
        <v>45000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2295078000</v>
      </c>
      <c r="F24" s="37">
        <f t="shared" si="1"/>
        <v>2295078434</v>
      </c>
      <c r="G24" s="37">
        <f t="shared" si="1"/>
        <v>2069269965</v>
      </c>
      <c r="H24" s="37">
        <f t="shared" si="1"/>
        <v>2069331326</v>
      </c>
      <c r="I24" s="37">
        <f t="shared" si="1"/>
        <v>2098910448</v>
      </c>
      <c r="J24" s="37">
        <f t="shared" si="1"/>
        <v>2098910448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2098910448</v>
      </c>
      <c r="X24" s="37">
        <f t="shared" si="1"/>
        <v>573769608</v>
      </c>
      <c r="Y24" s="37">
        <f t="shared" si="1"/>
        <v>1525140840</v>
      </c>
      <c r="Z24" s="38">
        <f>+IF(X24&lt;&gt;0,+(Y24/X24)*100,0)</f>
        <v>265.8106701252814</v>
      </c>
      <c r="AA24" s="39">
        <f>SUM(AA15:AA23)</f>
        <v>2295078434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2732615000</v>
      </c>
      <c r="F25" s="31">
        <f t="shared" si="2"/>
        <v>2732615654</v>
      </c>
      <c r="G25" s="31">
        <f t="shared" si="2"/>
        <v>2608579882</v>
      </c>
      <c r="H25" s="31">
        <f t="shared" si="2"/>
        <v>2649304629</v>
      </c>
      <c r="I25" s="31">
        <f t="shared" si="2"/>
        <v>2651540926</v>
      </c>
      <c r="J25" s="31">
        <f t="shared" si="2"/>
        <v>2651540926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2651540926</v>
      </c>
      <c r="X25" s="31">
        <f t="shared" si="2"/>
        <v>683153913</v>
      </c>
      <c r="Y25" s="31">
        <f t="shared" si="2"/>
        <v>1968387013</v>
      </c>
      <c r="Z25" s="32">
        <f>+IF(X25&lt;&gt;0,+(Y25/X25)*100,0)</f>
        <v>288.13228988999435</v>
      </c>
      <c r="AA25" s="33">
        <f>+AA12+AA24</f>
        <v>2732615654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9162000</v>
      </c>
      <c r="F30" s="20">
        <v>9162374</v>
      </c>
      <c r="G30" s="20">
        <v>11117571</v>
      </c>
      <c r="H30" s="20">
        <v>11088152</v>
      </c>
      <c r="I30" s="20">
        <v>11045658</v>
      </c>
      <c r="J30" s="20">
        <v>11045658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11045658</v>
      </c>
      <c r="X30" s="20">
        <v>2290594</v>
      </c>
      <c r="Y30" s="20">
        <v>8755064</v>
      </c>
      <c r="Z30" s="21">
        <v>382.22</v>
      </c>
      <c r="AA30" s="22">
        <v>9162374</v>
      </c>
    </row>
    <row r="31" spans="1:27" ht="13.5">
      <c r="A31" s="23" t="s">
        <v>56</v>
      </c>
      <c r="B31" s="17"/>
      <c r="C31" s="18"/>
      <c r="D31" s="18"/>
      <c r="E31" s="19">
        <v>13800000</v>
      </c>
      <c r="F31" s="20">
        <v>13800000</v>
      </c>
      <c r="G31" s="20">
        <v>14361997</v>
      </c>
      <c r="H31" s="20">
        <v>14453156</v>
      </c>
      <c r="I31" s="20">
        <v>14561183</v>
      </c>
      <c r="J31" s="20">
        <v>14561183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14561183</v>
      </c>
      <c r="X31" s="20">
        <v>3450000</v>
      </c>
      <c r="Y31" s="20">
        <v>11111183</v>
      </c>
      <c r="Z31" s="21">
        <v>322.06</v>
      </c>
      <c r="AA31" s="22">
        <v>13800000</v>
      </c>
    </row>
    <row r="32" spans="1:27" ht="13.5">
      <c r="A32" s="23" t="s">
        <v>57</v>
      </c>
      <c r="B32" s="17"/>
      <c r="C32" s="18"/>
      <c r="D32" s="18"/>
      <c r="E32" s="19">
        <v>101610000</v>
      </c>
      <c r="F32" s="20">
        <v>99149476</v>
      </c>
      <c r="G32" s="20">
        <v>78286478</v>
      </c>
      <c r="H32" s="20">
        <v>79413323</v>
      </c>
      <c r="I32" s="20">
        <v>92023369</v>
      </c>
      <c r="J32" s="20">
        <v>92023369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92023369</v>
      </c>
      <c r="X32" s="20">
        <v>24787369</v>
      </c>
      <c r="Y32" s="20">
        <v>67236000</v>
      </c>
      <c r="Z32" s="21">
        <v>271.25</v>
      </c>
      <c r="AA32" s="22">
        <v>99149476</v>
      </c>
    </row>
    <row r="33" spans="1:27" ht="13.5">
      <c r="A33" s="23" t="s">
        <v>58</v>
      </c>
      <c r="B33" s="17"/>
      <c r="C33" s="18"/>
      <c r="D33" s="18"/>
      <c r="E33" s="19">
        <v>2675000</v>
      </c>
      <c r="F33" s="20">
        <v>2675000</v>
      </c>
      <c r="G33" s="20">
        <v>2546267</v>
      </c>
      <c r="H33" s="20">
        <v>2337368</v>
      </c>
      <c r="I33" s="20">
        <v>2128546</v>
      </c>
      <c r="J33" s="20">
        <v>2128546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2128546</v>
      </c>
      <c r="X33" s="20">
        <v>668750</v>
      </c>
      <c r="Y33" s="20">
        <v>1459796</v>
      </c>
      <c r="Z33" s="21">
        <v>218.29</v>
      </c>
      <c r="AA33" s="22">
        <v>2675000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127247000</v>
      </c>
      <c r="F34" s="31">
        <f t="shared" si="3"/>
        <v>124786850</v>
      </c>
      <c r="G34" s="31">
        <f t="shared" si="3"/>
        <v>106312313</v>
      </c>
      <c r="H34" s="31">
        <f t="shared" si="3"/>
        <v>107291999</v>
      </c>
      <c r="I34" s="31">
        <f t="shared" si="3"/>
        <v>119758756</v>
      </c>
      <c r="J34" s="31">
        <f t="shared" si="3"/>
        <v>119758756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119758756</v>
      </c>
      <c r="X34" s="31">
        <f t="shared" si="3"/>
        <v>31196713</v>
      </c>
      <c r="Y34" s="31">
        <f t="shared" si="3"/>
        <v>88562043</v>
      </c>
      <c r="Z34" s="32">
        <f>+IF(X34&lt;&gt;0,+(Y34/X34)*100,0)</f>
        <v>283.88260968391126</v>
      </c>
      <c r="AA34" s="33">
        <f>SUM(AA29:AA33)</f>
        <v>124786850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46535000</v>
      </c>
      <c r="F37" s="20">
        <v>46535024</v>
      </c>
      <c r="G37" s="20">
        <v>43289513</v>
      </c>
      <c r="H37" s="20">
        <v>43289513</v>
      </c>
      <c r="I37" s="20">
        <v>43289513</v>
      </c>
      <c r="J37" s="20">
        <v>43289513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43289513</v>
      </c>
      <c r="X37" s="20">
        <v>11633756</v>
      </c>
      <c r="Y37" s="20">
        <v>31655757</v>
      </c>
      <c r="Z37" s="21">
        <v>272.1</v>
      </c>
      <c r="AA37" s="22">
        <v>46535024</v>
      </c>
    </row>
    <row r="38" spans="1:27" ht="13.5">
      <c r="A38" s="23" t="s">
        <v>58</v>
      </c>
      <c r="B38" s="17"/>
      <c r="C38" s="18"/>
      <c r="D38" s="18"/>
      <c r="E38" s="19">
        <v>140450000</v>
      </c>
      <c r="F38" s="20">
        <v>140450000</v>
      </c>
      <c r="G38" s="20">
        <v>127133328</v>
      </c>
      <c r="H38" s="20">
        <v>129432515</v>
      </c>
      <c r="I38" s="20">
        <v>130582108</v>
      </c>
      <c r="J38" s="20">
        <v>130582108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130582108</v>
      </c>
      <c r="X38" s="20">
        <v>35112500</v>
      </c>
      <c r="Y38" s="20">
        <v>95469608</v>
      </c>
      <c r="Z38" s="21">
        <v>271.9</v>
      </c>
      <c r="AA38" s="22">
        <v>140450000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186985000</v>
      </c>
      <c r="F39" s="37">
        <f t="shared" si="4"/>
        <v>186985024</v>
      </c>
      <c r="G39" s="37">
        <f t="shared" si="4"/>
        <v>170422841</v>
      </c>
      <c r="H39" s="37">
        <f t="shared" si="4"/>
        <v>172722028</v>
      </c>
      <c r="I39" s="37">
        <f t="shared" si="4"/>
        <v>173871621</v>
      </c>
      <c r="J39" s="37">
        <f t="shared" si="4"/>
        <v>173871621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173871621</v>
      </c>
      <c r="X39" s="37">
        <f t="shared" si="4"/>
        <v>46746256</v>
      </c>
      <c r="Y39" s="37">
        <f t="shared" si="4"/>
        <v>127125365</v>
      </c>
      <c r="Z39" s="38">
        <f>+IF(X39&lt;&gt;0,+(Y39/X39)*100,0)</f>
        <v>271.9476935222363</v>
      </c>
      <c r="AA39" s="39">
        <f>SUM(AA37:AA38)</f>
        <v>186985024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314232000</v>
      </c>
      <c r="F40" s="31">
        <f t="shared" si="5"/>
        <v>311771874</v>
      </c>
      <c r="G40" s="31">
        <f t="shared" si="5"/>
        <v>276735154</v>
      </c>
      <c r="H40" s="31">
        <f t="shared" si="5"/>
        <v>280014027</v>
      </c>
      <c r="I40" s="31">
        <f t="shared" si="5"/>
        <v>293630377</v>
      </c>
      <c r="J40" s="31">
        <f t="shared" si="5"/>
        <v>293630377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293630377</v>
      </c>
      <c r="X40" s="31">
        <f t="shared" si="5"/>
        <v>77942969</v>
      </c>
      <c r="Y40" s="31">
        <f t="shared" si="5"/>
        <v>215687408</v>
      </c>
      <c r="Z40" s="32">
        <f>+IF(X40&lt;&gt;0,+(Y40/X40)*100,0)</f>
        <v>276.7246497884883</v>
      </c>
      <c r="AA40" s="33">
        <f>+AA34+AA39</f>
        <v>311771874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2418383000</v>
      </c>
      <c r="F42" s="45">
        <f t="shared" si="6"/>
        <v>2420843780</v>
      </c>
      <c r="G42" s="45">
        <f t="shared" si="6"/>
        <v>2331844728</v>
      </c>
      <c r="H42" s="45">
        <f t="shared" si="6"/>
        <v>2369290602</v>
      </c>
      <c r="I42" s="45">
        <f t="shared" si="6"/>
        <v>2357910549</v>
      </c>
      <c r="J42" s="45">
        <f t="shared" si="6"/>
        <v>2357910549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2357910549</v>
      </c>
      <c r="X42" s="45">
        <f t="shared" si="6"/>
        <v>605210944</v>
      </c>
      <c r="Y42" s="45">
        <f t="shared" si="6"/>
        <v>1752699605</v>
      </c>
      <c r="Z42" s="46">
        <f>+IF(X42&lt;&gt;0,+(Y42/X42)*100,0)</f>
        <v>289.60143936194254</v>
      </c>
      <c r="AA42" s="47">
        <f>+AA25-AA40</f>
        <v>2420843780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2322329000</v>
      </c>
      <c r="F45" s="20">
        <v>2324789460</v>
      </c>
      <c r="G45" s="20">
        <v>2318881042</v>
      </c>
      <c r="H45" s="20">
        <v>2357372649</v>
      </c>
      <c r="I45" s="20">
        <v>2345984560</v>
      </c>
      <c r="J45" s="20">
        <v>2345984560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2345984560</v>
      </c>
      <c r="X45" s="20">
        <v>581197365</v>
      </c>
      <c r="Y45" s="20">
        <v>1764787195</v>
      </c>
      <c r="Z45" s="48">
        <v>303.65</v>
      </c>
      <c r="AA45" s="22">
        <v>2324789460</v>
      </c>
    </row>
    <row r="46" spans="1:27" ht="13.5">
      <c r="A46" s="23" t="s">
        <v>67</v>
      </c>
      <c r="B46" s="17"/>
      <c r="C46" s="18"/>
      <c r="D46" s="18"/>
      <c r="E46" s="19">
        <v>96054000</v>
      </c>
      <c r="F46" s="20">
        <v>96054320</v>
      </c>
      <c r="G46" s="20">
        <v>12963686</v>
      </c>
      <c r="H46" s="20">
        <v>11917953</v>
      </c>
      <c r="I46" s="20">
        <v>11925989</v>
      </c>
      <c r="J46" s="20">
        <v>11925989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11925989</v>
      </c>
      <c r="X46" s="20">
        <v>24013580</v>
      </c>
      <c r="Y46" s="20">
        <v>-12087591</v>
      </c>
      <c r="Z46" s="48">
        <v>-50.34</v>
      </c>
      <c r="AA46" s="22">
        <v>96054320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2418383000</v>
      </c>
      <c r="F48" s="53">
        <f t="shared" si="7"/>
        <v>2420843780</v>
      </c>
      <c r="G48" s="53">
        <f t="shared" si="7"/>
        <v>2331844728</v>
      </c>
      <c r="H48" s="53">
        <f t="shared" si="7"/>
        <v>2369290602</v>
      </c>
      <c r="I48" s="53">
        <f t="shared" si="7"/>
        <v>2357910549</v>
      </c>
      <c r="J48" s="53">
        <f t="shared" si="7"/>
        <v>2357910549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2357910549</v>
      </c>
      <c r="X48" s="53">
        <f t="shared" si="7"/>
        <v>605210945</v>
      </c>
      <c r="Y48" s="53">
        <f t="shared" si="7"/>
        <v>1752699604</v>
      </c>
      <c r="Z48" s="54">
        <f>+IF(X48&lt;&gt;0,+(Y48/X48)*100,0)</f>
        <v>289.6014387181977</v>
      </c>
      <c r="AA48" s="55">
        <f>SUM(AA45:AA47)</f>
        <v>2420843780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222994961</v>
      </c>
      <c r="D6" s="18">
        <v>222994961</v>
      </c>
      <c r="E6" s="19">
        <v>177980396</v>
      </c>
      <c r="F6" s="20">
        <v>177980396</v>
      </c>
      <c r="G6" s="20">
        <v>9492102</v>
      </c>
      <c r="H6" s="20">
        <v>514683</v>
      </c>
      <c r="I6" s="20">
        <v>2086138</v>
      </c>
      <c r="J6" s="20">
        <v>2086138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2086138</v>
      </c>
      <c r="X6" s="20">
        <v>44495099</v>
      </c>
      <c r="Y6" s="20">
        <v>-42408961</v>
      </c>
      <c r="Z6" s="21">
        <v>-95.31</v>
      </c>
      <c r="AA6" s="22">
        <v>177980396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39539916</v>
      </c>
      <c r="D8" s="18">
        <v>39539916</v>
      </c>
      <c r="E8" s="19">
        <v>60350190</v>
      </c>
      <c r="F8" s="20">
        <v>60350190</v>
      </c>
      <c r="G8" s="20">
        <v>18947477</v>
      </c>
      <c r="H8" s="20">
        <v>519962</v>
      </c>
      <c r="I8" s="20">
        <v>-1899823</v>
      </c>
      <c r="J8" s="20">
        <v>-1899823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-1899823</v>
      </c>
      <c r="X8" s="20">
        <v>15087548</v>
      </c>
      <c r="Y8" s="20">
        <v>-16987371</v>
      </c>
      <c r="Z8" s="21">
        <v>-112.59</v>
      </c>
      <c r="AA8" s="22">
        <v>60350190</v>
      </c>
    </row>
    <row r="9" spans="1:27" ht="13.5">
      <c r="A9" s="23" t="s">
        <v>36</v>
      </c>
      <c r="B9" s="17"/>
      <c r="C9" s="18">
        <v>17194235</v>
      </c>
      <c r="D9" s="18">
        <v>17194235</v>
      </c>
      <c r="E9" s="19">
        <v>2131596</v>
      </c>
      <c r="F9" s="20">
        <v>2131596</v>
      </c>
      <c r="G9" s="20">
        <v>-4942517</v>
      </c>
      <c r="H9" s="20">
        <v>639849</v>
      </c>
      <c r="I9" s="20">
        <v>1362180</v>
      </c>
      <c r="J9" s="20">
        <v>1362180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1362180</v>
      </c>
      <c r="X9" s="20">
        <v>532899</v>
      </c>
      <c r="Y9" s="20">
        <v>829281</v>
      </c>
      <c r="Z9" s="21">
        <v>155.62</v>
      </c>
      <c r="AA9" s="22">
        <v>2131596</v>
      </c>
    </row>
    <row r="10" spans="1:27" ht="13.5">
      <c r="A10" s="23" t="s">
        <v>37</v>
      </c>
      <c r="B10" s="17"/>
      <c r="C10" s="18">
        <v>15023</v>
      </c>
      <c r="D10" s="18">
        <v>15023</v>
      </c>
      <c r="E10" s="19">
        <v>23500</v>
      </c>
      <c r="F10" s="20">
        <v>23500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5875</v>
      </c>
      <c r="Y10" s="24">
        <v>-5875</v>
      </c>
      <c r="Z10" s="25">
        <v>-100</v>
      </c>
      <c r="AA10" s="26">
        <v>23500</v>
      </c>
    </row>
    <row r="11" spans="1:27" ht="13.5">
      <c r="A11" s="23" t="s">
        <v>38</v>
      </c>
      <c r="B11" s="17"/>
      <c r="C11" s="18">
        <v>9118181</v>
      </c>
      <c r="D11" s="18">
        <v>9118181</v>
      </c>
      <c r="E11" s="19">
        <v>7540419</v>
      </c>
      <c r="F11" s="20">
        <v>7540419</v>
      </c>
      <c r="G11" s="20">
        <v>-309634</v>
      </c>
      <c r="H11" s="20">
        <v>206262</v>
      </c>
      <c r="I11" s="20">
        <v>-211395</v>
      </c>
      <c r="J11" s="20">
        <v>-211395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-211395</v>
      </c>
      <c r="X11" s="20">
        <v>1885105</v>
      </c>
      <c r="Y11" s="20">
        <v>-2096500</v>
      </c>
      <c r="Z11" s="21">
        <v>-111.21</v>
      </c>
      <c r="AA11" s="22">
        <v>7540419</v>
      </c>
    </row>
    <row r="12" spans="1:27" ht="13.5">
      <c r="A12" s="27" t="s">
        <v>39</v>
      </c>
      <c r="B12" s="28"/>
      <c r="C12" s="29">
        <f aca="true" t="shared" si="0" ref="C12:Y12">SUM(C6:C11)</f>
        <v>288862316</v>
      </c>
      <c r="D12" s="29">
        <f>SUM(D6:D11)</f>
        <v>288862316</v>
      </c>
      <c r="E12" s="30">
        <f t="shared" si="0"/>
        <v>248026101</v>
      </c>
      <c r="F12" s="31">
        <f t="shared" si="0"/>
        <v>248026101</v>
      </c>
      <c r="G12" s="31">
        <f t="shared" si="0"/>
        <v>23187428</v>
      </c>
      <c r="H12" s="31">
        <f t="shared" si="0"/>
        <v>1880756</v>
      </c>
      <c r="I12" s="31">
        <f t="shared" si="0"/>
        <v>1337100</v>
      </c>
      <c r="J12" s="31">
        <f t="shared" si="0"/>
        <v>1337100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1337100</v>
      </c>
      <c r="X12" s="31">
        <f t="shared" si="0"/>
        <v>62006526</v>
      </c>
      <c r="Y12" s="31">
        <f t="shared" si="0"/>
        <v>-60669426</v>
      </c>
      <c r="Z12" s="32">
        <f>+IF(X12&lt;&gt;0,+(Y12/X12)*100,0)</f>
        <v>-97.84361407378313</v>
      </c>
      <c r="AA12" s="33">
        <f>SUM(AA6:AA11)</f>
        <v>248026101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213875</v>
      </c>
      <c r="D15" s="18">
        <v>213875</v>
      </c>
      <c r="E15" s="19">
        <v>350415</v>
      </c>
      <c r="F15" s="20">
        <v>350415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87604</v>
      </c>
      <c r="Y15" s="20">
        <v>-87604</v>
      </c>
      <c r="Z15" s="21">
        <v>-100</v>
      </c>
      <c r="AA15" s="22">
        <v>350415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28541839</v>
      </c>
      <c r="D17" s="18">
        <v>28541839</v>
      </c>
      <c r="E17" s="19">
        <v>31777536</v>
      </c>
      <c r="F17" s="20">
        <v>31777536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7944384</v>
      </c>
      <c r="Y17" s="20">
        <v>-7944384</v>
      </c>
      <c r="Z17" s="21">
        <v>-100</v>
      </c>
      <c r="AA17" s="22">
        <v>31777536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1761148042</v>
      </c>
      <c r="D19" s="18">
        <v>1761148042</v>
      </c>
      <c r="E19" s="19">
        <v>1766048814</v>
      </c>
      <c r="F19" s="20">
        <v>1766048814</v>
      </c>
      <c r="G19" s="20">
        <v>608724</v>
      </c>
      <c r="H19" s="20">
        <v>-3591598</v>
      </c>
      <c r="I19" s="20">
        <v>-1940419</v>
      </c>
      <c r="J19" s="20">
        <v>-1940419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-1940419</v>
      </c>
      <c r="X19" s="20">
        <v>441512204</v>
      </c>
      <c r="Y19" s="20">
        <v>-443452623</v>
      </c>
      <c r="Z19" s="21">
        <v>-100.44</v>
      </c>
      <c r="AA19" s="22">
        <v>1766048814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1159776</v>
      </c>
      <c r="D22" s="18">
        <v>1159776</v>
      </c>
      <c r="E22" s="19">
        <v>489825</v>
      </c>
      <c r="F22" s="20">
        <v>489825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122456</v>
      </c>
      <c r="Y22" s="20">
        <v>-122456</v>
      </c>
      <c r="Z22" s="21">
        <v>-100</v>
      </c>
      <c r="AA22" s="22">
        <v>489825</v>
      </c>
    </row>
    <row r="23" spans="1:27" ht="13.5">
      <c r="A23" s="23" t="s">
        <v>49</v>
      </c>
      <c r="B23" s="17"/>
      <c r="C23" s="18">
        <v>785808</v>
      </c>
      <c r="D23" s="18">
        <v>785808</v>
      </c>
      <c r="E23" s="19">
        <v>767266</v>
      </c>
      <c r="F23" s="20">
        <v>767266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191817</v>
      </c>
      <c r="Y23" s="24">
        <v>-191817</v>
      </c>
      <c r="Z23" s="25">
        <v>-100</v>
      </c>
      <c r="AA23" s="26">
        <v>767266</v>
      </c>
    </row>
    <row r="24" spans="1:27" ht="13.5">
      <c r="A24" s="27" t="s">
        <v>50</v>
      </c>
      <c r="B24" s="35"/>
      <c r="C24" s="29">
        <f aca="true" t="shared" si="1" ref="C24:Y24">SUM(C15:C23)</f>
        <v>1791849340</v>
      </c>
      <c r="D24" s="29">
        <f>SUM(D15:D23)</f>
        <v>1791849340</v>
      </c>
      <c r="E24" s="36">
        <f t="shared" si="1"/>
        <v>1799433856</v>
      </c>
      <c r="F24" s="37">
        <f t="shared" si="1"/>
        <v>1799433856</v>
      </c>
      <c r="G24" s="37">
        <f t="shared" si="1"/>
        <v>608724</v>
      </c>
      <c r="H24" s="37">
        <f t="shared" si="1"/>
        <v>-3591598</v>
      </c>
      <c r="I24" s="37">
        <f t="shared" si="1"/>
        <v>-1940419</v>
      </c>
      <c r="J24" s="37">
        <f t="shared" si="1"/>
        <v>-1940419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-1940419</v>
      </c>
      <c r="X24" s="37">
        <f t="shared" si="1"/>
        <v>449858465</v>
      </c>
      <c r="Y24" s="37">
        <f t="shared" si="1"/>
        <v>-451798884</v>
      </c>
      <c r="Z24" s="38">
        <f>+IF(X24&lt;&gt;0,+(Y24/X24)*100,0)</f>
        <v>-100.43133988820239</v>
      </c>
      <c r="AA24" s="39">
        <f>SUM(AA15:AA23)</f>
        <v>1799433856</v>
      </c>
    </row>
    <row r="25" spans="1:27" ht="13.5">
      <c r="A25" s="27" t="s">
        <v>51</v>
      </c>
      <c r="B25" s="28"/>
      <c r="C25" s="29">
        <f aca="true" t="shared" si="2" ref="C25:Y25">+C12+C24</f>
        <v>2080711656</v>
      </c>
      <c r="D25" s="29">
        <f>+D12+D24</f>
        <v>2080711656</v>
      </c>
      <c r="E25" s="30">
        <f t="shared" si="2"/>
        <v>2047459957</v>
      </c>
      <c r="F25" s="31">
        <f t="shared" si="2"/>
        <v>2047459957</v>
      </c>
      <c r="G25" s="31">
        <f t="shared" si="2"/>
        <v>23796152</v>
      </c>
      <c r="H25" s="31">
        <f t="shared" si="2"/>
        <v>-1710842</v>
      </c>
      <c r="I25" s="31">
        <f t="shared" si="2"/>
        <v>-603319</v>
      </c>
      <c r="J25" s="31">
        <f t="shared" si="2"/>
        <v>-603319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-603319</v>
      </c>
      <c r="X25" s="31">
        <f t="shared" si="2"/>
        <v>511864991</v>
      </c>
      <c r="Y25" s="31">
        <f t="shared" si="2"/>
        <v>-512468310</v>
      </c>
      <c r="Z25" s="32">
        <f>+IF(X25&lt;&gt;0,+(Y25/X25)*100,0)</f>
        <v>-100.11786682242546</v>
      </c>
      <c r="AA25" s="33">
        <f>+AA12+AA24</f>
        <v>2047459957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3799396</v>
      </c>
      <c r="D30" s="18">
        <v>3799396</v>
      </c>
      <c r="E30" s="19">
        <v>4093622</v>
      </c>
      <c r="F30" s="20">
        <v>4093622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1023406</v>
      </c>
      <c r="Y30" s="20">
        <v>-1023406</v>
      </c>
      <c r="Z30" s="21">
        <v>-100</v>
      </c>
      <c r="AA30" s="22">
        <v>4093622</v>
      </c>
    </row>
    <row r="31" spans="1:27" ht="13.5">
      <c r="A31" s="23" t="s">
        <v>56</v>
      </c>
      <c r="B31" s="17"/>
      <c r="C31" s="18">
        <v>7963228</v>
      </c>
      <c r="D31" s="18">
        <v>7963228</v>
      </c>
      <c r="E31" s="19">
        <v>7717366</v>
      </c>
      <c r="F31" s="20">
        <v>7717366</v>
      </c>
      <c r="G31" s="20">
        <v>44188</v>
      </c>
      <c r="H31" s="20">
        <v>37065</v>
      </c>
      <c r="I31" s="20">
        <v>32747</v>
      </c>
      <c r="J31" s="20">
        <v>32747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32747</v>
      </c>
      <c r="X31" s="20">
        <v>1929342</v>
      </c>
      <c r="Y31" s="20">
        <v>-1896595</v>
      </c>
      <c r="Z31" s="21">
        <v>-98.3</v>
      </c>
      <c r="AA31" s="22">
        <v>7717366</v>
      </c>
    </row>
    <row r="32" spans="1:27" ht="13.5">
      <c r="A32" s="23" t="s">
        <v>57</v>
      </c>
      <c r="B32" s="17"/>
      <c r="C32" s="18">
        <v>57404503</v>
      </c>
      <c r="D32" s="18">
        <v>57404503</v>
      </c>
      <c r="E32" s="19">
        <v>81768272</v>
      </c>
      <c r="F32" s="20">
        <v>81768272</v>
      </c>
      <c r="G32" s="20">
        <v>-11431103</v>
      </c>
      <c r="H32" s="20">
        <v>7138401</v>
      </c>
      <c r="I32" s="20">
        <v>6233367</v>
      </c>
      <c r="J32" s="20">
        <v>6233367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6233367</v>
      </c>
      <c r="X32" s="20">
        <v>20442068</v>
      </c>
      <c r="Y32" s="20">
        <v>-14208701</v>
      </c>
      <c r="Z32" s="21">
        <v>-69.51</v>
      </c>
      <c r="AA32" s="22">
        <v>81768272</v>
      </c>
    </row>
    <row r="33" spans="1:27" ht="13.5">
      <c r="A33" s="23" t="s">
        <v>58</v>
      </c>
      <c r="B33" s="17"/>
      <c r="C33" s="18">
        <v>6268106</v>
      </c>
      <c r="D33" s="18">
        <v>6268106</v>
      </c>
      <c r="E33" s="19">
        <v>6121500</v>
      </c>
      <c r="F33" s="20">
        <v>6121500</v>
      </c>
      <c r="G33" s="20">
        <v>-144350</v>
      </c>
      <c r="H33" s="20">
        <v>-1134753</v>
      </c>
      <c r="I33" s="20">
        <v>-154265</v>
      </c>
      <c r="J33" s="20">
        <v>-154265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-154265</v>
      </c>
      <c r="X33" s="20">
        <v>1530375</v>
      </c>
      <c r="Y33" s="20">
        <v>-1684640</v>
      </c>
      <c r="Z33" s="21">
        <v>-110.08</v>
      </c>
      <c r="AA33" s="22">
        <v>6121500</v>
      </c>
    </row>
    <row r="34" spans="1:27" ht="13.5">
      <c r="A34" s="27" t="s">
        <v>59</v>
      </c>
      <c r="B34" s="28"/>
      <c r="C34" s="29">
        <f aca="true" t="shared" si="3" ref="C34:Y34">SUM(C29:C33)</f>
        <v>75435233</v>
      </c>
      <c r="D34" s="29">
        <f>SUM(D29:D33)</f>
        <v>75435233</v>
      </c>
      <c r="E34" s="30">
        <f t="shared" si="3"/>
        <v>99700760</v>
      </c>
      <c r="F34" s="31">
        <f t="shared" si="3"/>
        <v>99700760</v>
      </c>
      <c r="G34" s="31">
        <f t="shared" si="3"/>
        <v>-11531265</v>
      </c>
      <c r="H34" s="31">
        <f t="shared" si="3"/>
        <v>6040713</v>
      </c>
      <c r="I34" s="31">
        <f t="shared" si="3"/>
        <v>6111849</v>
      </c>
      <c r="J34" s="31">
        <f t="shared" si="3"/>
        <v>6111849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6111849</v>
      </c>
      <c r="X34" s="31">
        <f t="shared" si="3"/>
        <v>24925191</v>
      </c>
      <c r="Y34" s="31">
        <f t="shared" si="3"/>
        <v>-18813342</v>
      </c>
      <c r="Z34" s="32">
        <f>+IF(X34&lt;&gt;0,+(Y34/X34)*100,0)</f>
        <v>-75.47922902576755</v>
      </c>
      <c r="AA34" s="33">
        <f>SUM(AA29:AA33)</f>
        <v>99700760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137630817</v>
      </c>
      <c r="D37" s="18">
        <v>137630817</v>
      </c>
      <c r="E37" s="19">
        <v>133550650</v>
      </c>
      <c r="F37" s="20">
        <v>133550650</v>
      </c>
      <c r="G37" s="20"/>
      <c r="H37" s="20">
        <v>-9464</v>
      </c>
      <c r="I37" s="20">
        <v>-9540</v>
      </c>
      <c r="J37" s="20">
        <v>-9540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-9540</v>
      </c>
      <c r="X37" s="20">
        <v>33387663</v>
      </c>
      <c r="Y37" s="20">
        <v>-33397203</v>
      </c>
      <c r="Z37" s="21">
        <v>-100.03</v>
      </c>
      <c r="AA37" s="22">
        <v>133550650</v>
      </c>
    </row>
    <row r="38" spans="1:27" ht="13.5">
      <c r="A38" s="23" t="s">
        <v>58</v>
      </c>
      <c r="B38" s="17"/>
      <c r="C38" s="18">
        <v>51043000</v>
      </c>
      <c r="D38" s="18">
        <v>51043000</v>
      </c>
      <c r="E38" s="19">
        <v>52754108</v>
      </c>
      <c r="F38" s="20">
        <v>52754108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13188527</v>
      </c>
      <c r="Y38" s="20">
        <v>-13188527</v>
      </c>
      <c r="Z38" s="21">
        <v>-100</v>
      </c>
      <c r="AA38" s="22">
        <v>52754108</v>
      </c>
    </row>
    <row r="39" spans="1:27" ht="13.5">
      <c r="A39" s="27" t="s">
        <v>61</v>
      </c>
      <c r="B39" s="35"/>
      <c r="C39" s="29">
        <f aca="true" t="shared" si="4" ref="C39:Y39">SUM(C37:C38)</f>
        <v>188673817</v>
      </c>
      <c r="D39" s="29">
        <f>SUM(D37:D38)</f>
        <v>188673817</v>
      </c>
      <c r="E39" s="36">
        <f t="shared" si="4"/>
        <v>186304758</v>
      </c>
      <c r="F39" s="37">
        <f t="shared" si="4"/>
        <v>186304758</v>
      </c>
      <c r="G39" s="37">
        <f t="shared" si="4"/>
        <v>0</v>
      </c>
      <c r="H39" s="37">
        <f t="shared" si="4"/>
        <v>-9464</v>
      </c>
      <c r="I39" s="37">
        <f t="shared" si="4"/>
        <v>-9540</v>
      </c>
      <c r="J39" s="37">
        <f t="shared" si="4"/>
        <v>-9540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-9540</v>
      </c>
      <c r="X39" s="37">
        <f t="shared" si="4"/>
        <v>46576190</v>
      </c>
      <c r="Y39" s="37">
        <f t="shared" si="4"/>
        <v>-46585730</v>
      </c>
      <c r="Z39" s="38">
        <f>+IF(X39&lt;&gt;0,+(Y39/X39)*100,0)</f>
        <v>-100.02048256845397</v>
      </c>
      <c r="AA39" s="39">
        <f>SUM(AA37:AA38)</f>
        <v>186304758</v>
      </c>
    </row>
    <row r="40" spans="1:27" ht="13.5">
      <c r="A40" s="27" t="s">
        <v>62</v>
      </c>
      <c r="B40" s="28"/>
      <c r="C40" s="29">
        <f aca="true" t="shared" si="5" ref="C40:Y40">+C34+C39</f>
        <v>264109050</v>
      </c>
      <c r="D40" s="29">
        <f>+D34+D39</f>
        <v>264109050</v>
      </c>
      <c r="E40" s="30">
        <f t="shared" si="5"/>
        <v>286005518</v>
      </c>
      <c r="F40" s="31">
        <f t="shared" si="5"/>
        <v>286005518</v>
      </c>
      <c r="G40" s="31">
        <f t="shared" si="5"/>
        <v>-11531265</v>
      </c>
      <c r="H40" s="31">
        <f t="shared" si="5"/>
        <v>6031249</v>
      </c>
      <c r="I40" s="31">
        <f t="shared" si="5"/>
        <v>6102309</v>
      </c>
      <c r="J40" s="31">
        <f t="shared" si="5"/>
        <v>6102309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6102309</v>
      </c>
      <c r="X40" s="31">
        <f t="shared" si="5"/>
        <v>71501381</v>
      </c>
      <c r="Y40" s="31">
        <f t="shared" si="5"/>
        <v>-65399072</v>
      </c>
      <c r="Z40" s="32">
        <f>+IF(X40&lt;&gt;0,+(Y40/X40)*100,0)</f>
        <v>-91.46546693972246</v>
      </c>
      <c r="AA40" s="33">
        <f>+AA34+AA39</f>
        <v>286005518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1816602606</v>
      </c>
      <c r="D42" s="43">
        <f>+D25-D40</f>
        <v>1816602606</v>
      </c>
      <c r="E42" s="44">
        <f t="shared" si="6"/>
        <v>1761454439</v>
      </c>
      <c r="F42" s="45">
        <f t="shared" si="6"/>
        <v>1761454439</v>
      </c>
      <c r="G42" s="45">
        <f t="shared" si="6"/>
        <v>35327417</v>
      </c>
      <c r="H42" s="45">
        <f t="shared" si="6"/>
        <v>-7742091</v>
      </c>
      <c r="I42" s="45">
        <f t="shared" si="6"/>
        <v>-6705628</v>
      </c>
      <c r="J42" s="45">
        <f t="shared" si="6"/>
        <v>-6705628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-6705628</v>
      </c>
      <c r="X42" s="45">
        <f t="shared" si="6"/>
        <v>440363610</v>
      </c>
      <c r="Y42" s="45">
        <f t="shared" si="6"/>
        <v>-447069238</v>
      </c>
      <c r="Z42" s="46">
        <f>+IF(X42&lt;&gt;0,+(Y42/X42)*100,0)</f>
        <v>-101.52274798546593</v>
      </c>
      <c r="AA42" s="47">
        <f>+AA25-AA40</f>
        <v>1761454439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1729349324</v>
      </c>
      <c r="D45" s="18">
        <v>1729349324</v>
      </c>
      <c r="E45" s="19">
        <v>1761032667</v>
      </c>
      <c r="F45" s="20">
        <v>1761032667</v>
      </c>
      <c r="G45" s="20">
        <v>35327417</v>
      </c>
      <c r="H45" s="20">
        <v>-7742091</v>
      </c>
      <c r="I45" s="20">
        <v>-6705628</v>
      </c>
      <c r="J45" s="20">
        <v>-6705628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-6705628</v>
      </c>
      <c r="X45" s="20">
        <v>440258167</v>
      </c>
      <c r="Y45" s="20">
        <v>-446963795</v>
      </c>
      <c r="Z45" s="48">
        <v>-101.52</v>
      </c>
      <c r="AA45" s="22">
        <v>1761032667</v>
      </c>
    </row>
    <row r="46" spans="1:27" ht="13.5">
      <c r="A46" s="23" t="s">
        <v>67</v>
      </c>
      <c r="B46" s="17"/>
      <c r="C46" s="18">
        <v>87253282</v>
      </c>
      <c r="D46" s="18">
        <v>87253282</v>
      </c>
      <c r="E46" s="19">
        <v>421772</v>
      </c>
      <c r="F46" s="20">
        <v>421772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105443</v>
      </c>
      <c r="Y46" s="20">
        <v>-105443</v>
      </c>
      <c r="Z46" s="48">
        <v>-100</v>
      </c>
      <c r="AA46" s="22">
        <v>421772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1816602606</v>
      </c>
      <c r="D48" s="51">
        <f>SUM(D45:D47)</f>
        <v>1816602606</v>
      </c>
      <c r="E48" s="52">
        <f t="shared" si="7"/>
        <v>1761454439</v>
      </c>
      <c r="F48" s="53">
        <f t="shared" si="7"/>
        <v>1761454439</v>
      </c>
      <c r="G48" s="53">
        <f t="shared" si="7"/>
        <v>35327417</v>
      </c>
      <c r="H48" s="53">
        <f t="shared" si="7"/>
        <v>-7742091</v>
      </c>
      <c r="I48" s="53">
        <f t="shared" si="7"/>
        <v>-6705628</v>
      </c>
      <c r="J48" s="53">
        <f t="shared" si="7"/>
        <v>-6705628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-6705628</v>
      </c>
      <c r="X48" s="53">
        <f t="shared" si="7"/>
        <v>440363610</v>
      </c>
      <c r="Y48" s="53">
        <f t="shared" si="7"/>
        <v>-447069238</v>
      </c>
      <c r="Z48" s="54">
        <f>+IF(X48&lt;&gt;0,+(Y48/X48)*100,0)</f>
        <v>-101.52274798546593</v>
      </c>
      <c r="AA48" s="55">
        <f>SUM(AA45:AA47)</f>
        <v>1761454439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169038492</v>
      </c>
      <c r="D6" s="18">
        <v>169038492</v>
      </c>
      <c r="E6" s="19">
        <v>168844677</v>
      </c>
      <c r="F6" s="20">
        <v>168844677</v>
      </c>
      <c r="G6" s="20">
        <v>188375625</v>
      </c>
      <c r="H6" s="20">
        <v>188274861</v>
      </c>
      <c r="I6" s="20">
        <v>190348017</v>
      </c>
      <c r="J6" s="20">
        <v>190348017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190348017</v>
      </c>
      <c r="X6" s="20">
        <v>42211169</v>
      </c>
      <c r="Y6" s="20">
        <v>148136848</v>
      </c>
      <c r="Z6" s="21">
        <v>350.94</v>
      </c>
      <c r="AA6" s="22">
        <v>168844677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7536996</v>
      </c>
      <c r="D8" s="18">
        <v>7536996</v>
      </c>
      <c r="E8" s="19">
        <v>10932038</v>
      </c>
      <c r="F8" s="20">
        <v>10932038</v>
      </c>
      <c r="G8" s="20">
        <v>8426430</v>
      </c>
      <c r="H8" s="20">
        <v>8521484</v>
      </c>
      <c r="I8" s="20">
        <v>8347930</v>
      </c>
      <c r="J8" s="20">
        <v>8347930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8347930</v>
      </c>
      <c r="X8" s="20">
        <v>2733010</v>
      </c>
      <c r="Y8" s="20">
        <v>5614920</v>
      </c>
      <c r="Z8" s="21">
        <v>205.45</v>
      </c>
      <c r="AA8" s="22">
        <v>10932038</v>
      </c>
    </row>
    <row r="9" spans="1:27" ht="13.5">
      <c r="A9" s="23" t="s">
        <v>36</v>
      </c>
      <c r="B9" s="17"/>
      <c r="C9" s="18">
        <v>15350192</v>
      </c>
      <c r="D9" s="18">
        <v>15350192</v>
      </c>
      <c r="E9" s="19"/>
      <c r="F9" s="20"/>
      <c r="G9" s="20">
        <v>3853633</v>
      </c>
      <c r="H9" s="20">
        <v>9026352</v>
      </c>
      <c r="I9" s="20">
        <v>8776390</v>
      </c>
      <c r="J9" s="20">
        <v>8776390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8776390</v>
      </c>
      <c r="X9" s="20"/>
      <c r="Y9" s="20">
        <v>8776390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1618708</v>
      </c>
      <c r="D11" s="18">
        <v>1618708</v>
      </c>
      <c r="E11" s="19">
        <v>1572263</v>
      </c>
      <c r="F11" s="20">
        <v>1572263</v>
      </c>
      <c r="G11" s="20">
        <v>1469260</v>
      </c>
      <c r="H11" s="20">
        <v>1711805</v>
      </c>
      <c r="I11" s="20">
        <v>1608960</v>
      </c>
      <c r="J11" s="20">
        <v>1608960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1608960</v>
      </c>
      <c r="X11" s="20">
        <v>393066</v>
      </c>
      <c r="Y11" s="20">
        <v>1215894</v>
      </c>
      <c r="Z11" s="21">
        <v>309.34</v>
      </c>
      <c r="AA11" s="22">
        <v>1572263</v>
      </c>
    </row>
    <row r="12" spans="1:27" ht="13.5">
      <c r="A12" s="27" t="s">
        <v>39</v>
      </c>
      <c r="B12" s="28"/>
      <c r="C12" s="29">
        <f aca="true" t="shared" si="0" ref="C12:Y12">SUM(C6:C11)</f>
        <v>193544388</v>
      </c>
      <c r="D12" s="29">
        <f>SUM(D6:D11)</f>
        <v>193544388</v>
      </c>
      <c r="E12" s="30">
        <f t="shared" si="0"/>
        <v>181348978</v>
      </c>
      <c r="F12" s="31">
        <f t="shared" si="0"/>
        <v>181348978</v>
      </c>
      <c r="G12" s="31">
        <f t="shared" si="0"/>
        <v>202124948</v>
      </c>
      <c r="H12" s="31">
        <f t="shared" si="0"/>
        <v>207534502</v>
      </c>
      <c r="I12" s="31">
        <f t="shared" si="0"/>
        <v>209081297</v>
      </c>
      <c r="J12" s="31">
        <f t="shared" si="0"/>
        <v>209081297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209081297</v>
      </c>
      <c r="X12" s="31">
        <f t="shared" si="0"/>
        <v>45337245</v>
      </c>
      <c r="Y12" s="31">
        <f t="shared" si="0"/>
        <v>163744052</v>
      </c>
      <c r="Z12" s="32">
        <f>+IF(X12&lt;&gt;0,+(Y12/X12)*100,0)</f>
        <v>361.1689506056224</v>
      </c>
      <c r="AA12" s="33">
        <f>SUM(AA6:AA11)</f>
        <v>181348978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4673357</v>
      </c>
      <c r="D17" s="18">
        <v>4673357</v>
      </c>
      <c r="E17" s="19">
        <v>4534430</v>
      </c>
      <c r="F17" s="20">
        <v>4534430</v>
      </c>
      <c r="G17" s="20">
        <v>4673357</v>
      </c>
      <c r="H17" s="20">
        <v>4661592</v>
      </c>
      <c r="I17" s="20">
        <v>4649830</v>
      </c>
      <c r="J17" s="20">
        <v>4649830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4649830</v>
      </c>
      <c r="X17" s="20">
        <v>1133608</v>
      </c>
      <c r="Y17" s="20">
        <v>3516222</v>
      </c>
      <c r="Z17" s="21">
        <v>310.18</v>
      </c>
      <c r="AA17" s="22">
        <v>4534430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341070909</v>
      </c>
      <c r="D19" s="18">
        <v>341070909</v>
      </c>
      <c r="E19" s="19">
        <v>361050824</v>
      </c>
      <c r="F19" s="20">
        <v>361050824</v>
      </c>
      <c r="G19" s="20">
        <v>342338453</v>
      </c>
      <c r="H19" s="20">
        <v>340639131</v>
      </c>
      <c r="I19" s="20">
        <v>339696653</v>
      </c>
      <c r="J19" s="20">
        <v>339696653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339696653</v>
      </c>
      <c r="X19" s="20">
        <v>90262706</v>
      </c>
      <c r="Y19" s="20">
        <v>249433947</v>
      </c>
      <c r="Z19" s="21">
        <v>276.34</v>
      </c>
      <c r="AA19" s="22">
        <v>361050824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226753</v>
      </c>
      <c r="D22" s="18">
        <v>226753</v>
      </c>
      <c r="E22" s="19">
        <v>26042</v>
      </c>
      <c r="F22" s="20">
        <v>26042</v>
      </c>
      <c r="G22" s="20">
        <v>226753</v>
      </c>
      <c r="H22" s="20">
        <v>212942</v>
      </c>
      <c r="I22" s="20">
        <v>199153</v>
      </c>
      <c r="J22" s="20">
        <v>199153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199153</v>
      </c>
      <c r="X22" s="20">
        <v>6511</v>
      </c>
      <c r="Y22" s="20">
        <v>192642</v>
      </c>
      <c r="Z22" s="21">
        <v>2958.72</v>
      </c>
      <c r="AA22" s="22">
        <v>26042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345971019</v>
      </c>
      <c r="D24" s="29">
        <f>SUM(D15:D23)</f>
        <v>345971019</v>
      </c>
      <c r="E24" s="36">
        <f t="shared" si="1"/>
        <v>365611296</v>
      </c>
      <c r="F24" s="37">
        <f t="shared" si="1"/>
        <v>365611296</v>
      </c>
      <c r="G24" s="37">
        <f t="shared" si="1"/>
        <v>347238563</v>
      </c>
      <c r="H24" s="37">
        <f t="shared" si="1"/>
        <v>345513665</v>
      </c>
      <c r="I24" s="37">
        <f t="shared" si="1"/>
        <v>344545636</v>
      </c>
      <c r="J24" s="37">
        <f t="shared" si="1"/>
        <v>344545636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344545636</v>
      </c>
      <c r="X24" s="37">
        <f t="shared" si="1"/>
        <v>91402825</v>
      </c>
      <c r="Y24" s="37">
        <f t="shared" si="1"/>
        <v>253142811</v>
      </c>
      <c r="Z24" s="38">
        <f>+IF(X24&lt;&gt;0,+(Y24/X24)*100,0)</f>
        <v>276.95293991186816</v>
      </c>
      <c r="AA24" s="39">
        <f>SUM(AA15:AA23)</f>
        <v>365611296</v>
      </c>
    </row>
    <row r="25" spans="1:27" ht="13.5">
      <c r="A25" s="27" t="s">
        <v>51</v>
      </c>
      <c r="B25" s="28"/>
      <c r="C25" s="29">
        <f aca="true" t="shared" si="2" ref="C25:Y25">+C12+C24</f>
        <v>539515407</v>
      </c>
      <c r="D25" s="29">
        <f>+D12+D24</f>
        <v>539515407</v>
      </c>
      <c r="E25" s="30">
        <f t="shared" si="2"/>
        <v>546960274</v>
      </c>
      <c r="F25" s="31">
        <f t="shared" si="2"/>
        <v>546960274</v>
      </c>
      <c r="G25" s="31">
        <f t="shared" si="2"/>
        <v>549363511</v>
      </c>
      <c r="H25" s="31">
        <f t="shared" si="2"/>
        <v>553048167</v>
      </c>
      <c r="I25" s="31">
        <f t="shared" si="2"/>
        <v>553626933</v>
      </c>
      <c r="J25" s="31">
        <f t="shared" si="2"/>
        <v>553626933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553626933</v>
      </c>
      <c r="X25" s="31">
        <f t="shared" si="2"/>
        <v>136740070</v>
      </c>
      <c r="Y25" s="31">
        <f t="shared" si="2"/>
        <v>416886863</v>
      </c>
      <c r="Z25" s="32">
        <f>+IF(X25&lt;&gt;0,+(Y25/X25)*100,0)</f>
        <v>304.87542020418744</v>
      </c>
      <c r="AA25" s="33">
        <f>+AA12+AA24</f>
        <v>546960274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12944312</v>
      </c>
      <c r="D30" s="18">
        <v>12944312</v>
      </c>
      <c r="E30" s="19">
        <v>14127443</v>
      </c>
      <c r="F30" s="20">
        <v>14127443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3531861</v>
      </c>
      <c r="Y30" s="20">
        <v>-3531861</v>
      </c>
      <c r="Z30" s="21">
        <v>-100</v>
      </c>
      <c r="AA30" s="22">
        <v>14127443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37836772</v>
      </c>
      <c r="D32" s="18">
        <v>37836772</v>
      </c>
      <c r="E32" s="19">
        <v>18726152</v>
      </c>
      <c r="F32" s="20">
        <v>18726152</v>
      </c>
      <c r="G32" s="20">
        <v>19377806</v>
      </c>
      <c r="H32" s="20">
        <v>27746400</v>
      </c>
      <c r="I32" s="20">
        <v>23940332</v>
      </c>
      <c r="J32" s="20">
        <v>23940332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23940332</v>
      </c>
      <c r="X32" s="20">
        <v>4681538</v>
      </c>
      <c r="Y32" s="20">
        <v>19258794</v>
      </c>
      <c r="Z32" s="21">
        <v>411.38</v>
      </c>
      <c r="AA32" s="22">
        <v>18726152</v>
      </c>
    </row>
    <row r="33" spans="1:27" ht="13.5">
      <c r="A33" s="23" t="s">
        <v>58</v>
      </c>
      <c r="B33" s="17"/>
      <c r="C33" s="18">
        <v>7040837</v>
      </c>
      <c r="D33" s="18">
        <v>7040837</v>
      </c>
      <c r="E33" s="19">
        <v>4795676</v>
      </c>
      <c r="F33" s="20">
        <v>4795676</v>
      </c>
      <c r="G33" s="20">
        <v>6246262</v>
      </c>
      <c r="H33" s="20">
        <v>6246262</v>
      </c>
      <c r="I33" s="20">
        <v>6246262</v>
      </c>
      <c r="J33" s="20">
        <v>6246262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6246262</v>
      </c>
      <c r="X33" s="20">
        <v>1198919</v>
      </c>
      <c r="Y33" s="20">
        <v>5047343</v>
      </c>
      <c r="Z33" s="21">
        <v>420.99</v>
      </c>
      <c r="AA33" s="22">
        <v>4795676</v>
      </c>
    </row>
    <row r="34" spans="1:27" ht="13.5">
      <c r="A34" s="27" t="s">
        <v>59</v>
      </c>
      <c r="B34" s="28"/>
      <c r="C34" s="29">
        <f aca="true" t="shared" si="3" ref="C34:Y34">SUM(C29:C33)</f>
        <v>57821921</v>
      </c>
      <c r="D34" s="29">
        <f>SUM(D29:D33)</f>
        <v>57821921</v>
      </c>
      <c r="E34" s="30">
        <f t="shared" si="3"/>
        <v>37649271</v>
      </c>
      <c r="F34" s="31">
        <f t="shared" si="3"/>
        <v>37649271</v>
      </c>
      <c r="G34" s="31">
        <f t="shared" si="3"/>
        <v>25624068</v>
      </c>
      <c r="H34" s="31">
        <f t="shared" si="3"/>
        <v>33992662</v>
      </c>
      <c r="I34" s="31">
        <f t="shared" si="3"/>
        <v>30186594</v>
      </c>
      <c r="J34" s="31">
        <f t="shared" si="3"/>
        <v>30186594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30186594</v>
      </c>
      <c r="X34" s="31">
        <f t="shared" si="3"/>
        <v>9412318</v>
      </c>
      <c r="Y34" s="31">
        <f t="shared" si="3"/>
        <v>20774276</v>
      </c>
      <c r="Z34" s="32">
        <f>+IF(X34&lt;&gt;0,+(Y34/X34)*100,0)</f>
        <v>220.71370729293253</v>
      </c>
      <c r="AA34" s="33">
        <f>SUM(AA29:AA33)</f>
        <v>37649271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86865986</v>
      </c>
      <c r="D37" s="18">
        <v>86865986</v>
      </c>
      <c r="E37" s="19">
        <v>86530558</v>
      </c>
      <c r="F37" s="20">
        <v>86530558</v>
      </c>
      <c r="G37" s="20">
        <v>98409282</v>
      </c>
      <c r="H37" s="20">
        <v>98409282</v>
      </c>
      <c r="I37" s="20">
        <v>98409282</v>
      </c>
      <c r="J37" s="20">
        <v>98409282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98409282</v>
      </c>
      <c r="X37" s="20">
        <v>21632640</v>
      </c>
      <c r="Y37" s="20">
        <v>76776642</v>
      </c>
      <c r="Z37" s="21">
        <v>354.91</v>
      </c>
      <c r="AA37" s="22">
        <v>86530558</v>
      </c>
    </row>
    <row r="38" spans="1:27" ht="13.5">
      <c r="A38" s="23" t="s">
        <v>58</v>
      </c>
      <c r="B38" s="17"/>
      <c r="C38" s="18">
        <v>62046911</v>
      </c>
      <c r="D38" s="18">
        <v>62046911</v>
      </c>
      <c r="E38" s="19">
        <v>69270340</v>
      </c>
      <c r="F38" s="20">
        <v>69270340</v>
      </c>
      <c r="G38" s="20">
        <v>65058518</v>
      </c>
      <c r="H38" s="20">
        <v>64389474</v>
      </c>
      <c r="I38" s="20">
        <v>63764406</v>
      </c>
      <c r="J38" s="20">
        <v>63764406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63764406</v>
      </c>
      <c r="X38" s="20">
        <v>17317585</v>
      </c>
      <c r="Y38" s="20">
        <v>46446821</v>
      </c>
      <c r="Z38" s="21">
        <v>268.21</v>
      </c>
      <c r="AA38" s="22">
        <v>69270340</v>
      </c>
    </row>
    <row r="39" spans="1:27" ht="13.5">
      <c r="A39" s="27" t="s">
        <v>61</v>
      </c>
      <c r="B39" s="35"/>
      <c r="C39" s="29">
        <f aca="true" t="shared" si="4" ref="C39:Y39">SUM(C37:C38)</f>
        <v>148912897</v>
      </c>
      <c r="D39" s="29">
        <f>SUM(D37:D38)</f>
        <v>148912897</v>
      </c>
      <c r="E39" s="36">
        <f t="shared" si="4"/>
        <v>155800898</v>
      </c>
      <c r="F39" s="37">
        <f t="shared" si="4"/>
        <v>155800898</v>
      </c>
      <c r="G39" s="37">
        <f t="shared" si="4"/>
        <v>163467800</v>
      </c>
      <c r="H39" s="37">
        <f t="shared" si="4"/>
        <v>162798756</v>
      </c>
      <c r="I39" s="37">
        <f t="shared" si="4"/>
        <v>162173688</v>
      </c>
      <c r="J39" s="37">
        <f t="shared" si="4"/>
        <v>162173688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162173688</v>
      </c>
      <c r="X39" s="37">
        <f t="shared" si="4"/>
        <v>38950225</v>
      </c>
      <c r="Y39" s="37">
        <f t="shared" si="4"/>
        <v>123223463</v>
      </c>
      <c r="Z39" s="38">
        <f>+IF(X39&lt;&gt;0,+(Y39/X39)*100,0)</f>
        <v>316.36136376619135</v>
      </c>
      <c r="AA39" s="39">
        <f>SUM(AA37:AA38)</f>
        <v>155800898</v>
      </c>
    </row>
    <row r="40" spans="1:27" ht="13.5">
      <c r="A40" s="27" t="s">
        <v>62</v>
      </c>
      <c r="B40" s="28"/>
      <c r="C40" s="29">
        <f aca="true" t="shared" si="5" ref="C40:Y40">+C34+C39</f>
        <v>206734818</v>
      </c>
      <c r="D40" s="29">
        <f>+D34+D39</f>
        <v>206734818</v>
      </c>
      <c r="E40" s="30">
        <f t="shared" si="5"/>
        <v>193450169</v>
      </c>
      <c r="F40" s="31">
        <f t="shared" si="5"/>
        <v>193450169</v>
      </c>
      <c r="G40" s="31">
        <f t="shared" si="5"/>
        <v>189091868</v>
      </c>
      <c r="H40" s="31">
        <f t="shared" si="5"/>
        <v>196791418</v>
      </c>
      <c r="I40" s="31">
        <f t="shared" si="5"/>
        <v>192360282</v>
      </c>
      <c r="J40" s="31">
        <f t="shared" si="5"/>
        <v>192360282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192360282</v>
      </c>
      <c r="X40" s="31">
        <f t="shared" si="5"/>
        <v>48362543</v>
      </c>
      <c r="Y40" s="31">
        <f t="shared" si="5"/>
        <v>143997739</v>
      </c>
      <c r="Z40" s="32">
        <f>+IF(X40&lt;&gt;0,+(Y40/X40)*100,0)</f>
        <v>297.7464170980422</v>
      </c>
      <c r="AA40" s="33">
        <f>+AA34+AA39</f>
        <v>193450169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332780589</v>
      </c>
      <c r="D42" s="43">
        <f>+D25-D40</f>
        <v>332780589</v>
      </c>
      <c r="E42" s="44">
        <f t="shared" si="6"/>
        <v>353510105</v>
      </c>
      <c r="F42" s="45">
        <f t="shared" si="6"/>
        <v>353510105</v>
      </c>
      <c r="G42" s="45">
        <f t="shared" si="6"/>
        <v>360271643</v>
      </c>
      <c r="H42" s="45">
        <f t="shared" si="6"/>
        <v>356256749</v>
      </c>
      <c r="I42" s="45">
        <f t="shared" si="6"/>
        <v>361266651</v>
      </c>
      <c r="J42" s="45">
        <f t="shared" si="6"/>
        <v>361266651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361266651</v>
      </c>
      <c r="X42" s="45">
        <f t="shared" si="6"/>
        <v>88377527</v>
      </c>
      <c r="Y42" s="45">
        <f t="shared" si="6"/>
        <v>272889124</v>
      </c>
      <c r="Z42" s="46">
        <f>+IF(X42&lt;&gt;0,+(Y42/X42)*100,0)</f>
        <v>308.77660109226633</v>
      </c>
      <c r="AA42" s="47">
        <f>+AA25-AA40</f>
        <v>353510105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332780589</v>
      </c>
      <c r="D45" s="18">
        <v>332780589</v>
      </c>
      <c r="E45" s="19">
        <v>353510105</v>
      </c>
      <c r="F45" s="20">
        <v>353510105</v>
      </c>
      <c r="G45" s="20">
        <v>360271643</v>
      </c>
      <c r="H45" s="20">
        <v>356256749</v>
      </c>
      <c r="I45" s="20">
        <v>361266651</v>
      </c>
      <c r="J45" s="20">
        <v>361266651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361266651</v>
      </c>
      <c r="X45" s="20">
        <v>88377526</v>
      </c>
      <c r="Y45" s="20">
        <v>272889125</v>
      </c>
      <c r="Z45" s="48">
        <v>308.78</v>
      </c>
      <c r="AA45" s="22">
        <v>353510105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332780589</v>
      </c>
      <c r="D48" s="51">
        <f>SUM(D45:D47)</f>
        <v>332780589</v>
      </c>
      <c r="E48" s="52">
        <f t="shared" si="7"/>
        <v>353510105</v>
      </c>
      <c r="F48" s="53">
        <f t="shared" si="7"/>
        <v>353510105</v>
      </c>
      <c r="G48" s="53">
        <f t="shared" si="7"/>
        <v>360271643</v>
      </c>
      <c r="H48" s="53">
        <f t="shared" si="7"/>
        <v>356256749</v>
      </c>
      <c r="I48" s="53">
        <f t="shared" si="7"/>
        <v>361266651</v>
      </c>
      <c r="J48" s="53">
        <f t="shared" si="7"/>
        <v>361266651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361266651</v>
      </c>
      <c r="X48" s="53">
        <f t="shared" si="7"/>
        <v>88377526</v>
      </c>
      <c r="Y48" s="53">
        <f t="shared" si="7"/>
        <v>272889125</v>
      </c>
      <c r="Z48" s="54">
        <f>+IF(X48&lt;&gt;0,+(Y48/X48)*100,0)</f>
        <v>308.776605717612</v>
      </c>
      <c r="AA48" s="55">
        <f>SUM(AA45:AA47)</f>
        <v>353510105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33062877</v>
      </c>
      <c r="D6" s="18">
        <v>33062877</v>
      </c>
      <c r="E6" s="19">
        <v>29357509</v>
      </c>
      <c r="F6" s="20">
        <v>29357509</v>
      </c>
      <c r="G6" s="20">
        <v>59041935</v>
      </c>
      <c r="H6" s="20">
        <v>16562293</v>
      </c>
      <c r="I6" s="20">
        <v>29399192</v>
      </c>
      <c r="J6" s="20">
        <v>29399192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29399192</v>
      </c>
      <c r="X6" s="20">
        <v>7339377</v>
      </c>
      <c r="Y6" s="20">
        <v>22059815</v>
      </c>
      <c r="Z6" s="21">
        <v>300.57</v>
      </c>
      <c r="AA6" s="22">
        <v>29357509</v>
      </c>
    </row>
    <row r="7" spans="1:27" ht="13.5">
      <c r="A7" s="23" t="s">
        <v>34</v>
      </c>
      <c r="B7" s="17"/>
      <c r="C7" s="18"/>
      <c r="D7" s="18"/>
      <c r="E7" s="19">
        <v>18076435</v>
      </c>
      <c r="F7" s="20">
        <v>18076435</v>
      </c>
      <c r="G7" s="20"/>
      <c r="H7" s="20">
        <v>44000000</v>
      </c>
      <c r="I7" s="20">
        <v>33964978</v>
      </c>
      <c r="J7" s="20">
        <v>33964978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33964978</v>
      </c>
      <c r="X7" s="20">
        <v>4519109</v>
      </c>
      <c r="Y7" s="20">
        <v>29445869</v>
      </c>
      <c r="Z7" s="21">
        <v>651.59</v>
      </c>
      <c r="AA7" s="22">
        <v>18076435</v>
      </c>
    </row>
    <row r="8" spans="1:27" ht="13.5">
      <c r="A8" s="23" t="s">
        <v>35</v>
      </c>
      <c r="B8" s="17"/>
      <c r="C8" s="18">
        <v>49805297</v>
      </c>
      <c r="D8" s="18">
        <v>49805297</v>
      </c>
      <c r="E8" s="19">
        <v>38117999</v>
      </c>
      <c r="F8" s="20">
        <v>38117999</v>
      </c>
      <c r="G8" s="20">
        <v>76986023</v>
      </c>
      <c r="H8" s="20">
        <v>94084168</v>
      </c>
      <c r="I8" s="20">
        <v>77960029</v>
      </c>
      <c r="J8" s="20">
        <v>77960029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77960029</v>
      </c>
      <c r="X8" s="20">
        <v>9529500</v>
      </c>
      <c r="Y8" s="20">
        <v>68430529</v>
      </c>
      <c r="Z8" s="21">
        <v>718.09</v>
      </c>
      <c r="AA8" s="22">
        <v>38117999</v>
      </c>
    </row>
    <row r="9" spans="1:27" ht="13.5">
      <c r="A9" s="23" t="s">
        <v>36</v>
      </c>
      <c r="B9" s="17"/>
      <c r="C9" s="18">
        <v>4969219</v>
      </c>
      <c r="D9" s="18">
        <v>4969219</v>
      </c>
      <c r="E9" s="19">
        <v>6873186</v>
      </c>
      <c r="F9" s="20">
        <v>6873186</v>
      </c>
      <c r="G9" s="20">
        <v>2917573</v>
      </c>
      <c r="H9" s="20">
        <v>4969219</v>
      </c>
      <c r="I9" s="20">
        <v>4969219</v>
      </c>
      <c r="J9" s="20">
        <v>4969219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4969219</v>
      </c>
      <c r="X9" s="20">
        <v>1718297</v>
      </c>
      <c r="Y9" s="20">
        <v>3250922</v>
      </c>
      <c r="Z9" s="21">
        <v>189.19</v>
      </c>
      <c r="AA9" s="22">
        <v>6873186</v>
      </c>
    </row>
    <row r="10" spans="1:27" ht="13.5">
      <c r="A10" s="23" t="s">
        <v>37</v>
      </c>
      <c r="B10" s="17"/>
      <c r="C10" s="18"/>
      <c r="D10" s="18"/>
      <c r="E10" s="19">
        <v>28000</v>
      </c>
      <c r="F10" s="20">
        <v>28000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7000</v>
      </c>
      <c r="Y10" s="24">
        <v>-7000</v>
      </c>
      <c r="Z10" s="25">
        <v>-100</v>
      </c>
      <c r="AA10" s="26">
        <v>28000</v>
      </c>
    </row>
    <row r="11" spans="1:27" ht="13.5">
      <c r="A11" s="23" t="s">
        <v>38</v>
      </c>
      <c r="B11" s="17"/>
      <c r="C11" s="18">
        <v>6574750</v>
      </c>
      <c r="D11" s="18">
        <v>6574750</v>
      </c>
      <c r="E11" s="19">
        <v>5752212</v>
      </c>
      <c r="F11" s="20">
        <v>5752212</v>
      </c>
      <c r="G11" s="20">
        <v>6289735</v>
      </c>
      <c r="H11" s="20">
        <v>6330535</v>
      </c>
      <c r="I11" s="20">
        <v>6073537</v>
      </c>
      <c r="J11" s="20">
        <v>6073537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6073537</v>
      </c>
      <c r="X11" s="20">
        <v>1438053</v>
      </c>
      <c r="Y11" s="20">
        <v>4635484</v>
      </c>
      <c r="Z11" s="21">
        <v>322.34</v>
      </c>
      <c r="AA11" s="22">
        <v>5752212</v>
      </c>
    </row>
    <row r="12" spans="1:27" ht="13.5">
      <c r="A12" s="27" t="s">
        <v>39</v>
      </c>
      <c r="B12" s="28"/>
      <c r="C12" s="29">
        <f aca="true" t="shared" si="0" ref="C12:Y12">SUM(C6:C11)</f>
        <v>94412143</v>
      </c>
      <c r="D12" s="29">
        <f>SUM(D6:D11)</f>
        <v>94412143</v>
      </c>
      <c r="E12" s="30">
        <f t="shared" si="0"/>
        <v>98205341</v>
      </c>
      <c r="F12" s="31">
        <f t="shared" si="0"/>
        <v>98205341</v>
      </c>
      <c r="G12" s="31">
        <f t="shared" si="0"/>
        <v>145235266</v>
      </c>
      <c r="H12" s="31">
        <f t="shared" si="0"/>
        <v>165946215</v>
      </c>
      <c r="I12" s="31">
        <f t="shared" si="0"/>
        <v>152366955</v>
      </c>
      <c r="J12" s="31">
        <f t="shared" si="0"/>
        <v>152366955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152366955</v>
      </c>
      <c r="X12" s="31">
        <f t="shared" si="0"/>
        <v>24551336</v>
      </c>
      <c r="Y12" s="31">
        <f t="shared" si="0"/>
        <v>127815619</v>
      </c>
      <c r="Z12" s="32">
        <f>+IF(X12&lt;&gt;0,+(Y12/X12)*100,0)</f>
        <v>520.6055548260184</v>
      </c>
      <c r="AA12" s="33">
        <f>SUM(AA6:AA11)</f>
        <v>98205341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174699</v>
      </c>
      <c r="D15" s="18">
        <v>174699</v>
      </c>
      <c r="E15" s="19">
        <v>248852</v>
      </c>
      <c r="F15" s="20">
        <v>248852</v>
      </c>
      <c r="G15" s="20">
        <v>197423</v>
      </c>
      <c r="H15" s="20">
        <v>172893</v>
      </c>
      <c r="I15" s="20">
        <v>172165</v>
      </c>
      <c r="J15" s="20">
        <v>172165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172165</v>
      </c>
      <c r="X15" s="20">
        <v>62213</v>
      </c>
      <c r="Y15" s="20">
        <v>109952</v>
      </c>
      <c r="Z15" s="21">
        <v>176.73</v>
      </c>
      <c r="AA15" s="22">
        <v>248852</v>
      </c>
    </row>
    <row r="16" spans="1:27" ht="13.5">
      <c r="A16" s="23" t="s">
        <v>42</v>
      </c>
      <c r="B16" s="17"/>
      <c r="C16" s="18">
        <v>45290053</v>
      </c>
      <c r="D16" s="18">
        <v>45290053</v>
      </c>
      <c r="E16" s="19"/>
      <c r="F16" s="20"/>
      <c r="G16" s="24">
        <v>47828403</v>
      </c>
      <c r="H16" s="24">
        <v>45290053</v>
      </c>
      <c r="I16" s="24">
        <v>45290053</v>
      </c>
      <c r="J16" s="20">
        <v>45290053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45290053</v>
      </c>
      <c r="X16" s="20"/>
      <c r="Y16" s="24">
        <v>45290053</v>
      </c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48299923</v>
      </c>
      <c r="F17" s="20">
        <v>48299923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12074981</v>
      </c>
      <c r="Y17" s="20">
        <v>-12074981</v>
      </c>
      <c r="Z17" s="21">
        <v>-100</v>
      </c>
      <c r="AA17" s="22">
        <v>48299923</v>
      </c>
    </row>
    <row r="18" spans="1:27" ht="13.5">
      <c r="A18" s="23" t="s">
        <v>44</v>
      </c>
      <c r="B18" s="17"/>
      <c r="C18" s="18"/>
      <c r="D18" s="18"/>
      <c r="E18" s="19">
        <v>105062</v>
      </c>
      <c r="F18" s="20">
        <v>105062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26266</v>
      </c>
      <c r="Y18" s="20">
        <v>-26266</v>
      </c>
      <c r="Z18" s="21">
        <v>-100</v>
      </c>
      <c r="AA18" s="22">
        <v>105062</v>
      </c>
    </row>
    <row r="19" spans="1:27" ht="13.5">
      <c r="A19" s="23" t="s">
        <v>45</v>
      </c>
      <c r="B19" s="17"/>
      <c r="C19" s="18">
        <v>532155892</v>
      </c>
      <c r="D19" s="18">
        <v>532155892</v>
      </c>
      <c r="E19" s="19">
        <v>649175782</v>
      </c>
      <c r="F19" s="20">
        <v>649175782</v>
      </c>
      <c r="G19" s="20">
        <v>533559624</v>
      </c>
      <c r="H19" s="20">
        <v>532344552</v>
      </c>
      <c r="I19" s="20">
        <v>535083122</v>
      </c>
      <c r="J19" s="20">
        <v>535083122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535083122</v>
      </c>
      <c r="X19" s="20">
        <v>162293946</v>
      </c>
      <c r="Y19" s="20">
        <v>372789176</v>
      </c>
      <c r="Z19" s="21">
        <v>229.7</v>
      </c>
      <c r="AA19" s="22">
        <v>649175782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1757002</v>
      </c>
      <c r="F22" s="20">
        <v>1757002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439251</v>
      </c>
      <c r="Y22" s="20">
        <v>-439251</v>
      </c>
      <c r="Z22" s="21">
        <v>-100</v>
      </c>
      <c r="AA22" s="22">
        <v>1757002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577620644</v>
      </c>
      <c r="D24" s="29">
        <f>SUM(D15:D23)</f>
        <v>577620644</v>
      </c>
      <c r="E24" s="36">
        <f t="shared" si="1"/>
        <v>699586621</v>
      </c>
      <c r="F24" s="37">
        <f t="shared" si="1"/>
        <v>699586621</v>
      </c>
      <c r="G24" s="37">
        <f t="shared" si="1"/>
        <v>581585450</v>
      </c>
      <c r="H24" s="37">
        <f t="shared" si="1"/>
        <v>577807498</v>
      </c>
      <c r="I24" s="37">
        <f t="shared" si="1"/>
        <v>580545340</v>
      </c>
      <c r="J24" s="37">
        <f t="shared" si="1"/>
        <v>580545340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580545340</v>
      </c>
      <c r="X24" s="37">
        <f t="shared" si="1"/>
        <v>174896657</v>
      </c>
      <c r="Y24" s="37">
        <f t="shared" si="1"/>
        <v>405648683</v>
      </c>
      <c r="Z24" s="38">
        <f>+IF(X24&lt;&gt;0,+(Y24/X24)*100,0)</f>
        <v>231.93621305180235</v>
      </c>
      <c r="AA24" s="39">
        <f>SUM(AA15:AA23)</f>
        <v>699586621</v>
      </c>
    </row>
    <row r="25" spans="1:27" ht="13.5">
      <c r="A25" s="27" t="s">
        <v>51</v>
      </c>
      <c r="B25" s="28"/>
      <c r="C25" s="29">
        <f aca="true" t="shared" si="2" ref="C25:Y25">+C12+C24</f>
        <v>672032787</v>
      </c>
      <c r="D25" s="29">
        <f>+D12+D24</f>
        <v>672032787</v>
      </c>
      <c r="E25" s="30">
        <f t="shared" si="2"/>
        <v>797791962</v>
      </c>
      <c r="F25" s="31">
        <f t="shared" si="2"/>
        <v>797791962</v>
      </c>
      <c r="G25" s="31">
        <f t="shared" si="2"/>
        <v>726820716</v>
      </c>
      <c r="H25" s="31">
        <f t="shared" si="2"/>
        <v>743753713</v>
      </c>
      <c r="I25" s="31">
        <f t="shared" si="2"/>
        <v>732912295</v>
      </c>
      <c r="J25" s="31">
        <f t="shared" si="2"/>
        <v>732912295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732912295</v>
      </c>
      <c r="X25" s="31">
        <f t="shared" si="2"/>
        <v>199447993</v>
      </c>
      <c r="Y25" s="31">
        <f t="shared" si="2"/>
        <v>533464302</v>
      </c>
      <c r="Z25" s="32">
        <f>+IF(X25&lt;&gt;0,+(Y25/X25)*100,0)</f>
        <v>267.470378606417</v>
      </c>
      <c r="AA25" s="33">
        <f>+AA12+AA24</f>
        <v>797791962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7200000</v>
      </c>
      <c r="F30" s="20">
        <v>7200000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1800000</v>
      </c>
      <c r="Y30" s="20">
        <v>-1800000</v>
      </c>
      <c r="Z30" s="21">
        <v>-100</v>
      </c>
      <c r="AA30" s="22">
        <v>7200000</v>
      </c>
    </row>
    <row r="31" spans="1:27" ht="13.5">
      <c r="A31" s="23" t="s">
        <v>56</v>
      </c>
      <c r="B31" s="17"/>
      <c r="C31" s="18">
        <v>2040705</v>
      </c>
      <c r="D31" s="18">
        <v>2040705</v>
      </c>
      <c r="E31" s="19">
        <v>2090239</v>
      </c>
      <c r="F31" s="20">
        <v>2090239</v>
      </c>
      <c r="G31" s="20">
        <v>2077727</v>
      </c>
      <c r="H31" s="20">
        <v>2199784</v>
      </c>
      <c r="I31" s="20">
        <v>2247228</v>
      </c>
      <c r="J31" s="20">
        <v>2247228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2247228</v>
      </c>
      <c r="X31" s="20">
        <v>522560</v>
      </c>
      <c r="Y31" s="20">
        <v>1724668</v>
      </c>
      <c r="Z31" s="21">
        <v>330.04</v>
      </c>
      <c r="AA31" s="22">
        <v>2090239</v>
      </c>
    </row>
    <row r="32" spans="1:27" ht="13.5">
      <c r="A32" s="23" t="s">
        <v>57</v>
      </c>
      <c r="B32" s="17"/>
      <c r="C32" s="18">
        <v>26452040</v>
      </c>
      <c r="D32" s="18">
        <v>26452040</v>
      </c>
      <c r="E32" s="19">
        <v>66509609</v>
      </c>
      <c r="F32" s="20">
        <v>66509609</v>
      </c>
      <c r="G32" s="20">
        <v>33661241</v>
      </c>
      <c r="H32" s="20">
        <v>33654136</v>
      </c>
      <c r="I32" s="20">
        <v>26603268</v>
      </c>
      <c r="J32" s="20">
        <v>26603268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26603268</v>
      </c>
      <c r="X32" s="20">
        <v>16627402</v>
      </c>
      <c r="Y32" s="20">
        <v>9975866</v>
      </c>
      <c r="Z32" s="21">
        <v>60</v>
      </c>
      <c r="AA32" s="22">
        <v>66509609</v>
      </c>
    </row>
    <row r="33" spans="1:27" ht="13.5">
      <c r="A33" s="23" t="s">
        <v>58</v>
      </c>
      <c r="B33" s="17"/>
      <c r="C33" s="18">
        <v>10269380</v>
      </c>
      <c r="D33" s="18">
        <v>10269380</v>
      </c>
      <c r="E33" s="19">
        <v>2765271</v>
      </c>
      <c r="F33" s="20">
        <v>2765271</v>
      </c>
      <c r="G33" s="20">
        <v>10754969</v>
      </c>
      <c r="H33" s="20">
        <v>11259837</v>
      </c>
      <c r="I33" s="20">
        <v>11754172</v>
      </c>
      <c r="J33" s="20">
        <v>11754172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11754172</v>
      </c>
      <c r="X33" s="20">
        <v>691318</v>
      </c>
      <c r="Y33" s="20">
        <v>11062854</v>
      </c>
      <c r="Z33" s="21">
        <v>1600.26</v>
      </c>
      <c r="AA33" s="22">
        <v>2765271</v>
      </c>
    </row>
    <row r="34" spans="1:27" ht="13.5">
      <c r="A34" s="27" t="s">
        <v>59</v>
      </c>
      <c r="B34" s="28"/>
      <c r="C34" s="29">
        <f aca="true" t="shared" si="3" ref="C34:Y34">SUM(C29:C33)</f>
        <v>38762125</v>
      </c>
      <c r="D34" s="29">
        <f>SUM(D29:D33)</f>
        <v>38762125</v>
      </c>
      <c r="E34" s="30">
        <f t="shared" si="3"/>
        <v>78565119</v>
      </c>
      <c r="F34" s="31">
        <f t="shared" si="3"/>
        <v>78565119</v>
      </c>
      <c r="G34" s="31">
        <f t="shared" si="3"/>
        <v>46493937</v>
      </c>
      <c r="H34" s="31">
        <f t="shared" si="3"/>
        <v>47113757</v>
      </c>
      <c r="I34" s="31">
        <f t="shared" si="3"/>
        <v>40604668</v>
      </c>
      <c r="J34" s="31">
        <f t="shared" si="3"/>
        <v>40604668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40604668</v>
      </c>
      <c r="X34" s="31">
        <f t="shared" si="3"/>
        <v>19641280</v>
      </c>
      <c r="Y34" s="31">
        <f t="shared" si="3"/>
        <v>20963388</v>
      </c>
      <c r="Z34" s="32">
        <f>+IF(X34&lt;&gt;0,+(Y34/X34)*100,0)</f>
        <v>106.73127209631959</v>
      </c>
      <c r="AA34" s="33">
        <f>SUM(AA29:AA33)</f>
        <v>78565119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33999371</v>
      </c>
      <c r="D37" s="18">
        <v>33999371</v>
      </c>
      <c r="E37" s="19">
        <v>17607423</v>
      </c>
      <c r="F37" s="20">
        <v>17607423</v>
      </c>
      <c r="G37" s="20">
        <v>32519620</v>
      </c>
      <c r="H37" s="20">
        <v>33999371</v>
      </c>
      <c r="I37" s="20">
        <v>30772813</v>
      </c>
      <c r="J37" s="20">
        <v>30772813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30772813</v>
      </c>
      <c r="X37" s="20">
        <v>4401856</v>
      </c>
      <c r="Y37" s="20">
        <v>26370957</v>
      </c>
      <c r="Z37" s="21">
        <v>599.09</v>
      </c>
      <c r="AA37" s="22">
        <v>17607423</v>
      </c>
    </row>
    <row r="38" spans="1:27" ht="13.5">
      <c r="A38" s="23" t="s">
        <v>58</v>
      </c>
      <c r="B38" s="17"/>
      <c r="C38" s="18">
        <v>88895222</v>
      </c>
      <c r="D38" s="18">
        <v>88895222</v>
      </c>
      <c r="E38" s="19">
        <v>93580366</v>
      </c>
      <c r="F38" s="20">
        <v>93580366</v>
      </c>
      <c r="G38" s="20">
        <v>89218432</v>
      </c>
      <c r="H38" s="20">
        <v>89889294</v>
      </c>
      <c r="I38" s="20">
        <v>90455570</v>
      </c>
      <c r="J38" s="20">
        <v>90455570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90455570</v>
      </c>
      <c r="X38" s="20">
        <v>23395092</v>
      </c>
      <c r="Y38" s="20">
        <v>67060478</v>
      </c>
      <c r="Z38" s="21">
        <v>286.64</v>
      </c>
      <c r="AA38" s="22">
        <v>93580366</v>
      </c>
    </row>
    <row r="39" spans="1:27" ht="13.5">
      <c r="A39" s="27" t="s">
        <v>61</v>
      </c>
      <c r="B39" s="35"/>
      <c r="C39" s="29">
        <f aca="true" t="shared" si="4" ref="C39:Y39">SUM(C37:C38)</f>
        <v>122894593</v>
      </c>
      <c r="D39" s="29">
        <f>SUM(D37:D38)</f>
        <v>122894593</v>
      </c>
      <c r="E39" s="36">
        <f t="shared" si="4"/>
        <v>111187789</v>
      </c>
      <c r="F39" s="37">
        <f t="shared" si="4"/>
        <v>111187789</v>
      </c>
      <c r="G39" s="37">
        <f t="shared" si="4"/>
        <v>121738052</v>
      </c>
      <c r="H39" s="37">
        <f t="shared" si="4"/>
        <v>123888665</v>
      </c>
      <c r="I39" s="37">
        <f t="shared" si="4"/>
        <v>121228383</v>
      </c>
      <c r="J39" s="37">
        <f t="shared" si="4"/>
        <v>121228383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121228383</v>
      </c>
      <c r="X39" s="37">
        <f t="shared" si="4"/>
        <v>27796948</v>
      </c>
      <c r="Y39" s="37">
        <f t="shared" si="4"/>
        <v>93431435</v>
      </c>
      <c r="Z39" s="38">
        <f>+IF(X39&lt;&gt;0,+(Y39/X39)*100,0)</f>
        <v>336.12119934893576</v>
      </c>
      <c r="AA39" s="39">
        <f>SUM(AA37:AA38)</f>
        <v>111187789</v>
      </c>
    </row>
    <row r="40" spans="1:27" ht="13.5">
      <c r="A40" s="27" t="s">
        <v>62</v>
      </c>
      <c r="B40" s="28"/>
      <c r="C40" s="29">
        <f aca="true" t="shared" si="5" ref="C40:Y40">+C34+C39</f>
        <v>161656718</v>
      </c>
      <c r="D40" s="29">
        <f>+D34+D39</f>
        <v>161656718</v>
      </c>
      <c r="E40" s="30">
        <f t="shared" si="5"/>
        <v>189752908</v>
      </c>
      <c r="F40" s="31">
        <f t="shared" si="5"/>
        <v>189752908</v>
      </c>
      <c r="G40" s="31">
        <f t="shared" si="5"/>
        <v>168231989</v>
      </c>
      <c r="H40" s="31">
        <f t="shared" si="5"/>
        <v>171002422</v>
      </c>
      <c r="I40" s="31">
        <f t="shared" si="5"/>
        <v>161833051</v>
      </c>
      <c r="J40" s="31">
        <f t="shared" si="5"/>
        <v>161833051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161833051</v>
      </c>
      <c r="X40" s="31">
        <f t="shared" si="5"/>
        <v>47438228</v>
      </c>
      <c r="Y40" s="31">
        <f t="shared" si="5"/>
        <v>114394823</v>
      </c>
      <c r="Z40" s="32">
        <f>+IF(X40&lt;&gt;0,+(Y40/X40)*100,0)</f>
        <v>241.1448062520379</v>
      </c>
      <c r="AA40" s="33">
        <f>+AA34+AA39</f>
        <v>189752908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510376069</v>
      </c>
      <c r="D42" s="43">
        <f>+D25-D40</f>
        <v>510376069</v>
      </c>
      <c r="E42" s="44">
        <f t="shared" si="6"/>
        <v>608039054</v>
      </c>
      <c r="F42" s="45">
        <f t="shared" si="6"/>
        <v>608039054</v>
      </c>
      <c r="G42" s="45">
        <f t="shared" si="6"/>
        <v>558588727</v>
      </c>
      <c r="H42" s="45">
        <f t="shared" si="6"/>
        <v>572751291</v>
      </c>
      <c r="I42" s="45">
        <f t="shared" si="6"/>
        <v>571079244</v>
      </c>
      <c r="J42" s="45">
        <f t="shared" si="6"/>
        <v>571079244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571079244</v>
      </c>
      <c r="X42" s="45">
        <f t="shared" si="6"/>
        <v>152009765</v>
      </c>
      <c r="Y42" s="45">
        <f t="shared" si="6"/>
        <v>419069479</v>
      </c>
      <c r="Z42" s="46">
        <f>+IF(X42&lt;&gt;0,+(Y42/X42)*100,0)</f>
        <v>275.68589360032234</v>
      </c>
      <c r="AA42" s="47">
        <f>+AA25-AA40</f>
        <v>608039054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501157148</v>
      </c>
      <c r="D45" s="18">
        <v>501157148</v>
      </c>
      <c r="E45" s="19">
        <v>601624541</v>
      </c>
      <c r="F45" s="20">
        <v>601624541</v>
      </c>
      <c r="G45" s="20">
        <v>562542379</v>
      </c>
      <c r="H45" s="20">
        <v>563524966</v>
      </c>
      <c r="I45" s="20">
        <v>561852920</v>
      </c>
      <c r="J45" s="20">
        <v>561852920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561852920</v>
      </c>
      <c r="X45" s="20">
        <v>150406135</v>
      </c>
      <c r="Y45" s="20">
        <v>411446785</v>
      </c>
      <c r="Z45" s="48">
        <v>273.56</v>
      </c>
      <c r="AA45" s="22">
        <v>601624541</v>
      </c>
    </row>
    <row r="46" spans="1:27" ht="13.5">
      <c r="A46" s="23" t="s">
        <v>67</v>
      </c>
      <c r="B46" s="17"/>
      <c r="C46" s="18">
        <v>9218922</v>
      </c>
      <c r="D46" s="18">
        <v>9218922</v>
      </c>
      <c r="E46" s="19">
        <v>6414513</v>
      </c>
      <c r="F46" s="20">
        <v>6414513</v>
      </c>
      <c r="G46" s="20">
        <v>-3953652</v>
      </c>
      <c r="H46" s="20">
        <v>9226325</v>
      </c>
      <c r="I46" s="20">
        <v>9226324</v>
      </c>
      <c r="J46" s="20">
        <v>9226324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9226324</v>
      </c>
      <c r="X46" s="20">
        <v>1603628</v>
      </c>
      <c r="Y46" s="20">
        <v>7622696</v>
      </c>
      <c r="Z46" s="48">
        <v>475.34</v>
      </c>
      <c r="AA46" s="22">
        <v>6414513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510376070</v>
      </c>
      <c r="D48" s="51">
        <f>SUM(D45:D47)</f>
        <v>510376070</v>
      </c>
      <c r="E48" s="52">
        <f t="shared" si="7"/>
        <v>608039054</v>
      </c>
      <c r="F48" s="53">
        <f t="shared" si="7"/>
        <v>608039054</v>
      </c>
      <c r="G48" s="53">
        <f t="shared" si="7"/>
        <v>558588727</v>
      </c>
      <c r="H48" s="53">
        <f t="shared" si="7"/>
        <v>572751291</v>
      </c>
      <c r="I48" s="53">
        <f t="shared" si="7"/>
        <v>571079244</v>
      </c>
      <c r="J48" s="53">
        <f t="shared" si="7"/>
        <v>571079244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571079244</v>
      </c>
      <c r="X48" s="53">
        <f t="shared" si="7"/>
        <v>152009763</v>
      </c>
      <c r="Y48" s="53">
        <f t="shared" si="7"/>
        <v>419069481</v>
      </c>
      <c r="Z48" s="54">
        <f>+IF(X48&lt;&gt;0,+(Y48/X48)*100,0)</f>
        <v>275.6858985432403</v>
      </c>
      <c r="AA48" s="55">
        <f>SUM(AA45:AA47)</f>
        <v>608039054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103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182668529</v>
      </c>
      <c r="D6" s="18">
        <v>182668529</v>
      </c>
      <c r="E6" s="19">
        <v>131539808</v>
      </c>
      <c r="F6" s="20">
        <v>80680704</v>
      </c>
      <c r="G6" s="20">
        <v>212086770</v>
      </c>
      <c r="H6" s="20">
        <v>191892384</v>
      </c>
      <c r="I6" s="20">
        <v>197212307</v>
      </c>
      <c r="J6" s="20">
        <v>197212307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197212307</v>
      </c>
      <c r="X6" s="20">
        <v>20170176</v>
      </c>
      <c r="Y6" s="20">
        <v>177042131</v>
      </c>
      <c r="Z6" s="21">
        <v>877.74</v>
      </c>
      <c r="AA6" s="22">
        <v>80680704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149016892</v>
      </c>
      <c r="D8" s="18">
        <v>149016892</v>
      </c>
      <c r="E8" s="19">
        <v>157034367</v>
      </c>
      <c r="F8" s="20">
        <v>157034367</v>
      </c>
      <c r="G8" s="20">
        <v>294629041</v>
      </c>
      <c r="H8" s="20">
        <v>269730518</v>
      </c>
      <c r="I8" s="20">
        <v>262921391</v>
      </c>
      <c r="J8" s="20">
        <v>262921391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262921391</v>
      </c>
      <c r="X8" s="20">
        <v>39258592</v>
      </c>
      <c r="Y8" s="20">
        <v>223662799</v>
      </c>
      <c r="Z8" s="21">
        <v>569.72</v>
      </c>
      <c r="AA8" s="22">
        <v>157034367</v>
      </c>
    </row>
    <row r="9" spans="1:27" ht="13.5">
      <c r="A9" s="23" t="s">
        <v>36</v>
      </c>
      <c r="B9" s="17"/>
      <c r="C9" s="18">
        <v>73683194</v>
      </c>
      <c r="D9" s="18">
        <v>73683194</v>
      </c>
      <c r="E9" s="19">
        <v>58124623</v>
      </c>
      <c r="F9" s="20">
        <v>58124623</v>
      </c>
      <c r="G9" s="20">
        <v>253465037</v>
      </c>
      <c r="H9" s="20">
        <v>234492709</v>
      </c>
      <c r="I9" s="20">
        <v>288562067</v>
      </c>
      <c r="J9" s="20">
        <v>288562067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288562067</v>
      </c>
      <c r="X9" s="20">
        <v>14531156</v>
      </c>
      <c r="Y9" s="20">
        <v>274030911</v>
      </c>
      <c r="Z9" s="21">
        <v>1885.82</v>
      </c>
      <c r="AA9" s="22">
        <v>58124623</v>
      </c>
    </row>
    <row r="10" spans="1:27" ht="13.5">
      <c r="A10" s="23" t="s">
        <v>37</v>
      </c>
      <c r="B10" s="17"/>
      <c r="C10" s="18">
        <v>304325</v>
      </c>
      <c r="D10" s="18">
        <v>304325</v>
      </c>
      <c r="E10" s="19">
        <v>271916</v>
      </c>
      <c r="F10" s="20">
        <v>271916</v>
      </c>
      <c r="G10" s="24">
        <v>304325</v>
      </c>
      <c r="H10" s="24">
        <v>304325</v>
      </c>
      <c r="I10" s="24">
        <v>304325</v>
      </c>
      <c r="J10" s="20">
        <v>304325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304325</v>
      </c>
      <c r="X10" s="20">
        <v>67979</v>
      </c>
      <c r="Y10" s="24">
        <v>236346</v>
      </c>
      <c r="Z10" s="25">
        <v>347.68</v>
      </c>
      <c r="AA10" s="26">
        <v>271916</v>
      </c>
    </row>
    <row r="11" spans="1:27" ht="13.5">
      <c r="A11" s="23" t="s">
        <v>38</v>
      </c>
      <c r="B11" s="17"/>
      <c r="C11" s="18">
        <v>29632586</v>
      </c>
      <c r="D11" s="18">
        <v>29632586</v>
      </c>
      <c r="E11" s="19">
        <v>47136784</v>
      </c>
      <c r="F11" s="20">
        <v>47136784</v>
      </c>
      <c r="G11" s="20">
        <v>37117903</v>
      </c>
      <c r="H11" s="20">
        <v>37256104</v>
      </c>
      <c r="I11" s="20">
        <v>37142327</v>
      </c>
      <c r="J11" s="20">
        <v>37142327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37142327</v>
      </c>
      <c r="X11" s="20">
        <v>11784196</v>
      </c>
      <c r="Y11" s="20">
        <v>25358131</v>
      </c>
      <c r="Z11" s="21">
        <v>215.19</v>
      </c>
      <c r="AA11" s="22">
        <v>47136784</v>
      </c>
    </row>
    <row r="12" spans="1:27" ht="13.5">
      <c r="A12" s="27" t="s">
        <v>39</v>
      </c>
      <c r="B12" s="28"/>
      <c r="C12" s="29">
        <f aca="true" t="shared" si="0" ref="C12:Y12">SUM(C6:C11)</f>
        <v>435305526</v>
      </c>
      <c r="D12" s="29">
        <f>SUM(D6:D11)</f>
        <v>435305526</v>
      </c>
      <c r="E12" s="30">
        <f t="shared" si="0"/>
        <v>394107498</v>
      </c>
      <c r="F12" s="31">
        <f t="shared" si="0"/>
        <v>343248394</v>
      </c>
      <c r="G12" s="31">
        <f t="shared" si="0"/>
        <v>797603076</v>
      </c>
      <c r="H12" s="31">
        <f t="shared" si="0"/>
        <v>733676040</v>
      </c>
      <c r="I12" s="31">
        <f t="shared" si="0"/>
        <v>786142417</v>
      </c>
      <c r="J12" s="31">
        <f t="shared" si="0"/>
        <v>786142417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786142417</v>
      </c>
      <c r="X12" s="31">
        <f t="shared" si="0"/>
        <v>85812099</v>
      </c>
      <c r="Y12" s="31">
        <f t="shared" si="0"/>
        <v>700330318</v>
      </c>
      <c r="Z12" s="32">
        <f>+IF(X12&lt;&gt;0,+(Y12/X12)*100,0)</f>
        <v>816.1207174293686</v>
      </c>
      <c r="AA12" s="33">
        <f>SUM(AA6:AA11)</f>
        <v>343248394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1034386</v>
      </c>
      <c r="D15" s="18">
        <v>1034386</v>
      </c>
      <c r="E15" s="19">
        <v>1588946</v>
      </c>
      <c r="F15" s="20">
        <v>1588946</v>
      </c>
      <c r="G15" s="20">
        <v>3844671</v>
      </c>
      <c r="H15" s="20">
        <v>3811657</v>
      </c>
      <c r="I15" s="20">
        <v>3778080</v>
      </c>
      <c r="J15" s="20">
        <v>3778080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3778080</v>
      </c>
      <c r="X15" s="20">
        <v>397237</v>
      </c>
      <c r="Y15" s="20">
        <v>3380843</v>
      </c>
      <c r="Z15" s="21">
        <v>851.09</v>
      </c>
      <c r="AA15" s="22">
        <v>1588946</v>
      </c>
    </row>
    <row r="16" spans="1:27" ht="13.5">
      <c r="A16" s="23" t="s">
        <v>42</v>
      </c>
      <c r="B16" s="17"/>
      <c r="C16" s="18"/>
      <c r="D16" s="18"/>
      <c r="E16" s="19">
        <v>153005</v>
      </c>
      <c r="F16" s="20">
        <v>153005</v>
      </c>
      <c r="G16" s="24">
        <v>139301</v>
      </c>
      <c r="H16" s="24">
        <v>139301</v>
      </c>
      <c r="I16" s="24">
        <v>139301</v>
      </c>
      <c r="J16" s="20">
        <v>139301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139301</v>
      </c>
      <c r="X16" s="20">
        <v>38251</v>
      </c>
      <c r="Y16" s="24">
        <v>101050</v>
      </c>
      <c r="Z16" s="25">
        <v>264.18</v>
      </c>
      <c r="AA16" s="26">
        <v>153005</v>
      </c>
    </row>
    <row r="17" spans="1:27" ht="13.5">
      <c r="A17" s="23" t="s">
        <v>43</v>
      </c>
      <c r="B17" s="17"/>
      <c r="C17" s="18">
        <v>98108958</v>
      </c>
      <c r="D17" s="18">
        <v>98108958</v>
      </c>
      <c r="E17" s="19">
        <v>93057000</v>
      </c>
      <c r="F17" s="20">
        <v>93057000</v>
      </c>
      <c r="G17" s="20">
        <v>93057000</v>
      </c>
      <c r="H17" s="20">
        <v>98108958</v>
      </c>
      <c r="I17" s="20">
        <v>98108958</v>
      </c>
      <c r="J17" s="20">
        <v>98108958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98108958</v>
      </c>
      <c r="X17" s="20">
        <v>23264250</v>
      </c>
      <c r="Y17" s="20">
        <v>74844708</v>
      </c>
      <c r="Z17" s="21">
        <v>321.72</v>
      </c>
      <c r="AA17" s="22">
        <v>93057000</v>
      </c>
    </row>
    <row r="18" spans="1:27" ht="13.5">
      <c r="A18" s="23" t="s">
        <v>44</v>
      </c>
      <c r="B18" s="17"/>
      <c r="C18" s="18">
        <v>139301</v>
      </c>
      <c r="D18" s="18">
        <v>139301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4443235399</v>
      </c>
      <c r="D19" s="18">
        <v>4443235399</v>
      </c>
      <c r="E19" s="19">
        <v>4451937323</v>
      </c>
      <c r="F19" s="20">
        <v>4506114641</v>
      </c>
      <c r="G19" s="20">
        <v>4138042453</v>
      </c>
      <c r="H19" s="20">
        <v>4446707397</v>
      </c>
      <c r="I19" s="20">
        <v>4470284156</v>
      </c>
      <c r="J19" s="20">
        <v>4470284156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4470284156</v>
      </c>
      <c r="X19" s="20">
        <v>1126528660</v>
      </c>
      <c r="Y19" s="20">
        <v>3343755496</v>
      </c>
      <c r="Z19" s="21">
        <v>296.82</v>
      </c>
      <c r="AA19" s="22">
        <v>4506114641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8508826</v>
      </c>
      <c r="D22" s="18">
        <v>8508826</v>
      </c>
      <c r="E22" s="19">
        <v>10122728</v>
      </c>
      <c r="F22" s="20">
        <v>10122728</v>
      </c>
      <c r="G22" s="20">
        <v>8080771</v>
      </c>
      <c r="H22" s="20">
        <v>8508826</v>
      </c>
      <c r="I22" s="20">
        <v>8508826</v>
      </c>
      <c r="J22" s="20">
        <v>8508826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8508826</v>
      </c>
      <c r="X22" s="20">
        <v>2530682</v>
      </c>
      <c r="Y22" s="20">
        <v>5978144</v>
      </c>
      <c r="Z22" s="21">
        <v>236.23</v>
      </c>
      <c r="AA22" s="22">
        <v>10122728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>
        <v>1983022</v>
      </c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4551026870</v>
      </c>
      <c r="D24" s="29">
        <f>SUM(D15:D23)</f>
        <v>4551026870</v>
      </c>
      <c r="E24" s="36">
        <f t="shared" si="1"/>
        <v>4556859002</v>
      </c>
      <c r="F24" s="37">
        <f t="shared" si="1"/>
        <v>4611036320</v>
      </c>
      <c r="G24" s="37">
        <f t="shared" si="1"/>
        <v>4245147218</v>
      </c>
      <c r="H24" s="37">
        <f t="shared" si="1"/>
        <v>4557276139</v>
      </c>
      <c r="I24" s="37">
        <f t="shared" si="1"/>
        <v>4580819321</v>
      </c>
      <c r="J24" s="37">
        <f t="shared" si="1"/>
        <v>4580819321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4580819321</v>
      </c>
      <c r="X24" s="37">
        <f t="shared" si="1"/>
        <v>1152759080</v>
      </c>
      <c r="Y24" s="37">
        <f t="shared" si="1"/>
        <v>3428060241</v>
      </c>
      <c r="Z24" s="38">
        <f>+IF(X24&lt;&gt;0,+(Y24/X24)*100,0)</f>
        <v>297.37872383533943</v>
      </c>
      <c r="AA24" s="39">
        <f>SUM(AA15:AA23)</f>
        <v>4611036320</v>
      </c>
    </row>
    <row r="25" spans="1:27" ht="13.5">
      <c r="A25" s="27" t="s">
        <v>51</v>
      </c>
      <c r="B25" s="28"/>
      <c r="C25" s="29">
        <f aca="true" t="shared" si="2" ref="C25:Y25">+C12+C24</f>
        <v>4986332396</v>
      </c>
      <c r="D25" s="29">
        <f>+D12+D24</f>
        <v>4986332396</v>
      </c>
      <c r="E25" s="30">
        <f t="shared" si="2"/>
        <v>4950966500</v>
      </c>
      <c r="F25" s="31">
        <f t="shared" si="2"/>
        <v>4954284714</v>
      </c>
      <c r="G25" s="31">
        <f t="shared" si="2"/>
        <v>5042750294</v>
      </c>
      <c r="H25" s="31">
        <f t="shared" si="2"/>
        <v>5290952179</v>
      </c>
      <c r="I25" s="31">
        <f t="shared" si="2"/>
        <v>5366961738</v>
      </c>
      <c r="J25" s="31">
        <f t="shared" si="2"/>
        <v>5366961738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5366961738</v>
      </c>
      <c r="X25" s="31">
        <f t="shared" si="2"/>
        <v>1238571179</v>
      </c>
      <c r="Y25" s="31">
        <f t="shared" si="2"/>
        <v>4128390559</v>
      </c>
      <c r="Z25" s="32">
        <f>+IF(X25&lt;&gt;0,+(Y25/X25)*100,0)</f>
        <v>333.31879741729404</v>
      </c>
      <c r="AA25" s="33">
        <f>+AA12+AA24</f>
        <v>4954284714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115669897</v>
      </c>
      <c r="D30" s="18">
        <v>115669897</v>
      </c>
      <c r="E30" s="19">
        <v>108932338</v>
      </c>
      <c r="F30" s="20">
        <v>108932338</v>
      </c>
      <c r="G30" s="20">
        <v>115669897</v>
      </c>
      <c r="H30" s="20">
        <v>115669897</v>
      </c>
      <c r="I30" s="20">
        <v>115669897</v>
      </c>
      <c r="J30" s="20">
        <v>115669897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115669897</v>
      </c>
      <c r="X30" s="20">
        <v>27233085</v>
      </c>
      <c r="Y30" s="20">
        <v>88436812</v>
      </c>
      <c r="Z30" s="21">
        <v>324.74</v>
      </c>
      <c r="AA30" s="22">
        <v>108932338</v>
      </c>
    </row>
    <row r="31" spans="1:27" ht="13.5">
      <c r="A31" s="23" t="s">
        <v>56</v>
      </c>
      <c r="B31" s="17"/>
      <c r="C31" s="18">
        <v>28462070</v>
      </c>
      <c r="D31" s="18">
        <v>28462070</v>
      </c>
      <c r="E31" s="19">
        <v>29925779</v>
      </c>
      <c r="F31" s="20">
        <v>29925779</v>
      </c>
      <c r="G31" s="20">
        <v>28567253</v>
      </c>
      <c r="H31" s="20">
        <v>28692464</v>
      </c>
      <c r="I31" s="20">
        <v>29043293</v>
      </c>
      <c r="J31" s="20">
        <v>29043293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29043293</v>
      </c>
      <c r="X31" s="20">
        <v>7481445</v>
      </c>
      <c r="Y31" s="20">
        <v>21561848</v>
      </c>
      <c r="Z31" s="21">
        <v>288.2</v>
      </c>
      <c r="AA31" s="22">
        <v>29925779</v>
      </c>
    </row>
    <row r="32" spans="1:27" ht="13.5">
      <c r="A32" s="23" t="s">
        <v>57</v>
      </c>
      <c r="B32" s="17"/>
      <c r="C32" s="18">
        <v>229289495</v>
      </c>
      <c r="D32" s="18">
        <v>229289495</v>
      </c>
      <c r="E32" s="19">
        <v>180898083</v>
      </c>
      <c r="F32" s="20">
        <v>184216297</v>
      </c>
      <c r="G32" s="20">
        <v>291835764</v>
      </c>
      <c r="H32" s="20">
        <v>137829264</v>
      </c>
      <c r="I32" s="20">
        <v>307438347</v>
      </c>
      <c r="J32" s="20">
        <v>307438347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307438347</v>
      </c>
      <c r="X32" s="20">
        <v>46054074</v>
      </c>
      <c r="Y32" s="20">
        <v>261384273</v>
      </c>
      <c r="Z32" s="21">
        <v>567.56</v>
      </c>
      <c r="AA32" s="22">
        <v>184216297</v>
      </c>
    </row>
    <row r="33" spans="1:27" ht="13.5">
      <c r="A33" s="23" t="s">
        <v>58</v>
      </c>
      <c r="B33" s="17"/>
      <c r="C33" s="18">
        <v>36756484</v>
      </c>
      <c r="D33" s="18">
        <v>36756484</v>
      </c>
      <c r="E33" s="19">
        <v>33826253</v>
      </c>
      <c r="F33" s="20">
        <v>33826253</v>
      </c>
      <c r="G33" s="20">
        <v>24074179</v>
      </c>
      <c r="H33" s="20">
        <v>24074179</v>
      </c>
      <c r="I33" s="20">
        <v>24074179</v>
      </c>
      <c r="J33" s="20">
        <v>24074179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24074179</v>
      </c>
      <c r="X33" s="20">
        <v>8456563</v>
      </c>
      <c r="Y33" s="20">
        <v>15617616</v>
      </c>
      <c r="Z33" s="21">
        <v>184.68</v>
      </c>
      <c r="AA33" s="22">
        <v>33826253</v>
      </c>
    </row>
    <row r="34" spans="1:27" ht="13.5">
      <c r="A34" s="27" t="s">
        <v>59</v>
      </c>
      <c r="B34" s="28"/>
      <c r="C34" s="29">
        <f aca="true" t="shared" si="3" ref="C34:Y34">SUM(C29:C33)</f>
        <v>410177946</v>
      </c>
      <c r="D34" s="29">
        <f>SUM(D29:D33)</f>
        <v>410177946</v>
      </c>
      <c r="E34" s="30">
        <f t="shared" si="3"/>
        <v>353582453</v>
      </c>
      <c r="F34" s="31">
        <f t="shared" si="3"/>
        <v>356900667</v>
      </c>
      <c r="G34" s="31">
        <f t="shared" si="3"/>
        <v>460147093</v>
      </c>
      <c r="H34" s="31">
        <f t="shared" si="3"/>
        <v>306265804</v>
      </c>
      <c r="I34" s="31">
        <f t="shared" si="3"/>
        <v>476225716</v>
      </c>
      <c r="J34" s="31">
        <f t="shared" si="3"/>
        <v>476225716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476225716</v>
      </c>
      <c r="X34" s="31">
        <f t="shared" si="3"/>
        <v>89225167</v>
      </c>
      <c r="Y34" s="31">
        <f t="shared" si="3"/>
        <v>387000549</v>
      </c>
      <c r="Z34" s="32">
        <f>+IF(X34&lt;&gt;0,+(Y34/X34)*100,0)</f>
        <v>433.73474324794483</v>
      </c>
      <c r="AA34" s="33">
        <f>SUM(AA29:AA33)</f>
        <v>356900667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536232371</v>
      </c>
      <c r="D37" s="18">
        <v>536232371</v>
      </c>
      <c r="E37" s="19">
        <v>789826321</v>
      </c>
      <c r="F37" s="20">
        <v>789826321</v>
      </c>
      <c r="G37" s="20">
        <v>536232371</v>
      </c>
      <c r="H37" s="20">
        <v>516954055</v>
      </c>
      <c r="I37" s="20">
        <v>507314897</v>
      </c>
      <c r="J37" s="20">
        <v>507314897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507314897</v>
      </c>
      <c r="X37" s="20">
        <v>197456580</v>
      </c>
      <c r="Y37" s="20">
        <v>309858317</v>
      </c>
      <c r="Z37" s="21">
        <v>156.92</v>
      </c>
      <c r="AA37" s="22">
        <v>789826321</v>
      </c>
    </row>
    <row r="38" spans="1:27" ht="13.5">
      <c r="A38" s="23" t="s">
        <v>58</v>
      </c>
      <c r="B38" s="17"/>
      <c r="C38" s="18">
        <v>182617995</v>
      </c>
      <c r="D38" s="18">
        <v>182617995</v>
      </c>
      <c r="E38" s="19">
        <v>186012438</v>
      </c>
      <c r="F38" s="20">
        <v>186012438</v>
      </c>
      <c r="G38" s="20">
        <v>195300300</v>
      </c>
      <c r="H38" s="20">
        <v>195959983</v>
      </c>
      <c r="I38" s="20">
        <v>196289824</v>
      </c>
      <c r="J38" s="20">
        <v>196289824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196289824</v>
      </c>
      <c r="X38" s="20">
        <v>46503110</v>
      </c>
      <c r="Y38" s="20">
        <v>149786714</v>
      </c>
      <c r="Z38" s="21">
        <v>322.1</v>
      </c>
      <c r="AA38" s="22">
        <v>186012438</v>
      </c>
    </row>
    <row r="39" spans="1:27" ht="13.5">
      <c r="A39" s="27" t="s">
        <v>61</v>
      </c>
      <c r="B39" s="35"/>
      <c r="C39" s="29">
        <f aca="true" t="shared" si="4" ref="C39:Y39">SUM(C37:C38)</f>
        <v>718850366</v>
      </c>
      <c r="D39" s="29">
        <f>SUM(D37:D38)</f>
        <v>718850366</v>
      </c>
      <c r="E39" s="36">
        <f t="shared" si="4"/>
        <v>975838759</v>
      </c>
      <c r="F39" s="37">
        <f t="shared" si="4"/>
        <v>975838759</v>
      </c>
      <c r="G39" s="37">
        <f t="shared" si="4"/>
        <v>731532671</v>
      </c>
      <c r="H39" s="37">
        <f t="shared" si="4"/>
        <v>712914038</v>
      </c>
      <c r="I39" s="37">
        <f t="shared" si="4"/>
        <v>703604721</v>
      </c>
      <c r="J39" s="37">
        <f t="shared" si="4"/>
        <v>703604721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703604721</v>
      </c>
      <c r="X39" s="37">
        <f t="shared" si="4"/>
        <v>243959690</v>
      </c>
      <c r="Y39" s="37">
        <f t="shared" si="4"/>
        <v>459645031</v>
      </c>
      <c r="Z39" s="38">
        <f>+IF(X39&lt;&gt;0,+(Y39/X39)*100,0)</f>
        <v>188.41023736339392</v>
      </c>
      <c r="AA39" s="39">
        <f>SUM(AA37:AA38)</f>
        <v>975838759</v>
      </c>
    </row>
    <row r="40" spans="1:27" ht="13.5">
      <c r="A40" s="27" t="s">
        <v>62</v>
      </c>
      <c r="B40" s="28"/>
      <c r="C40" s="29">
        <f aca="true" t="shared" si="5" ref="C40:Y40">+C34+C39</f>
        <v>1129028312</v>
      </c>
      <c r="D40" s="29">
        <f>+D34+D39</f>
        <v>1129028312</v>
      </c>
      <c r="E40" s="30">
        <f t="shared" si="5"/>
        <v>1329421212</v>
      </c>
      <c r="F40" s="31">
        <f t="shared" si="5"/>
        <v>1332739426</v>
      </c>
      <c r="G40" s="31">
        <f t="shared" si="5"/>
        <v>1191679764</v>
      </c>
      <c r="H40" s="31">
        <f t="shared" si="5"/>
        <v>1019179842</v>
      </c>
      <c r="I40" s="31">
        <f t="shared" si="5"/>
        <v>1179830437</v>
      </c>
      <c r="J40" s="31">
        <f t="shared" si="5"/>
        <v>1179830437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1179830437</v>
      </c>
      <c r="X40" s="31">
        <f t="shared" si="5"/>
        <v>333184857</v>
      </c>
      <c r="Y40" s="31">
        <f t="shared" si="5"/>
        <v>846645580</v>
      </c>
      <c r="Z40" s="32">
        <f>+IF(X40&lt;&gt;0,+(Y40/X40)*100,0)</f>
        <v>254.10686056479452</v>
      </c>
      <c r="AA40" s="33">
        <f>+AA34+AA39</f>
        <v>1332739426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3857304084</v>
      </c>
      <c r="D42" s="43">
        <f>+D25-D40</f>
        <v>3857304084</v>
      </c>
      <c r="E42" s="44">
        <f t="shared" si="6"/>
        <v>3621545288</v>
      </c>
      <c r="F42" s="45">
        <f t="shared" si="6"/>
        <v>3621545288</v>
      </c>
      <c r="G42" s="45">
        <f t="shared" si="6"/>
        <v>3851070530</v>
      </c>
      <c r="H42" s="45">
        <f t="shared" si="6"/>
        <v>4271772337</v>
      </c>
      <c r="I42" s="45">
        <f t="shared" si="6"/>
        <v>4187131301</v>
      </c>
      <c r="J42" s="45">
        <f t="shared" si="6"/>
        <v>4187131301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4187131301</v>
      </c>
      <c r="X42" s="45">
        <f t="shared" si="6"/>
        <v>905386322</v>
      </c>
      <c r="Y42" s="45">
        <f t="shared" si="6"/>
        <v>3281744979</v>
      </c>
      <c r="Z42" s="46">
        <f>+IF(X42&lt;&gt;0,+(Y42/X42)*100,0)</f>
        <v>362.4690255702803</v>
      </c>
      <c r="AA42" s="47">
        <f>+AA25-AA40</f>
        <v>3621545288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2410638033</v>
      </c>
      <c r="D45" s="18">
        <v>2410638033</v>
      </c>
      <c r="E45" s="19">
        <v>1548980153</v>
      </c>
      <c r="F45" s="20">
        <v>1548980153</v>
      </c>
      <c r="G45" s="20">
        <v>2728803147</v>
      </c>
      <c r="H45" s="20">
        <v>2824963556</v>
      </c>
      <c r="I45" s="20">
        <v>2740040074</v>
      </c>
      <c r="J45" s="20">
        <v>2740040074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2740040074</v>
      </c>
      <c r="X45" s="20">
        <v>387245038</v>
      </c>
      <c r="Y45" s="20">
        <v>2352795036</v>
      </c>
      <c r="Z45" s="48">
        <v>607.57</v>
      </c>
      <c r="AA45" s="22">
        <v>1548980153</v>
      </c>
    </row>
    <row r="46" spans="1:27" ht="13.5">
      <c r="A46" s="23" t="s">
        <v>67</v>
      </c>
      <c r="B46" s="17"/>
      <c r="C46" s="18">
        <v>1446666051</v>
      </c>
      <c r="D46" s="18">
        <v>1446666051</v>
      </c>
      <c r="E46" s="19">
        <v>2072565133</v>
      </c>
      <c r="F46" s="20">
        <v>2072565133</v>
      </c>
      <c r="G46" s="20">
        <v>1122267383</v>
      </c>
      <c r="H46" s="20">
        <v>1446808781</v>
      </c>
      <c r="I46" s="20">
        <v>1447091227</v>
      </c>
      <c r="J46" s="20">
        <v>1447091227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1447091227</v>
      </c>
      <c r="X46" s="20">
        <v>518141283</v>
      </c>
      <c r="Y46" s="20">
        <v>928949944</v>
      </c>
      <c r="Z46" s="48">
        <v>179.29</v>
      </c>
      <c r="AA46" s="22">
        <v>2072565133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3857304084</v>
      </c>
      <c r="D48" s="51">
        <f>SUM(D45:D47)</f>
        <v>3857304084</v>
      </c>
      <c r="E48" s="52">
        <f t="shared" si="7"/>
        <v>3621545286</v>
      </c>
      <c r="F48" s="53">
        <f t="shared" si="7"/>
        <v>3621545286</v>
      </c>
      <c r="G48" s="53">
        <f t="shared" si="7"/>
        <v>3851070530</v>
      </c>
      <c r="H48" s="53">
        <f t="shared" si="7"/>
        <v>4271772337</v>
      </c>
      <c r="I48" s="53">
        <f t="shared" si="7"/>
        <v>4187131301</v>
      </c>
      <c r="J48" s="53">
        <f t="shared" si="7"/>
        <v>4187131301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4187131301</v>
      </c>
      <c r="X48" s="53">
        <f t="shared" si="7"/>
        <v>905386321</v>
      </c>
      <c r="Y48" s="53">
        <f t="shared" si="7"/>
        <v>3281744980</v>
      </c>
      <c r="Z48" s="54">
        <f>+IF(X48&lt;&gt;0,+(Y48/X48)*100,0)</f>
        <v>362.46902608107774</v>
      </c>
      <c r="AA48" s="55">
        <f>SUM(AA45:AA47)</f>
        <v>3621545286</v>
      </c>
    </row>
    <row r="49" spans="1:27" ht="13.5">
      <c r="A49" s="56" t="s">
        <v>100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2014-11-17T14:05:01Z</dcterms:created>
  <dcterms:modified xsi:type="dcterms:W3CDTF">2014-11-17T14:05:50Z</dcterms:modified>
  <cp:category/>
  <cp:version/>
  <cp:contentType/>
  <cp:contentStatus/>
</cp:coreProperties>
</file>