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BUF" sheetId="1" r:id="rId1"/>
    <sheet name="NMA" sheetId="2" r:id="rId2"/>
    <sheet name="MAN" sheetId="3" r:id="rId3"/>
    <sheet name="EKU" sheetId="4" r:id="rId4"/>
    <sheet name="JHB" sheetId="5" r:id="rId5"/>
    <sheet name="TSH" sheetId="6" r:id="rId6"/>
    <sheet name="ETH" sheetId="7" r:id="rId7"/>
    <sheet name="CPT" sheetId="8" r:id="rId8"/>
    <sheet name="Summary" sheetId="9" r:id="rId9"/>
  </sheets>
  <definedNames>
    <definedName name="_xlnm.Print_Area" localSheetId="0">'BUF'!$A$1:$AA$54</definedName>
    <definedName name="_xlnm.Print_Area" localSheetId="7">'CPT'!$A$1:$AA$54</definedName>
    <definedName name="_xlnm.Print_Area" localSheetId="3">'EKU'!$A$1:$AA$54</definedName>
    <definedName name="_xlnm.Print_Area" localSheetId="6">'ETH'!$A$1:$AA$54</definedName>
    <definedName name="_xlnm.Print_Area" localSheetId="4">'JHB'!$A$1:$AA$54</definedName>
    <definedName name="_xlnm.Print_Area" localSheetId="2">'MAN'!$A$1:$AA$54</definedName>
    <definedName name="_xlnm.Print_Area" localSheetId="1">'NMA'!$A$1:$AA$54</definedName>
    <definedName name="_xlnm.Print_Area" localSheetId="8">'Summary'!$A$1:$AA$54</definedName>
    <definedName name="_xlnm.Print_Area" localSheetId="5">'TSH'!$A$1:$AA$54</definedName>
  </definedNames>
  <calcPr calcMode="manual" fullCalcOnLoad="1"/>
</workbook>
</file>

<file path=xl/sharedStrings.xml><?xml version="1.0" encoding="utf-8"?>
<sst xmlns="http://schemas.openxmlformats.org/spreadsheetml/2006/main" count="702" uniqueCount="82">
  <si>
    <t>Eastern Cape: Buffalo City(BUF) - Table C6 Quarterly Budget Statement - Financial Position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</si>
  <si>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</si>
  <si>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</si>
  <si>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</si>
  <si>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</si>
  <si>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</si>
  <si>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</si>
  <si>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</si>
  <si>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</si>
  <si>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</si>
  <si>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</si>
  <si>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</si>
  <si>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</si>
  <si>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</si>
  <si>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</si>
  <si>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</si>
  <si>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</si>
  <si>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</si>
  <si>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</si>
  <si>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</si>
  <si>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</si>
  <si>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</si>
  <si>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</si>
  <si>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</si>
  <si>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</si>
  <si>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</si>
  <si>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</si>
  <si>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</si>
  <si>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</si>
  <si>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</si>
  <si>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</si>
  <si>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</si>
  <si>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</si>
  <si>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</si>
  <si>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</si>
  <si>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</si>
  <si>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</si>
  <si>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</si>
  <si>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</si>
  <si>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</si>
  <si>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</si>
  <si>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</si>
  <si>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</si>
  <si>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</si>
  <si>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</si>
  <si>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</si>
  <si>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</si>
  <si>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</si>
  <si>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</si>
  <si>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</si>
  <si>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</si>
  <si>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</si>
  <si>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</si>
  <si>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</si>
  <si>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</si>
  <si>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</si>
  <si>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</si>
  <si>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</si>
  <si>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</si>
  <si>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</si>
  <si>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</si>
  <si>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</si>
  <si>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</si>
  <si>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</si>
  <si>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</si>
  <si>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</si>
  <si>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</si>
  <si>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</si>
  <si>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</si>
  <si>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</si>
  <si>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C6 Quarterly Budget Statement - Financial Position for 1st Quarter ended 30 September 2014 (Figures Finalised as at 2014/10/30)</t>
  </si>
  <si>
    <t>Free State: Mangaung(MAN) - Table C6 Quarterly Budget Statement - Financial Position for 1st Quarter ended 30 September 2014 (Figures Finalised as at 2014/10/30)</t>
  </si>
  <si>
    <t>Gauteng: Ekurhuleni Metro(EKU) - Table C6 Quarterly Budget Statement - Financial Position for 1st Quarter ended 30 September 2014 (Figures Finalised as at 2014/10/30)</t>
  </si>
  <si>
    <t>Gauteng: City Of Johannesburg(JHB) - Table C6 Quarterly Budget Statement - Financial Position for 1st Quarter ended 30 September 2014 (Figures Finalised as at 2014/10/30)</t>
  </si>
  <si>
    <t>Gauteng: City Of Tshwane(TSH) - Table C6 Quarterly Budget Statement - Financial Position for 1st Quarter ended 30 September 2014 (Figures Finalised as at 2014/10/30)</t>
  </si>
  <si>
    <t>Kwazulu-Natal: eThekwini(ETH) - Table C6 Quarterly Budget Statement - Financial Position for 1st Quarter ended 30 September 2014 (Figures Finalised as at 2014/10/30)</t>
  </si>
  <si>
    <t>Western Cape: Cape Town(CPT) - Table C6 Quarterly Budget Statement - Financial Position for 1st Quarter ended 30 September 2014 (Figures Finalised as at 2014/10/30)</t>
  </si>
  <si>
    <t>Summary - Table C6 Quarterly Budget Statement - Financial Position for 1st Quarter ended 30 September 2014 (Figures Finalised as at 2014/10/30)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</si>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</sst>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3" fontId="20" fillId="0" borderId="24" xfId="0" applyNumberFormat="1" applyFont="1" applyFill="1" applyBorder="1" applyAlignment="1" applyProtection="1">
      <alignment horizontal="center"/>
      <protection/>
    </xf>
    <xf numFmtId="173" fontId="20" fillId="0" borderId="25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3" fontId="20" fillId="0" borderId="26" xfId="0" applyNumberFormat="1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173" fontId="21" fillId="0" borderId="28" xfId="0" applyNumberFormat="1" applyFont="1" applyFill="1" applyBorder="1" applyAlignment="1" applyProtection="1">
      <alignment/>
      <protection/>
    </xf>
    <xf numFmtId="173" fontId="21" fillId="0" borderId="29" xfId="0" applyNumberFormat="1" applyFont="1" applyFill="1" applyBorder="1" applyAlignment="1" applyProtection="1">
      <alignment/>
      <protection/>
    </xf>
    <xf numFmtId="173" fontId="21" fillId="0" borderId="27" xfId="0" applyNumberFormat="1" applyFont="1" applyFill="1" applyBorder="1" applyAlignment="1" applyProtection="1">
      <alignment/>
      <protection/>
    </xf>
    <xf numFmtId="171" fontId="21" fillId="0" borderId="27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indent="1"/>
      <protection/>
    </xf>
    <xf numFmtId="173" fontId="21" fillId="0" borderId="27" xfId="42" applyNumberFormat="1" applyFont="1" applyFill="1" applyBorder="1" applyAlignment="1" applyProtection="1">
      <alignment/>
      <protection/>
    </xf>
    <xf numFmtId="171" fontId="21" fillId="0" borderId="27" xfId="42" applyNumberFormat="1" applyFont="1" applyFill="1" applyBorder="1" applyAlignment="1" applyProtection="1">
      <alignment/>
      <protection/>
    </xf>
    <xf numFmtId="173" fontId="21" fillId="0" borderId="30" xfId="42" applyNumberFormat="1" applyFont="1" applyFill="1" applyBorder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1" fillId="0" borderId="32" xfId="0" applyFont="1" applyFill="1" applyBorder="1" applyAlignment="1" applyProtection="1">
      <alignment horizontal="center"/>
      <protection/>
    </xf>
    <xf numFmtId="173" fontId="20" fillId="0" borderId="33" xfId="0" applyNumberFormat="1" applyFont="1" applyFill="1" applyBorder="1" applyAlignment="1" applyProtection="1">
      <alignment/>
      <protection/>
    </xf>
    <xf numFmtId="173" fontId="20" fillId="0" borderId="34" xfId="0" applyNumberFormat="1" applyFont="1" applyFill="1" applyBorder="1" applyAlignment="1" applyProtection="1">
      <alignment/>
      <protection/>
    </xf>
    <xf numFmtId="173" fontId="20" fillId="0" borderId="32" xfId="0" applyNumberFormat="1" applyFont="1" applyFill="1" applyBorder="1" applyAlignment="1" applyProtection="1">
      <alignment/>
      <protection/>
    </xf>
    <xf numFmtId="171" fontId="20" fillId="0" borderId="32" xfId="0" applyNumberFormat="1" applyFont="1" applyFill="1" applyBorder="1" applyAlignment="1" applyProtection="1">
      <alignment/>
      <protection/>
    </xf>
    <xf numFmtId="173" fontId="20" fillId="0" borderId="35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/>
      <protection/>
    </xf>
    <xf numFmtId="173" fontId="20" fillId="0" borderId="37" xfId="0" applyNumberFormat="1" applyFont="1" applyFill="1" applyBorder="1" applyAlignment="1" applyProtection="1">
      <alignment/>
      <protection/>
    </xf>
    <xf numFmtId="173" fontId="20" fillId="0" borderId="38" xfId="0" applyNumberFormat="1" applyFont="1" applyFill="1" applyBorder="1" applyAlignment="1" applyProtection="1">
      <alignment/>
      <protection/>
    </xf>
    <xf numFmtId="171" fontId="20" fillId="0" borderId="38" xfId="0" applyNumberFormat="1" applyFont="1" applyFill="1" applyBorder="1" applyAlignment="1" applyProtection="1">
      <alignment/>
      <protection/>
    </xf>
    <xf numFmtId="173" fontId="20" fillId="0" borderId="39" xfId="0" applyNumberFormat="1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0" fillId="0" borderId="17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/>
      <protection/>
    </xf>
    <xf numFmtId="173" fontId="20" fillId="0" borderId="19" xfId="0" applyNumberFormat="1" applyFont="1" applyFill="1" applyBorder="1" applyAlignment="1" applyProtection="1">
      <alignment/>
      <protection/>
    </xf>
    <xf numFmtId="173" fontId="20" fillId="0" borderId="40" xfId="0" applyNumberFormat="1" applyFont="1" applyFill="1" applyBorder="1" applyAlignment="1" applyProtection="1">
      <alignment/>
      <protection/>
    </xf>
    <xf numFmtId="173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3" fontId="20" fillId="0" borderId="41" xfId="0" applyNumberFormat="1" applyFont="1" applyFill="1" applyBorder="1" applyAlignment="1" applyProtection="1">
      <alignment/>
      <protection/>
    </xf>
    <xf numFmtId="170" fontId="21" fillId="0" borderId="27" xfId="0" applyNumberFormat="1" applyFont="1" applyFill="1" applyBorder="1" applyAlignment="1" applyProtection="1">
      <alignment/>
      <protection/>
    </xf>
    <xf numFmtId="0" fontId="20" fillId="0" borderId="42" xfId="0" applyFont="1" applyFill="1" applyBorder="1" applyAlignment="1" applyProtection="1">
      <alignment/>
      <protection/>
    </xf>
    <xf numFmtId="0" fontId="21" fillId="0" borderId="21" xfId="0" applyFont="1" applyFill="1" applyBorder="1" applyAlignment="1" applyProtection="1">
      <alignment horizontal="center"/>
      <protection/>
    </xf>
    <xf numFmtId="173" fontId="20" fillId="0" borderId="22" xfId="0" applyNumberFormat="1" applyFont="1" applyFill="1" applyBorder="1" applyAlignment="1" applyProtection="1">
      <alignment/>
      <protection/>
    </xf>
    <xf numFmtId="173" fontId="20" fillId="0" borderId="43" xfId="0" applyNumberFormat="1" applyFont="1" applyFill="1" applyBorder="1" applyAlignment="1" applyProtection="1">
      <alignment/>
      <protection/>
    </xf>
    <xf numFmtId="173" fontId="20" fillId="0" borderId="21" xfId="0" applyNumberFormat="1" applyFont="1" applyFill="1" applyBorder="1" applyAlignment="1" applyProtection="1">
      <alignment/>
      <protection/>
    </xf>
    <xf numFmtId="170" fontId="20" fillId="0" borderId="21" xfId="0" applyNumberFormat="1" applyFont="1" applyFill="1" applyBorder="1" applyAlignment="1" applyProtection="1">
      <alignment/>
      <protection/>
    </xf>
    <xf numFmtId="173" fontId="20" fillId="0" borderId="44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170" fontId="20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172" fontId="25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197583607</v>
      </c>
      <c r="D6" s="22">
        <v>197583607</v>
      </c>
      <c r="E6" s="23">
        <v>80000000</v>
      </c>
      <c r="F6" s="24">
        <v>80000000</v>
      </c>
      <c r="G6" s="24">
        <v>196200574</v>
      </c>
      <c r="H6" s="24">
        <v>186124309</v>
      </c>
      <c r="I6" s="24">
        <v>101820743</v>
      </c>
      <c r="J6" s="24">
        <v>101820743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101820743</v>
      </c>
      <c r="X6" s="24">
        <v>20000000</v>
      </c>
      <c r="Y6" s="24">
        <v>81820743</v>
      </c>
      <c r="Z6" s="25">
        <v>409.1</v>
      </c>
      <c r="AA6" s="26">
        <v>80000000</v>
      </c>
    </row>
    <row r="7" spans="1:27" ht="13.5">
      <c r="A7" s="27" t="s">
        <v>34</v>
      </c>
      <c r="B7" s="21"/>
      <c r="C7" s="22">
        <v>1965155887</v>
      </c>
      <c r="D7" s="22">
        <v>1965155887</v>
      </c>
      <c r="E7" s="23">
        <v>1233269000</v>
      </c>
      <c r="F7" s="24">
        <v>1233269000</v>
      </c>
      <c r="G7" s="24">
        <v>2151862198</v>
      </c>
      <c r="H7" s="24">
        <v>2163579073</v>
      </c>
      <c r="I7" s="24">
        <v>2095815821</v>
      </c>
      <c r="J7" s="24">
        <v>2095815821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2095815821</v>
      </c>
      <c r="X7" s="24">
        <v>308317250</v>
      </c>
      <c r="Y7" s="24">
        <v>1787498571</v>
      </c>
      <c r="Z7" s="25">
        <v>579.76</v>
      </c>
      <c r="AA7" s="26">
        <v>1233269000</v>
      </c>
    </row>
    <row r="8" spans="1:27" ht="13.5">
      <c r="A8" s="27" t="s">
        <v>35</v>
      </c>
      <c r="B8" s="21"/>
      <c r="C8" s="22">
        <v>566146719</v>
      </c>
      <c r="D8" s="22">
        <v>566146719</v>
      </c>
      <c r="E8" s="23">
        <v>1160451000</v>
      </c>
      <c r="F8" s="24">
        <v>1160451000</v>
      </c>
      <c r="G8" s="24">
        <v>383441759</v>
      </c>
      <c r="H8" s="24">
        <v>578757065</v>
      </c>
      <c r="I8" s="24">
        <v>565568281</v>
      </c>
      <c r="J8" s="24">
        <v>565568281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565568281</v>
      </c>
      <c r="X8" s="24">
        <v>290112750</v>
      </c>
      <c r="Y8" s="24">
        <v>275455531</v>
      </c>
      <c r="Z8" s="25">
        <v>94.95</v>
      </c>
      <c r="AA8" s="26">
        <v>1160451000</v>
      </c>
    </row>
    <row r="9" spans="1:27" ht="13.5">
      <c r="A9" s="27" t="s">
        <v>36</v>
      </c>
      <c r="B9" s="21"/>
      <c r="C9" s="22">
        <v>67726048</v>
      </c>
      <c r="D9" s="22">
        <v>67726048</v>
      </c>
      <c r="E9" s="23">
        <v>90203000</v>
      </c>
      <c r="F9" s="24">
        <v>90203000</v>
      </c>
      <c r="G9" s="24">
        <v>151956528</v>
      </c>
      <c r="H9" s="24">
        <v>183798642</v>
      </c>
      <c r="I9" s="24">
        <v>209585030</v>
      </c>
      <c r="J9" s="24">
        <v>209585030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209585030</v>
      </c>
      <c r="X9" s="24">
        <v>22550750</v>
      </c>
      <c r="Y9" s="24">
        <v>187034280</v>
      </c>
      <c r="Z9" s="25">
        <v>829.39</v>
      </c>
      <c r="AA9" s="26">
        <v>90203000</v>
      </c>
    </row>
    <row r="10" spans="1:27" ht="13.5">
      <c r="A10" s="27" t="s">
        <v>37</v>
      </c>
      <c r="B10" s="21"/>
      <c r="C10" s="22">
        <v>15920</v>
      </c>
      <c r="D10" s="22">
        <v>15920</v>
      </c>
      <c r="E10" s="23">
        <v>14000</v>
      </c>
      <c r="F10" s="24">
        <v>14000</v>
      </c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3500</v>
      </c>
      <c r="Y10" s="28">
        <v>-3500</v>
      </c>
      <c r="Z10" s="29">
        <v>-100</v>
      </c>
      <c r="AA10" s="30">
        <v>14000</v>
      </c>
    </row>
    <row r="11" spans="1:27" ht="13.5">
      <c r="A11" s="27" t="s">
        <v>38</v>
      </c>
      <c r="B11" s="21"/>
      <c r="C11" s="22">
        <v>84508538</v>
      </c>
      <c r="D11" s="22">
        <v>84508538</v>
      </c>
      <c r="E11" s="23">
        <v>88000000</v>
      </c>
      <c r="F11" s="24">
        <v>88000000</v>
      </c>
      <c r="G11" s="24">
        <v>60061502</v>
      </c>
      <c r="H11" s="24">
        <v>85912110</v>
      </c>
      <c r="I11" s="24">
        <v>84628764</v>
      </c>
      <c r="J11" s="24">
        <v>84628764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84628764</v>
      </c>
      <c r="X11" s="24">
        <v>22000000</v>
      </c>
      <c r="Y11" s="24">
        <v>62628764</v>
      </c>
      <c r="Z11" s="25">
        <v>284.68</v>
      </c>
      <c r="AA11" s="26">
        <v>88000000</v>
      </c>
    </row>
    <row r="12" spans="1:27" ht="13.5">
      <c r="A12" s="31" t="s">
        <v>39</v>
      </c>
      <c r="B12" s="32"/>
      <c r="C12" s="33">
        <f aca="true" t="shared" si="0" ref="C12:Y12">SUM(C6:C11)</f>
        <v>2881136719</v>
      </c>
      <c r="D12" s="33">
        <f>SUM(D6:D11)</f>
        <v>2881136719</v>
      </c>
      <c r="E12" s="34">
        <f t="shared" si="0"/>
        <v>2651937000</v>
      </c>
      <c r="F12" s="35">
        <f t="shared" si="0"/>
        <v>2651937000</v>
      </c>
      <c r="G12" s="35">
        <f t="shared" si="0"/>
        <v>2943522561</v>
      </c>
      <c r="H12" s="35">
        <f t="shared" si="0"/>
        <v>3198171199</v>
      </c>
      <c r="I12" s="35">
        <f t="shared" si="0"/>
        <v>3057418639</v>
      </c>
      <c r="J12" s="35">
        <f t="shared" si="0"/>
        <v>3057418639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3057418639</v>
      </c>
      <c r="X12" s="35">
        <f t="shared" si="0"/>
        <v>662984250</v>
      </c>
      <c r="Y12" s="35">
        <f t="shared" si="0"/>
        <v>2394434389</v>
      </c>
      <c r="Z12" s="36">
        <f>+IF(X12&lt;&gt;0,+(Y12/X12)*100,0)</f>
        <v>361.16007114799487</v>
      </c>
      <c r="AA12" s="37">
        <f>SUM(AA6:AA11)</f>
        <v>2651937000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26992</v>
      </c>
      <c r="D15" s="22">
        <v>26992</v>
      </c>
      <c r="E15" s="23">
        <v>60000</v>
      </c>
      <c r="F15" s="24">
        <v>60000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v>15000</v>
      </c>
      <c r="Y15" s="24">
        <v>-15000</v>
      </c>
      <c r="Z15" s="25">
        <v>-100</v>
      </c>
      <c r="AA15" s="26">
        <v>60000</v>
      </c>
    </row>
    <row r="16" spans="1:27" ht="13.5">
      <c r="A16" s="27" t="s">
        <v>42</v>
      </c>
      <c r="B16" s="21"/>
      <c r="C16" s="22"/>
      <c r="D16" s="22"/>
      <c r="E16" s="23"/>
      <c r="F16" s="24"/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/>
      <c r="Y16" s="28"/>
      <c r="Z16" s="29"/>
      <c r="AA16" s="30"/>
    </row>
    <row r="17" spans="1:27" ht="13.5">
      <c r="A17" s="27" t="s">
        <v>43</v>
      </c>
      <c r="B17" s="21"/>
      <c r="C17" s="22">
        <v>333278305</v>
      </c>
      <c r="D17" s="22">
        <v>333278305</v>
      </c>
      <c r="E17" s="23">
        <v>374000000</v>
      </c>
      <c r="F17" s="24">
        <v>374000000</v>
      </c>
      <c r="G17" s="24">
        <v>308191202</v>
      </c>
      <c r="H17" s="24">
        <v>333278305</v>
      </c>
      <c r="I17" s="24">
        <v>333278305</v>
      </c>
      <c r="J17" s="24">
        <v>333278305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333278305</v>
      </c>
      <c r="X17" s="24">
        <v>93500000</v>
      </c>
      <c r="Y17" s="24">
        <v>239778305</v>
      </c>
      <c r="Z17" s="25">
        <v>256.45</v>
      </c>
      <c r="AA17" s="26">
        <v>374000000</v>
      </c>
    </row>
    <row r="18" spans="1:27" ht="13.5">
      <c r="A18" s="27" t="s">
        <v>44</v>
      </c>
      <c r="B18" s="21"/>
      <c r="C18" s="22">
        <v>59548855</v>
      </c>
      <c r="D18" s="22">
        <v>59548855</v>
      </c>
      <c r="E18" s="23"/>
      <c r="F18" s="24"/>
      <c r="G18" s="24">
        <v>260</v>
      </c>
      <c r="H18" s="24">
        <v>59548855</v>
      </c>
      <c r="I18" s="24">
        <v>59548855</v>
      </c>
      <c r="J18" s="24">
        <v>59548855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59548855</v>
      </c>
      <c r="X18" s="24"/>
      <c r="Y18" s="24">
        <v>59548855</v>
      </c>
      <c r="Z18" s="25"/>
      <c r="AA18" s="26"/>
    </row>
    <row r="19" spans="1:27" ht="13.5">
      <c r="A19" s="27" t="s">
        <v>45</v>
      </c>
      <c r="B19" s="21"/>
      <c r="C19" s="22">
        <v>10316101816</v>
      </c>
      <c r="D19" s="22">
        <v>10316101816</v>
      </c>
      <c r="E19" s="23">
        <v>11966257000</v>
      </c>
      <c r="F19" s="24">
        <v>11966257000</v>
      </c>
      <c r="G19" s="24">
        <v>10415638166</v>
      </c>
      <c r="H19" s="24">
        <v>10357379560</v>
      </c>
      <c r="I19" s="24">
        <v>10244044773</v>
      </c>
      <c r="J19" s="24">
        <v>10244044773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10244044773</v>
      </c>
      <c r="X19" s="24">
        <v>2991564250</v>
      </c>
      <c r="Y19" s="24">
        <v>7252480523</v>
      </c>
      <c r="Z19" s="25">
        <v>242.43</v>
      </c>
      <c r="AA19" s="26">
        <v>11966257000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45468730</v>
      </c>
      <c r="D22" s="22">
        <v>45468730</v>
      </c>
      <c r="E22" s="23">
        <v>20730000</v>
      </c>
      <c r="F22" s="24">
        <v>20730000</v>
      </c>
      <c r="G22" s="24">
        <v>14622191</v>
      </c>
      <c r="H22" s="24">
        <v>45468732</v>
      </c>
      <c r="I22" s="24">
        <v>45074868</v>
      </c>
      <c r="J22" s="24">
        <v>45074868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45074868</v>
      </c>
      <c r="X22" s="24">
        <v>5182500</v>
      </c>
      <c r="Y22" s="24">
        <v>39892368</v>
      </c>
      <c r="Z22" s="25">
        <v>769.75</v>
      </c>
      <c r="AA22" s="26">
        <v>20730000</v>
      </c>
    </row>
    <row r="23" spans="1:27" ht="13.5">
      <c r="A23" s="27" t="s">
        <v>49</v>
      </c>
      <c r="B23" s="21"/>
      <c r="C23" s="22">
        <v>64286181</v>
      </c>
      <c r="D23" s="22">
        <v>64286181</v>
      </c>
      <c r="E23" s="23">
        <v>68330000</v>
      </c>
      <c r="F23" s="24">
        <v>68330000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17082500</v>
      </c>
      <c r="Y23" s="28">
        <v>-17082500</v>
      </c>
      <c r="Z23" s="29">
        <v>-100</v>
      </c>
      <c r="AA23" s="30">
        <v>68330000</v>
      </c>
    </row>
    <row r="24" spans="1:27" ht="13.5">
      <c r="A24" s="31" t="s">
        <v>50</v>
      </c>
      <c r="B24" s="39"/>
      <c r="C24" s="33">
        <f aca="true" t="shared" si="1" ref="C24:Y24">SUM(C15:C23)</f>
        <v>10818710879</v>
      </c>
      <c r="D24" s="33">
        <f>SUM(D15:D23)</f>
        <v>10818710879</v>
      </c>
      <c r="E24" s="40">
        <f t="shared" si="1"/>
        <v>12429377000</v>
      </c>
      <c r="F24" s="41">
        <f t="shared" si="1"/>
        <v>12429377000</v>
      </c>
      <c r="G24" s="41">
        <f t="shared" si="1"/>
        <v>10738451819</v>
      </c>
      <c r="H24" s="41">
        <f t="shared" si="1"/>
        <v>10795675452</v>
      </c>
      <c r="I24" s="41">
        <f t="shared" si="1"/>
        <v>10681946801</v>
      </c>
      <c r="J24" s="41">
        <f t="shared" si="1"/>
        <v>10681946801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10681946801</v>
      </c>
      <c r="X24" s="41">
        <f t="shared" si="1"/>
        <v>3107344250</v>
      </c>
      <c r="Y24" s="41">
        <f t="shared" si="1"/>
        <v>7574602551</v>
      </c>
      <c r="Z24" s="42">
        <f>+IF(X24&lt;&gt;0,+(Y24/X24)*100,0)</f>
        <v>243.764512123174</v>
      </c>
      <c r="AA24" s="43">
        <f>SUM(AA15:AA23)</f>
        <v>12429377000</v>
      </c>
    </row>
    <row r="25" spans="1:27" ht="13.5">
      <c r="A25" s="31" t="s">
        <v>51</v>
      </c>
      <c r="B25" s="32"/>
      <c r="C25" s="33">
        <f aca="true" t="shared" si="2" ref="C25:Y25">+C12+C24</f>
        <v>13699847598</v>
      </c>
      <c r="D25" s="33">
        <f>+D12+D24</f>
        <v>13699847598</v>
      </c>
      <c r="E25" s="34">
        <f t="shared" si="2"/>
        <v>15081314000</v>
      </c>
      <c r="F25" s="35">
        <f t="shared" si="2"/>
        <v>15081314000</v>
      </c>
      <c r="G25" s="35">
        <f t="shared" si="2"/>
        <v>13681974380</v>
      </c>
      <c r="H25" s="35">
        <f t="shared" si="2"/>
        <v>13993846651</v>
      </c>
      <c r="I25" s="35">
        <f t="shared" si="2"/>
        <v>13739365440</v>
      </c>
      <c r="J25" s="35">
        <f t="shared" si="2"/>
        <v>13739365440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13739365440</v>
      </c>
      <c r="X25" s="35">
        <f t="shared" si="2"/>
        <v>3770328500</v>
      </c>
      <c r="Y25" s="35">
        <f t="shared" si="2"/>
        <v>9969036940</v>
      </c>
      <c r="Z25" s="36">
        <f>+IF(X25&lt;&gt;0,+(Y25/X25)*100,0)</f>
        <v>264.40764882953835</v>
      </c>
      <c r="AA25" s="37">
        <f>+AA12+AA24</f>
        <v>15081314000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57416464</v>
      </c>
      <c r="D30" s="22">
        <v>57416464</v>
      </c>
      <c r="E30" s="23">
        <v>54633000</v>
      </c>
      <c r="F30" s="24">
        <v>54633000</v>
      </c>
      <c r="G30" s="24">
        <v>51656854</v>
      </c>
      <c r="H30" s="24">
        <v>57416464</v>
      </c>
      <c r="I30" s="24">
        <v>57416464</v>
      </c>
      <c r="J30" s="24">
        <v>57416464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57416464</v>
      </c>
      <c r="X30" s="24">
        <v>13658250</v>
      </c>
      <c r="Y30" s="24">
        <v>43758214</v>
      </c>
      <c r="Z30" s="25">
        <v>320.38</v>
      </c>
      <c r="AA30" s="26">
        <v>54633000</v>
      </c>
    </row>
    <row r="31" spans="1:27" ht="13.5">
      <c r="A31" s="27" t="s">
        <v>56</v>
      </c>
      <c r="B31" s="21"/>
      <c r="C31" s="22">
        <v>44837812</v>
      </c>
      <c r="D31" s="22">
        <v>44837812</v>
      </c>
      <c r="E31" s="23">
        <v>49140000</v>
      </c>
      <c r="F31" s="24">
        <v>49140000</v>
      </c>
      <c r="G31" s="24">
        <v>45026469</v>
      </c>
      <c r="H31" s="24">
        <v>46013756</v>
      </c>
      <c r="I31" s="24">
        <v>45206063</v>
      </c>
      <c r="J31" s="24">
        <v>45206063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45206063</v>
      </c>
      <c r="X31" s="24">
        <v>12285000</v>
      </c>
      <c r="Y31" s="24">
        <v>32921063</v>
      </c>
      <c r="Z31" s="25">
        <v>267.98</v>
      </c>
      <c r="AA31" s="26">
        <v>49140000</v>
      </c>
    </row>
    <row r="32" spans="1:27" ht="13.5">
      <c r="A32" s="27" t="s">
        <v>57</v>
      </c>
      <c r="B32" s="21"/>
      <c r="C32" s="22">
        <v>836609891</v>
      </c>
      <c r="D32" s="22">
        <v>836609891</v>
      </c>
      <c r="E32" s="23">
        <v>737100000</v>
      </c>
      <c r="F32" s="24">
        <v>737100000</v>
      </c>
      <c r="G32" s="24">
        <v>837772312</v>
      </c>
      <c r="H32" s="24">
        <v>848560613</v>
      </c>
      <c r="I32" s="24">
        <v>630324589</v>
      </c>
      <c r="J32" s="24">
        <v>630324589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630324589</v>
      </c>
      <c r="X32" s="24">
        <v>184275000</v>
      </c>
      <c r="Y32" s="24">
        <v>446049589</v>
      </c>
      <c r="Z32" s="25">
        <v>242.06</v>
      </c>
      <c r="AA32" s="26">
        <v>737100000</v>
      </c>
    </row>
    <row r="33" spans="1:27" ht="13.5">
      <c r="A33" s="27" t="s">
        <v>58</v>
      </c>
      <c r="B33" s="21"/>
      <c r="C33" s="22">
        <v>126385663</v>
      </c>
      <c r="D33" s="22">
        <v>126385663</v>
      </c>
      <c r="E33" s="23">
        <v>144560000</v>
      </c>
      <c r="F33" s="24">
        <v>144560000</v>
      </c>
      <c r="G33" s="24">
        <v>117411611</v>
      </c>
      <c r="H33" s="24">
        <v>126385663</v>
      </c>
      <c r="I33" s="24">
        <v>126385663</v>
      </c>
      <c r="J33" s="24">
        <v>126385663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126385663</v>
      </c>
      <c r="X33" s="24">
        <v>36140000</v>
      </c>
      <c r="Y33" s="24">
        <v>90245663</v>
      </c>
      <c r="Z33" s="25">
        <v>249.71</v>
      </c>
      <c r="AA33" s="26">
        <v>144560000</v>
      </c>
    </row>
    <row r="34" spans="1:27" ht="13.5">
      <c r="A34" s="31" t="s">
        <v>59</v>
      </c>
      <c r="B34" s="32"/>
      <c r="C34" s="33">
        <f aca="true" t="shared" si="3" ref="C34:Y34">SUM(C29:C33)</f>
        <v>1065249830</v>
      </c>
      <c r="D34" s="33">
        <f>SUM(D29:D33)</f>
        <v>1065249830</v>
      </c>
      <c r="E34" s="34">
        <f t="shared" si="3"/>
        <v>985433000</v>
      </c>
      <c r="F34" s="35">
        <f t="shared" si="3"/>
        <v>985433000</v>
      </c>
      <c r="G34" s="35">
        <f t="shared" si="3"/>
        <v>1051867246</v>
      </c>
      <c r="H34" s="35">
        <f t="shared" si="3"/>
        <v>1078376496</v>
      </c>
      <c r="I34" s="35">
        <f t="shared" si="3"/>
        <v>859332779</v>
      </c>
      <c r="J34" s="35">
        <f t="shared" si="3"/>
        <v>859332779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859332779</v>
      </c>
      <c r="X34" s="35">
        <f t="shared" si="3"/>
        <v>246358250</v>
      </c>
      <c r="Y34" s="35">
        <f t="shared" si="3"/>
        <v>612974529</v>
      </c>
      <c r="Z34" s="36">
        <f>+IF(X34&lt;&gt;0,+(Y34/X34)*100,0)</f>
        <v>248.81428935300525</v>
      </c>
      <c r="AA34" s="37">
        <f>SUM(AA29:AA33)</f>
        <v>985433000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545998928</v>
      </c>
      <c r="D37" s="22">
        <v>545998928</v>
      </c>
      <c r="E37" s="23">
        <v>546515000</v>
      </c>
      <c r="F37" s="24">
        <v>546515000</v>
      </c>
      <c r="G37" s="24">
        <v>551758538</v>
      </c>
      <c r="H37" s="24">
        <v>545998928</v>
      </c>
      <c r="I37" s="24">
        <v>530345566</v>
      </c>
      <c r="J37" s="24">
        <v>530345566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530345566</v>
      </c>
      <c r="X37" s="24">
        <v>136628750</v>
      </c>
      <c r="Y37" s="24">
        <v>393716816</v>
      </c>
      <c r="Z37" s="25">
        <v>288.17</v>
      </c>
      <c r="AA37" s="26">
        <v>546515000</v>
      </c>
    </row>
    <row r="38" spans="1:27" ht="13.5">
      <c r="A38" s="27" t="s">
        <v>58</v>
      </c>
      <c r="B38" s="21"/>
      <c r="C38" s="22">
        <v>456804737</v>
      </c>
      <c r="D38" s="22">
        <v>456804737</v>
      </c>
      <c r="E38" s="23">
        <v>544620000</v>
      </c>
      <c r="F38" s="24">
        <v>544620000</v>
      </c>
      <c r="G38" s="24">
        <v>449017369</v>
      </c>
      <c r="H38" s="24">
        <v>456804737</v>
      </c>
      <c r="I38" s="24">
        <v>456804737</v>
      </c>
      <c r="J38" s="24">
        <v>456804737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456804737</v>
      </c>
      <c r="X38" s="24">
        <v>136155000</v>
      </c>
      <c r="Y38" s="24">
        <v>320649737</v>
      </c>
      <c r="Z38" s="25">
        <v>235.5</v>
      </c>
      <c r="AA38" s="26">
        <v>544620000</v>
      </c>
    </row>
    <row r="39" spans="1:27" ht="13.5">
      <c r="A39" s="31" t="s">
        <v>61</v>
      </c>
      <c r="B39" s="39"/>
      <c r="C39" s="33">
        <f aca="true" t="shared" si="4" ref="C39:Y39">SUM(C37:C38)</f>
        <v>1002803665</v>
      </c>
      <c r="D39" s="33">
        <f>SUM(D37:D38)</f>
        <v>1002803665</v>
      </c>
      <c r="E39" s="40">
        <f t="shared" si="4"/>
        <v>1091135000</v>
      </c>
      <c r="F39" s="41">
        <f t="shared" si="4"/>
        <v>1091135000</v>
      </c>
      <c r="G39" s="41">
        <f t="shared" si="4"/>
        <v>1000775907</v>
      </c>
      <c r="H39" s="41">
        <f t="shared" si="4"/>
        <v>1002803665</v>
      </c>
      <c r="I39" s="41">
        <f t="shared" si="4"/>
        <v>987150303</v>
      </c>
      <c r="J39" s="41">
        <f t="shared" si="4"/>
        <v>987150303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987150303</v>
      </c>
      <c r="X39" s="41">
        <f t="shared" si="4"/>
        <v>272783750</v>
      </c>
      <c r="Y39" s="41">
        <f t="shared" si="4"/>
        <v>714366553</v>
      </c>
      <c r="Z39" s="42">
        <f>+IF(X39&lt;&gt;0,+(Y39/X39)*100,0)</f>
        <v>261.88017174776724</v>
      </c>
      <c r="AA39" s="43">
        <f>SUM(AA37:AA38)</f>
        <v>1091135000</v>
      </c>
    </row>
    <row r="40" spans="1:27" ht="13.5">
      <c r="A40" s="31" t="s">
        <v>62</v>
      </c>
      <c r="B40" s="32"/>
      <c r="C40" s="33">
        <f aca="true" t="shared" si="5" ref="C40:Y40">+C34+C39</f>
        <v>2068053495</v>
      </c>
      <c r="D40" s="33">
        <f>+D34+D39</f>
        <v>2068053495</v>
      </c>
      <c r="E40" s="34">
        <f t="shared" si="5"/>
        <v>2076568000</v>
      </c>
      <c r="F40" s="35">
        <f t="shared" si="5"/>
        <v>2076568000</v>
      </c>
      <c r="G40" s="35">
        <f t="shared" si="5"/>
        <v>2052643153</v>
      </c>
      <c r="H40" s="35">
        <f t="shared" si="5"/>
        <v>2081180161</v>
      </c>
      <c r="I40" s="35">
        <f t="shared" si="5"/>
        <v>1846483082</v>
      </c>
      <c r="J40" s="35">
        <f t="shared" si="5"/>
        <v>1846483082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1846483082</v>
      </c>
      <c r="X40" s="35">
        <f t="shared" si="5"/>
        <v>519142000</v>
      </c>
      <c r="Y40" s="35">
        <f t="shared" si="5"/>
        <v>1327341082</v>
      </c>
      <c r="Z40" s="36">
        <f>+IF(X40&lt;&gt;0,+(Y40/X40)*100,0)</f>
        <v>255.6797720084293</v>
      </c>
      <c r="AA40" s="37">
        <f>+AA34+AA39</f>
        <v>2076568000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11631794103</v>
      </c>
      <c r="D42" s="47">
        <f>+D25-D40</f>
        <v>11631794103</v>
      </c>
      <c r="E42" s="48">
        <f t="shared" si="6"/>
        <v>13004746000</v>
      </c>
      <c r="F42" s="49">
        <f t="shared" si="6"/>
        <v>13004746000</v>
      </c>
      <c r="G42" s="49">
        <f t="shared" si="6"/>
        <v>11629331227</v>
      </c>
      <c r="H42" s="49">
        <f t="shared" si="6"/>
        <v>11912666490</v>
      </c>
      <c r="I42" s="49">
        <f t="shared" si="6"/>
        <v>11892882358</v>
      </c>
      <c r="J42" s="49">
        <f t="shared" si="6"/>
        <v>11892882358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11892882358</v>
      </c>
      <c r="X42" s="49">
        <f t="shared" si="6"/>
        <v>3251186500</v>
      </c>
      <c r="Y42" s="49">
        <f t="shared" si="6"/>
        <v>8641695858</v>
      </c>
      <c r="Z42" s="50">
        <f>+IF(X42&lt;&gt;0,+(Y42/X42)*100,0)</f>
        <v>265.801296172951</v>
      </c>
      <c r="AA42" s="51">
        <f>+AA25-AA40</f>
        <v>13004746000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9227310429</v>
      </c>
      <c r="D45" s="22">
        <v>9227310429</v>
      </c>
      <c r="E45" s="23">
        <v>10327810000</v>
      </c>
      <c r="F45" s="24">
        <v>10327810000</v>
      </c>
      <c r="G45" s="24">
        <v>9201271009</v>
      </c>
      <c r="H45" s="24">
        <v>9508182815</v>
      </c>
      <c r="I45" s="24">
        <v>9488398682</v>
      </c>
      <c r="J45" s="24">
        <v>9488398682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9488398682</v>
      </c>
      <c r="X45" s="24">
        <v>2581952500</v>
      </c>
      <c r="Y45" s="24">
        <v>6906446182</v>
      </c>
      <c r="Z45" s="52">
        <v>267.49</v>
      </c>
      <c r="AA45" s="26">
        <v>10327810000</v>
      </c>
    </row>
    <row r="46" spans="1:27" ht="13.5">
      <c r="A46" s="27" t="s">
        <v>67</v>
      </c>
      <c r="B46" s="21"/>
      <c r="C46" s="22">
        <v>2404483674</v>
      </c>
      <c r="D46" s="22">
        <v>2404483674</v>
      </c>
      <c r="E46" s="23">
        <v>2676936000</v>
      </c>
      <c r="F46" s="24">
        <v>2676936000</v>
      </c>
      <c r="G46" s="24">
        <v>2428060218</v>
      </c>
      <c r="H46" s="24">
        <v>2404483674</v>
      </c>
      <c r="I46" s="24">
        <v>2404483674</v>
      </c>
      <c r="J46" s="24">
        <v>2404483674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2404483674</v>
      </c>
      <c r="X46" s="24">
        <v>669234000</v>
      </c>
      <c r="Y46" s="24">
        <v>1735249674</v>
      </c>
      <c r="Z46" s="52">
        <v>259.29</v>
      </c>
      <c r="AA46" s="26">
        <v>2676936000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11631794103</v>
      </c>
      <c r="D48" s="55">
        <f>SUM(D45:D47)</f>
        <v>11631794103</v>
      </c>
      <c r="E48" s="56">
        <f t="shared" si="7"/>
        <v>13004746000</v>
      </c>
      <c r="F48" s="57">
        <f t="shared" si="7"/>
        <v>13004746000</v>
      </c>
      <c r="G48" s="57">
        <f t="shared" si="7"/>
        <v>11629331227</v>
      </c>
      <c r="H48" s="57">
        <f t="shared" si="7"/>
        <v>11912666489</v>
      </c>
      <c r="I48" s="57">
        <f t="shared" si="7"/>
        <v>11892882356</v>
      </c>
      <c r="J48" s="57">
        <f t="shared" si="7"/>
        <v>11892882356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11892882356</v>
      </c>
      <c r="X48" s="57">
        <f t="shared" si="7"/>
        <v>3251186500</v>
      </c>
      <c r="Y48" s="57">
        <f t="shared" si="7"/>
        <v>8641695856</v>
      </c>
      <c r="Z48" s="58">
        <f>+IF(X48&lt;&gt;0,+(Y48/X48)*100,0)</f>
        <v>265.801296111435</v>
      </c>
      <c r="AA48" s="59">
        <f>SUM(AA45:AA47)</f>
        <v>13004746000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188138755</v>
      </c>
      <c r="D6" s="22">
        <v>188138755</v>
      </c>
      <c r="E6" s="23">
        <v>200120000</v>
      </c>
      <c r="F6" s="24">
        <v>200120000</v>
      </c>
      <c r="G6" s="24">
        <v>106388182</v>
      </c>
      <c r="H6" s="24">
        <v>92046002</v>
      </c>
      <c r="I6" s="24">
        <v>196812705</v>
      </c>
      <c r="J6" s="24">
        <v>196812705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196812705</v>
      </c>
      <c r="X6" s="24">
        <v>50030000</v>
      </c>
      <c r="Y6" s="24">
        <v>146782705</v>
      </c>
      <c r="Z6" s="25">
        <v>293.39</v>
      </c>
      <c r="AA6" s="26">
        <v>200120000</v>
      </c>
    </row>
    <row r="7" spans="1:27" ht="13.5">
      <c r="A7" s="27" t="s">
        <v>34</v>
      </c>
      <c r="B7" s="21"/>
      <c r="C7" s="22">
        <v>1424006836</v>
      </c>
      <c r="D7" s="22">
        <v>1424006836</v>
      </c>
      <c r="E7" s="23">
        <v>1016716217</v>
      </c>
      <c r="F7" s="24">
        <v>1016716217</v>
      </c>
      <c r="G7" s="24">
        <v>1253780317</v>
      </c>
      <c r="H7" s="24">
        <v>1184253810</v>
      </c>
      <c r="I7" s="24">
        <v>884533937</v>
      </c>
      <c r="J7" s="24">
        <v>884533937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884533937</v>
      </c>
      <c r="X7" s="24">
        <v>254179054</v>
      </c>
      <c r="Y7" s="24">
        <v>630354883</v>
      </c>
      <c r="Z7" s="25">
        <v>248</v>
      </c>
      <c r="AA7" s="26">
        <v>1016716217</v>
      </c>
    </row>
    <row r="8" spans="1:27" ht="13.5">
      <c r="A8" s="27" t="s">
        <v>35</v>
      </c>
      <c r="B8" s="21"/>
      <c r="C8" s="22">
        <v>1050253255</v>
      </c>
      <c r="D8" s="22">
        <v>1050253255</v>
      </c>
      <c r="E8" s="23">
        <v>673449000</v>
      </c>
      <c r="F8" s="24">
        <v>673449000</v>
      </c>
      <c r="G8" s="24">
        <v>763060760</v>
      </c>
      <c r="H8" s="24">
        <v>679566155</v>
      </c>
      <c r="I8" s="24">
        <v>914646140</v>
      </c>
      <c r="J8" s="24">
        <v>914646140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914646140</v>
      </c>
      <c r="X8" s="24">
        <v>168362250</v>
      </c>
      <c r="Y8" s="24">
        <v>746283890</v>
      </c>
      <c r="Z8" s="25">
        <v>443.26</v>
      </c>
      <c r="AA8" s="26">
        <v>673449000</v>
      </c>
    </row>
    <row r="9" spans="1:27" ht="13.5">
      <c r="A9" s="27" t="s">
        <v>36</v>
      </c>
      <c r="B9" s="21"/>
      <c r="C9" s="22">
        <v>438545049</v>
      </c>
      <c r="D9" s="22">
        <v>438545049</v>
      </c>
      <c r="E9" s="23">
        <v>324977523</v>
      </c>
      <c r="F9" s="24">
        <v>324977523</v>
      </c>
      <c r="G9" s="24">
        <v>313250903</v>
      </c>
      <c r="H9" s="24">
        <v>327814057</v>
      </c>
      <c r="I9" s="24">
        <v>306549191</v>
      </c>
      <c r="J9" s="24">
        <v>306549191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306549191</v>
      </c>
      <c r="X9" s="24">
        <v>81244381</v>
      </c>
      <c r="Y9" s="24">
        <v>225304810</v>
      </c>
      <c r="Z9" s="25">
        <v>277.32</v>
      </c>
      <c r="AA9" s="26">
        <v>324977523</v>
      </c>
    </row>
    <row r="10" spans="1:27" ht="13.5">
      <c r="A10" s="27" t="s">
        <v>37</v>
      </c>
      <c r="B10" s="21"/>
      <c r="C10" s="22">
        <v>80</v>
      </c>
      <c r="D10" s="22">
        <v>80</v>
      </c>
      <c r="E10" s="23">
        <v>5000</v>
      </c>
      <c r="F10" s="24">
        <v>5000</v>
      </c>
      <c r="G10" s="28">
        <v>80</v>
      </c>
      <c r="H10" s="28">
        <v>80</v>
      </c>
      <c r="I10" s="28">
        <v>80</v>
      </c>
      <c r="J10" s="24">
        <v>80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80</v>
      </c>
      <c r="X10" s="24">
        <v>1250</v>
      </c>
      <c r="Y10" s="28">
        <v>-1170</v>
      </c>
      <c r="Z10" s="29">
        <v>-93.6</v>
      </c>
      <c r="AA10" s="30">
        <v>5000</v>
      </c>
    </row>
    <row r="11" spans="1:27" ht="13.5">
      <c r="A11" s="27" t="s">
        <v>38</v>
      </c>
      <c r="B11" s="21"/>
      <c r="C11" s="22">
        <v>107225607</v>
      </c>
      <c r="D11" s="22">
        <v>107225607</v>
      </c>
      <c r="E11" s="23">
        <v>113000000</v>
      </c>
      <c r="F11" s="24">
        <v>113000000</v>
      </c>
      <c r="G11" s="24">
        <v>104194635</v>
      </c>
      <c r="H11" s="24">
        <v>104851389</v>
      </c>
      <c r="I11" s="24">
        <v>111489624</v>
      </c>
      <c r="J11" s="24">
        <v>111489624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111489624</v>
      </c>
      <c r="X11" s="24">
        <v>28250000</v>
      </c>
      <c r="Y11" s="24">
        <v>83239624</v>
      </c>
      <c r="Z11" s="25">
        <v>294.65</v>
      </c>
      <c r="AA11" s="26">
        <v>113000000</v>
      </c>
    </row>
    <row r="12" spans="1:27" ht="13.5">
      <c r="A12" s="31" t="s">
        <v>39</v>
      </c>
      <c r="B12" s="32"/>
      <c r="C12" s="33">
        <f aca="true" t="shared" si="0" ref="C12:Y12">SUM(C6:C11)</f>
        <v>3208169582</v>
      </c>
      <c r="D12" s="33">
        <f>SUM(D6:D11)</f>
        <v>3208169582</v>
      </c>
      <c r="E12" s="34">
        <f t="shared" si="0"/>
        <v>2328267740</v>
      </c>
      <c r="F12" s="35">
        <f t="shared" si="0"/>
        <v>2328267740</v>
      </c>
      <c r="G12" s="35">
        <f t="shared" si="0"/>
        <v>2540674877</v>
      </c>
      <c r="H12" s="35">
        <f t="shared" si="0"/>
        <v>2388531493</v>
      </c>
      <c r="I12" s="35">
        <f t="shared" si="0"/>
        <v>2414031677</v>
      </c>
      <c r="J12" s="35">
        <f t="shared" si="0"/>
        <v>2414031677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2414031677</v>
      </c>
      <c r="X12" s="35">
        <f t="shared" si="0"/>
        <v>582066935</v>
      </c>
      <c r="Y12" s="35">
        <f t="shared" si="0"/>
        <v>1831964742</v>
      </c>
      <c r="Z12" s="36">
        <f>+IF(X12&lt;&gt;0,+(Y12/X12)*100,0)</f>
        <v>314.7343770695375</v>
      </c>
      <c r="AA12" s="37">
        <f>SUM(AA6:AA11)</f>
        <v>2328267740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12091250</v>
      </c>
      <c r="D15" s="22">
        <v>12091250</v>
      </c>
      <c r="E15" s="23">
        <v>31911000</v>
      </c>
      <c r="F15" s="24">
        <v>31911000</v>
      </c>
      <c r="G15" s="24">
        <v>29996766</v>
      </c>
      <c r="H15" s="24">
        <v>31910665</v>
      </c>
      <c r="I15" s="24">
        <v>12091250</v>
      </c>
      <c r="J15" s="24">
        <v>12091250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12091250</v>
      </c>
      <c r="X15" s="24">
        <v>7977750</v>
      </c>
      <c r="Y15" s="24">
        <v>4113500</v>
      </c>
      <c r="Z15" s="25">
        <v>51.56</v>
      </c>
      <c r="AA15" s="26">
        <v>31911000</v>
      </c>
    </row>
    <row r="16" spans="1:27" ht="13.5">
      <c r="A16" s="27" t="s">
        <v>42</v>
      </c>
      <c r="B16" s="21"/>
      <c r="C16" s="22"/>
      <c r="D16" s="22"/>
      <c r="E16" s="23">
        <v>20000</v>
      </c>
      <c r="F16" s="24">
        <v>20000</v>
      </c>
      <c r="G16" s="28">
        <v>20000</v>
      </c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>
        <v>5000</v>
      </c>
      <c r="Y16" s="28">
        <v>-5000</v>
      </c>
      <c r="Z16" s="29">
        <v>-100</v>
      </c>
      <c r="AA16" s="30">
        <v>20000</v>
      </c>
    </row>
    <row r="17" spans="1:27" ht="13.5">
      <c r="A17" s="27" t="s">
        <v>43</v>
      </c>
      <c r="B17" s="21"/>
      <c r="C17" s="22">
        <v>199439155</v>
      </c>
      <c r="D17" s="22">
        <v>199439155</v>
      </c>
      <c r="E17" s="23">
        <v>199262490</v>
      </c>
      <c r="F17" s="24">
        <v>199262490</v>
      </c>
      <c r="G17" s="24">
        <v>194779151</v>
      </c>
      <c r="H17" s="24">
        <v>199262490</v>
      </c>
      <c r="I17" s="24">
        <v>199439155</v>
      </c>
      <c r="J17" s="24">
        <v>199439155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199439155</v>
      </c>
      <c r="X17" s="24">
        <v>49815623</v>
      </c>
      <c r="Y17" s="24">
        <v>149623532</v>
      </c>
      <c r="Z17" s="25">
        <v>300.35</v>
      </c>
      <c r="AA17" s="26">
        <v>199262490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13076510744</v>
      </c>
      <c r="D19" s="22">
        <v>13076510744</v>
      </c>
      <c r="E19" s="23">
        <v>13691587997</v>
      </c>
      <c r="F19" s="24">
        <v>13691587997</v>
      </c>
      <c r="G19" s="24">
        <v>13430348701</v>
      </c>
      <c r="H19" s="24">
        <v>12733754936</v>
      </c>
      <c r="I19" s="24">
        <v>13025116878</v>
      </c>
      <c r="J19" s="24">
        <v>13025116878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13025116878</v>
      </c>
      <c r="X19" s="24">
        <v>3422896999</v>
      </c>
      <c r="Y19" s="24">
        <v>9602219879</v>
      </c>
      <c r="Z19" s="25">
        <v>280.53</v>
      </c>
      <c r="AA19" s="26">
        <v>13691587997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167213016</v>
      </c>
      <c r="D22" s="22">
        <v>167213016</v>
      </c>
      <c r="E22" s="23">
        <v>234947761</v>
      </c>
      <c r="F22" s="24">
        <v>234947761</v>
      </c>
      <c r="G22" s="24">
        <v>234893658</v>
      </c>
      <c r="H22" s="24">
        <v>207029358</v>
      </c>
      <c r="I22" s="24">
        <v>167215213</v>
      </c>
      <c r="J22" s="24">
        <v>167215213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167215213</v>
      </c>
      <c r="X22" s="24">
        <v>58736940</v>
      </c>
      <c r="Y22" s="24">
        <v>108478273</v>
      </c>
      <c r="Z22" s="25">
        <v>184.68</v>
      </c>
      <c r="AA22" s="26">
        <v>234947761</v>
      </c>
    </row>
    <row r="23" spans="1:27" ht="13.5">
      <c r="A23" s="27" t="s">
        <v>49</v>
      </c>
      <c r="B23" s="21"/>
      <c r="C23" s="22"/>
      <c r="D23" s="22"/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13455254165</v>
      </c>
      <c r="D24" s="33">
        <f>SUM(D15:D23)</f>
        <v>13455254165</v>
      </c>
      <c r="E24" s="40">
        <f t="shared" si="1"/>
        <v>14157729248</v>
      </c>
      <c r="F24" s="41">
        <f t="shared" si="1"/>
        <v>14157729248</v>
      </c>
      <c r="G24" s="41">
        <f t="shared" si="1"/>
        <v>13890038276</v>
      </c>
      <c r="H24" s="41">
        <f t="shared" si="1"/>
        <v>13171957449</v>
      </c>
      <c r="I24" s="41">
        <f t="shared" si="1"/>
        <v>13403862496</v>
      </c>
      <c r="J24" s="41">
        <f t="shared" si="1"/>
        <v>13403862496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13403862496</v>
      </c>
      <c r="X24" s="41">
        <f t="shared" si="1"/>
        <v>3539432312</v>
      </c>
      <c r="Y24" s="41">
        <f t="shared" si="1"/>
        <v>9864430184</v>
      </c>
      <c r="Z24" s="42">
        <f>+IF(X24&lt;&gt;0,+(Y24/X24)*100,0)</f>
        <v>278.70091343619964</v>
      </c>
      <c r="AA24" s="43">
        <f>SUM(AA15:AA23)</f>
        <v>14157729248</v>
      </c>
    </row>
    <row r="25" spans="1:27" ht="13.5">
      <c r="A25" s="31" t="s">
        <v>51</v>
      </c>
      <c r="B25" s="32"/>
      <c r="C25" s="33">
        <f aca="true" t="shared" si="2" ref="C25:Y25">+C12+C24</f>
        <v>16663423747</v>
      </c>
      <c r="D25" s="33">
        <f>+D12+D24</f>
        <v>16663423747</v>
      </c>
      <c r="E25" s="34">
        <f t="shared" si="2"/>
        <v>16485996988</v>
      </c>
      <c r="F25" s="35">
        <f t="shared" si="2"/>
        <v>16485996988</v>
      </c>
      <c r="G25" s="35">
        <f t="shared" si="2"/>
        <v>16430713153</v>
      </c>
      <c r="H25" s="35">
        <f t="shared" si="2"/>
        <v>15560488942</v>
      </c>
      <c r="I25" s="35">
        <f t="shared" si="2"/>
        <v>15817894173</v>
      </c>
      <c r="J25" s="35">
        <f t="shared" si="2"/>
        <v>15817894173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15817894173</v>
      </c>
      <c r="X25" s="35">
        <f t="shared" si="2"/>
        <v>4121499247</v>
      </c>
      <c r="Y25" s="35">
        <f t="shared" si="2"/>
        <v>11696394926</v>
      </c>
      <c r="Z25" s="36">
        <f>+IF(X25&lt;&gt;0,+(Y25/X25)*100,0)</f>
        <v>283.7898110624112</v>
      </c>
      <c r="AA25" s="37">
        <f>+AA12+AA24</f>
        <v>16485996988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113978027</v>
      </c>
      <c r="D30" s="22">
        <v>113978027</v>
      </c>
      <c r="E30" s="23">
        <v>104092767</v>
      </c>
      <c r="F30" s="24">
        <v>104092767</v>
      </c>
      <c r="G30" s="24">
        <v>104092767</v>
      </c>
      <c r="H30" s="24">
        <v>104092767</v>
      </c>
      <c r="I30" s="24">
        <v>104092767</v>
      </c>
      <c r="J30" s="24">
        <v>104092767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104092767</v>
      </c>
      <c r="X30" s="24">
        <v>26023192</v>
      </c>
      <c r="Y30" s="24">
        <v>78069575</v>
      </c>
      <c r="Z30" s="25">
        <v>300</v>
      </c>
      <c r="AA30" s="26">
        <v>104092767</v>
      </c>
    </row>
    <row r="31" spans="1:27" ht="13.5">
      <c r="A31" s="27" t="s">
        <v>56</v>
      </c>
      <c r="B31" s="21"/>
      <c r="C31" s="22">
        <v>100347533</v>
      </c>
      <c r="D31" s="22">
        <v>100347533</v>
      </c>
      <c r="E31" s="23">
        <v>93158571</v>
      </c>
      <c r="F31" s="24">
        <v>93158571</v>
      </c>
      <c r="G31" s="24">
        <v>93158571</v>
      </c>
      <c r="H31" s="24">
        <v>93158571</v>
      </c>
      <c r="I31" s="24">
        <v>104480243</v>
      </c>
      <c r="J31" s="24">
        <v>104480243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104480243</v>
      </c>
      <c r="X31" s="24">
        <v>23289643</v>
      </c>
      <c r="Y31" s="24">
        <v>81190600</v>
      </c>
      <c r="Z31" s="25">
        <v>348.61</v>
      </c>
      <c r="AA31" s="26">
        <v>93158571</v>
      </c>
    </row>
    <row r="32" spans="1:27" ht="13.5">
      <c r="A32" s="27" t="s">
        <v>57</v>
      </c>
      <c r="B32" s="21"/>
      <c r="C32" s="22">
        <v>1860743552</v>
      </c>
      <c r="D32" s="22">
        <v>1860743552</v>
      </c>
      <c r="E32" s="23">
        <v>1712870760</v>
      </c>
      <c r="F32" s="24">
        <v>1712870760</v>
      </c>
      <c r="G32" s="24">
        <v>1716600218</v>
      </c>
      <c r="H32" s="24">
        <v>1146375199</v>
      </c>
      <c r="I32" s="24">
        <v>1720497896</v>
      </c>
      <c r="J32" s="24">
        <v>1720497896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1720497896</v>
      </c>
      <c r="X32" s="24">
        <v>428217690</v>
      </c>
      <c r="Y32" s="24">
        <v>1292280206</v>
      </c>
      <c r="Z32" s="25">
        <v>301.78</v>
      </c>
      <c r="AA32" s="26">
        <v>1712870760</v>
      </c>
    </row>
    <row r="33" spans="1:27" ht="13.5">
      <c r="A33" s="27" t="s">
        <v>58</v>
      </c>
      <c r="B33" s="21"/>
      <c r="C33" s="22">
        <v>212068181</v>
      </c>
      <c r="D33" s="22">
        <v>212068181</v>
      </c>
      <c r="E33" s="23">
        <v>248788419</v>
      </c>
      <c r="F33" s="24">
        <v>248788419</v>
      </c>
      <c r="G33" s="24">
        <v>202170356</v>
      </c>
      <c r="H33" s="24">
        <v>248330624</v>
      </c>
      <c r="I33" s="24">
        <v>248382627</v>
      </c>
      <c r="J33" s="24">
        <v>248382627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248382627</v>
      </c>
      <c r="X33" s="24">
        <v>62197105</v>
      </c>
      <c r="Y33" s="24">
        <v>186185522</v>
      </c>
      <c r="Z33" s="25">
        <v>299.35</v>
      </c>
      <c r="AA33" s="26">
        <v>248788419</v>
      </c>
    </row>
    <row r="34" spans="1:27" ht="13.5">
      <c r="A34" s="31" t="s">
        <v>59</v>
      </c>
      <c r="B34" s="32"/>
      <c r="C34" s="33">
        <f aca="true" t="shared" si="3" ref="C34:Y34">SUM(C29:C33)</f>
        <v>2287137293</v>
      </c>
      <c r="D34" s="33">
        <f>SUM(D29:D33)</f>
        <v>2287137293</v>
      </c>
      <c r="E34" s="34">
        <f t="shared" si="3"/>
        <v>2158910517</v>
      </c>
      <c r="F34" s="35">
        <f t="shared" si="3"/>
        <v>2158910517</v>
      </c>
      <c r="G34" s="35">
        <f t="shared" si="3"/>
        <v>2116021912</v>
      </c>
      <c r="H34" s="35">
        <f t="shared" si="3"/>
        <v>1591957161</v>
      </c>
      <c r="I34" s="35">
        <f t="shared" si="3"/>
        <v>2177453533</v>
      </c>
      <c r="J34" s="35">
        <f t="shared" si="3"/>
        <v>2177453533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2177453533</v>
      </c>
      <c r="X34" s="35">
        <f t="shared" si="3"/>
        <v>539727630</v>
      </c>
      <c r="Y34" s="35">
        <f t="shared" si="3"/>
        <v>1637725903</v>
      </c>
      <c r="Z34" s="36">
        <f>+IF(X34&lt;&gt;0,+(Y34/X34)*100,0)</f>
        <v>303.43562418696257</v>
      </c>
      <c r="AA34" s="37">
        <f>SUM(AA29:AA33)</f>
        <v>2158910517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1579062215</v>
      </c>
      <c r="D37" s="22">
        <v>1579062215</v>
      </c>
      <c r="E37" s="23">
        <v>1411952143</v>
      </c>
      <c r="F37" s="24">
        <v>1411952143</v>
      </c>
      <c r="G37" s="24">
        <v>1411952143</v>
      </c>
      <c r="H37" s="24">
        <v>1411952143</v>
      </c>
      <c r="I37" s="24">
        <v>1411952143</v>
      </c>
      <c r="J37" s="24">
        <v>1411952143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1411952143</v>
      </c>
      <c r="X37" s="24">
        <v>352988036</v>
      </c>
      <c r="Y37" s="24">
        <v>1058964107</v>
      </c>
      <c r="Z37" s="25">
        <v>300</v>
      </c>
      <c r="AA37" s="26">
        <v>1411952143</v>
      </c>
    </row>
    <row r="38" spans="1:27" ht="13.5">
      <c r="A38" s="27" t="s">
        <v>58</v>
      </c>
      <c r="B38" s="21"/>
      <c r="C38" s="22">
        <v>1615882815</v>
      </c>
      <c r="D38" s="22">
        <v>1615882815</v>
      </c>
      <c r="E38" s="23">
        <v>1763570320</v>
      </c>
      <c r="F38" s="24">
        <v>1763570320</v>
      </c>
      <c r="G38" s="24">
        <v>1697099311</v>
      </c>
      <c r="H38" s="24">
        <v>1763570320</v>
      </c>
      <c r="I38" s="24">
        <v>1763570320</v>
      </c>
      <c r="J38" s="24">
        <v>1763570320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1763570320</v>
      </c>
      <c r="X38" s="24">
        <v>440892580</v>
      </c>
      <c r="Y38" s="24">
        <v>1322677740</v>
      </c>
      <c r="Z38" s="25">
        <v>300</v>
      </c>
      <c r="AA38" s="26">
        <v>1763570320</v>
      </c>
    </row>
    <row r="39" spans="1:27" ht="13.5">
      <c r="A39" s="31" t="s">
        <v>61</v>
      </c>
      <c r="B39" s="39"/>
      <c r="C39" s="33">
        <f aca="true" t="shared" si="4" ref="C39:Y39">SUM(C37:C38)</f>
        <v>3194945030</v>
      </c>
      <c r="D39" s="33">
        <f>SUM(D37:D38)</f>
        <v>3194945030</v>
      </c>
      <c r="E39" s="40">
        <f t="shared" si="4"/>
        <v>3175522463</v>
      </c>
      <c r="F39" s="41">
        <f t="shared" si="4"/>
        <v>3175522463</v>
      </c>
      <c r="G39" s="41">
        <f t="shared" si="4"/>
        <v>3109051454</v>
      </c>
      <c r="H39" s="41">
        <f t="shared" si="4"/>
        <v>3175522463</v>
      </c>
      <c r="I39" s="41">
        <f t="shared" si="4"/>
        <v>3175522463</v>
      </c>
      <c r="J39" s="41">
        <f t="shared" si="4"/>
        <v>3175522463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3175522463</v>
      </c>
      <c r="X39" s="41">
        <f t="shared" si="4"/>
        <v>793880616</v>
      </c>
      <c r="Y39" s="41">
        <f t="shared" si="4"/>
        <v>2381641847</v>
      </c>
      <c r="Z39" s="42">
        <f>+IF(X39&lt;&gt;0,+(Y39/X39)*100,0)</f>
        <v>299.9999998740365</v>
      </c>
      <c r="AA39" s="43">
        <f>SUM(AA37:AA38)</f>
        <v>3175522463</v>
      </c>
    </row>
    <row r="40" spans="1:27" ht="13.5">
      <c r="A40" s="31" t="s">
        <v>62</v>
      </c>
      <c r="B40" s="32"/>
      <c r="C40" s="33">
        <f aca="true" t="shared" si="5" ref="C40:Y40">+C34+C39</f>
        <v>5482082323</v>
      </c>
      <c r="D40" s="33">
        <f>+D34+D39</f>
        <v>5482082323</v>
      </c>
      <c r="E40" s="34">
        <f t="shared" si="5"/>
        <v>5334432980</v>
      </c>
      <c r="F40" s="35">
        <f t="shared" si="5"/>
        <v>5334432980</v>
      </c>
      <c r="G40" s="35">
        <f t="shared" si="5"/>
        <v>5225073366</v>
      </c>
      <c r="H40" s="35">
        <f t="shared" si="5"/>
        <v>4767479624</v>
      </c>
      <c r="I40" s="35">
        <f t="shared" si="5"/>
        <v>5352975996</v>
      </c>
      <c r="J40" s="35">
        <f t="shared" si="5"/>
        <v>5352975996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5352975996</v>
      </c>
      <c r="X40" s="35">
        <f t="shared" si="5"/>
        <v>1333608246</v>
      </c>
      <c r="Y40" s="35">
        <f t="shared" si="5"/>
        <v>4019367750</v>
      </c>
      <c r="Z40" s="36">
        <f>+IF(X40&lt;&gt;0,+(Y40/X40)*100,0)</f>
        <v>301.39043921298605</v>
      </c>
      <c r="AA40" s="37">
        <f>+AA34+AA39</f>
        <v>5334432980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11181341424</v>
      </c>
      <c r="D42" s="47">
        <f>+D25-D40</f>
        <v>11181341424</v>
      </c>
      <c r="E42" s="48">
        <f t="shared" si="6"/>
        <v>11151564008</v>
      </c>
      <c r="F42" s="49">
        <f t="shared" si="6"/>
        <v>11151564008</v>
      </c>
      <c r="G42" s="49">
        <f t="shared" si="6"/>
        <v>11205639787</v>
      </c>
      <c r="H42" s="49">
        <f t="shared" si="6"/>
        <v>10793009318</v>
      </c>
      <c r="I42" s="49">
        <f t="shared" si="6"/>
        <v>10464918177</v>
      </c>
      <c r="J42" s="49">
        <f t="shared" si="6"/>
        <v>10464918177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10464918177</v>
      </c>
      <c r="X42" s="49">
        <f t="shared" si="6"/>
        <v>2787891001</v>
      </c>
      <c r="Y42" s="49">
        <f t="shared" si="6"/>
        <v>7677027176</v>
      </c>
      <c r="Z42" s="50">
        <f>+IF(X42&lt;&gt;0,+(Y42/X42)*100,0)</f>
        <v>275.37042062427463</v>
      </c>
      <c r="AA42" s="51">
        <f>+AA25-AA40</f>
        <v>11151564008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4235513770</v>
      </c>
      <c r="D45" s="22">
        <v>4235513770</v>
      </c>
      <c r="E45" s="23">
        <v>11101964007</v>
      </c>
      <c r="F45" s="24">
        <v>11101964007</v>
      </c>
      <c r="G45" s="24">
        <v>11029879319</v>
      </c>
      <c r="H45" s="24">
        <v>10435110604</v>
      </c>
      <c r="I45" s="24">
        <v>10127198583</v>
      </c>
      <c r="J45" s="24">
        <v>10127198583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10127198583</v>
      </c>
      <c r="X45" s="24">
        <v>2775491002</v>
      </c>
      <c r="Y45" s="24">
        <v>7351707581</v>
      </c>
      <c r="Z45" s="52">
        <v>264.88</v>
      </c>
      <c r="AA45" s="26">
        <v>11101964007</v>
      </c>
    </row>
    <row r="46" spans="1:27" ht="13.5">
      <c r="A46" s="27" t="s">
        <v>67</v>
      </c>
      <c r="B46" s="21"/>
      <c r="C46" s="22">
        <v>6945827654</v>
      </c>
      <c r="D46" s="22">
        <v>6945827654</v>
      </c>
      <c r="E46" s="23">
        <v>49600000</v>
      </c>
      <c r="F46" s="24">
        <v>49600000</v>
      </c>
      <c r="G46" s="24">
        <v>175760468</v>
      </c>
      <c r="H46" s="24">
        <v>357898713</v>
      </c>
      <c r="I46" s="24">
        <v>337719594</v>
      </c>
      <c r="J46" s="24">
        <v>337719594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337719594</v>
      </c>
      <c r="X46" s="24">
        <v>12400000</v>
      </c>
      <c r="Y46" s="24">
        <v>325319594</v>
      </c>
      <c r="Z46" s="52">
        <v>2623.55</v>
      </c>
      <c r="AA46" s="26">
        <v>49600000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11181341424</v>
      </c>
      <c r="D48" s="55">
        <f>SUM(D45:D47)</f>
        <v>11181341424</v>
      </c>
      <c r="E48" s="56">
        <f t="shared" si="7"/>
        <v>11151564007</v>
      </c>
      <c r="F48" s="57">
        <f t="shared" si="7"/>
        <v>11151564007</v>
      </c>
      <c r="G48" s="57">
        <f t="shared" si="7"/>
        <v>11205639787</v>
      </c>
      <c r="H48" s="57">
        <f t="shared" si="7"/>
        <v>10793009317</v>
      </c>
      <c r="I48" s="57">
        <f t="shared" si="7"/>
        <v>10464918177</v>
      </c>
      <c r="J48" s="57">
        <f t="shared" si="7"/>
        <v>10464918177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10464918177</v>
      </c>
      <c r="X48" s="57">
        <f t="shared" si="7"/>
        <v>2787891002</v>
      </c>
      <c r="Y48" s="57">
        <f t="shared" si="7"/>
        <v>7677027175</v>
      </c>
      <c r="Z48" s="58">
        <f>+IF(X48&lt;&gt;0,+(Y48/X48)*100,0)</f>
        <v>275.37042048963144</v>
      </c>
      <c r="AA48" s="59">
        <f>SUM(AA45:AA47)</f>
        <v>11151564007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65100622</v>
      </c>
      <c r="F6" s="24">
        <v>65100622</v>
      </c>
      <c r="G6" s="24">
        <v>85462844</v>
      </c>
      <c r="H6" s="24">
        <v>60905421</v>
      </c>
      <c r="I6" s="24">
        <v>72041420</v>
      </c>
      <c r="J6" s="24">
        <v>72041420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72041420</v>
      </c>
      <c r="X6" s="24">
        <v>16275156</v>
      </c>
      <c r="Y6" s="24">
        <v>55766264</v>
      </c>
      <c r="Z6" s="25">
        <v>342.65</v>
      </c>
      <c r="AA6" s="26">
        <v>65100622</v>
      </c>
    </row>
    <row r="7" spans="1:27" ht="13.5">
      <c r="A7" s="27" t="s">
        <v>34</v>
      </c>
      <c r="B7" s="21"/>
      <c r="C7" s="22"/>
      <c r="D7" s="22"/>
      <c r="E7" s="23">
        <v>1117408742</v>
      </c>
      <c r="F7" s="24">
        <v>1117408742</v>
      </c>
      <c r="G7" s="24">
        <v>746980560</v>
      </c>
      <c r="H7" s="24">
        <v>776489474</v>
      </c>
      <c r="I7" s="24">
        <v>667487617</v>
      </c>
      <c r="J7" s="24">
        <v>667487617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667487617</v>
      </c>
      <c r="X7" s="24">
        <v>279352186</v>
      </c>
      <c r="Y7" s="24">
        <v>388135431</v>
      </c>
      <c r="Z7" s="25">
        <v>138.94</v>
      </c>
      <c r="AA7" s="26">
        <v>1117408742</v>
      </c>
    </row>
    <row r="8" spans="1:27" ht="13.5">
      <c r="A8" s="27" t="s">
        <v>35</v>
      </c>
      <c r="B8" s="21"/>
      <c r="C8" s="22"/>
      <c r="D8" s="22"/>
      <c r="E8" s="23">
        <v>1256220278</v>
      </c>
      <c r="F8" s="24">
        <v>1256220278</v>
      </c>
      <c r="G8" s="24">
        <v>1502047606</v>
      </c>
      <c r="H8" s="24">
        <v>1456580512</v>
      </c>
      <c r="I8" s="24">
        <v>1479167081</v>
      </c>
      <c r="J8" s="24">
        <v>1479167081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1479167081</v>
      </c>
      <c r="X8" s="24">
        <v>314055070</v>
      </c>
      <c r="Y8" s="24">
        <v>1165112011</v>
      </c>
      <c r="Z8" s="25">
        <v>370.99</v>
      </c>
      <c r="AA8" s="26">
        <v>1256220278</v>
      </c>
    </row>
    <row r="9" spans="1:27" ht="13.5">
      <c r="A9" s="27" t="s">
        <v>36</v>
      </c>
      <c r="B9" s="21"/>
      <c r="C9" s="22"/>
      <c r="D9" s="22"/>
      <c r="E9" s="23">
        <v>226753214</v>
      </c>
      <c r="F9" s="24">
        <v>226753214</v>
      </c>
      <c r="G9" s="24">
        <v>111224827</v>
      </c>
      <c r="H9" s="24">
        <v>158265652</v>
      </c>
      <c r="I9" s="24">
        <v>171006619</v>
      </c>
      <c r="J9" s="24">
        <v>171006619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171006619</v>
      </c>
      <c r="X9" s="24">
        <v>56688304</v>
      </c>
      <c r="Y9" s="24">
        <v>114318315</v>
      </c>
      <c r="Z9" s="25">
        <v>201.66</v>
      </c>
      <c r="AA9" s="26">
        <v>226753214</v>
      </c>
    </row>
    <row r="10" spans="1:27" ht="13.5">
      <c r="A10" s="27" t="s">
        <v>37</v>
      </c>
      <c r="B10" s="21"/>
      <c r="C10" s="22"/>
      <c r="D10" s="22"/>
      <c r="E10" s="23">
        <v>13788222</v>
      </c>
      <c r="F10" s="24">
        <v>13788222</v>
      </c>
      <c r="G10" s="28">
        <v>12871849</v>
      </c>
      <c r="H10" s="28">
        <v>12879659</v>
      </c>
      <c r="I10" s="28">
        <v>12864642</v>
      </c>
      <c r="J10" s="24">
        <v>12864642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12864642</v>
      </c>
      <c r="X10" s="24">
        <v>3447056</v>
      </c>
      <c r="Y10" s="28">
        <v>9417586</v>
      </c>
      <c r="Z10" s="29">
        <v>273.21</v>
      </c>
      <c r="AA10" s="30">
        <v>13788222</v>
      </c>
    </row>
    <row r="11" spans="1:27" ht="13.5">
      <c r="A11" s="27" t="s">
        <v>38</v>
      </c>
      <c r="B11" s="21"/>
      <c r="C11" s="22"/>
      <c r="D11" s="22"/>
      <c r="E11" s="23">
        <v>235286386</v>
      </c>
      <c r="F11" s="24">
        <v>235286386</v>
      </c>
      <c r="G11" s="24">
        <v>56831432</v>
      </c>
      <c r="H11" s="24">
        <v>67296576</v>
      </c>
      <c r="I11" s="24">
        <v>69218086</v>
      </c>
      <c r="J11" s="24">
        <v>69218086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69218086</v>
      </c>
      <c r="X11" s="24">
        <v>58821597</v>
      </c>
      <c r="Y11" s="24">
        <v>10396489</v>
      </c>
      <c r="Z11" s="25">
        <v>17.67</v>
      </c>
      <c r="AA11" s="26">
        <v>235286386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2914557464</v>
      </c>
      <c r="F12" s="35">
        <f t="shared" si="0"/>
        <v>2914557464</v>
      </c>
      <c r="G12" s="35">
        <f t="shared" si="0"/>
        <v>2515419118</v>
      </c>
      <c r="H12" s="35">
        <f t="shared" si="0"/>
        <v>2532417294</v>
      </c>
      <c r="I12" s="35">
        <f t="shared" si="0"/>
        <v>2471785465</v>
      </c>
      <c r="J12" s="35">
        <f t="shared" si="0"/>
        <v>2471785465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2471785465</v>
      </c>
      <c r="X12" s="35">
        <f t="shared" si="0"/>
        <v>728639369</v>
      </c>
      <c r="Y12" s="35">
        <f t="shared" si="0"/>
        <v>1743146096</v>
      </c>
      <c r="Z12" s="36">
        <f>+IF(X12&lt;&gt;0,+(Y12/X12)*100,0)</f>
        <v>239.2330376537752</v>
      </c>
      <c r="AA12" s="37">
        <f>SUM(AA6:AA11)</f>
        <v>2914557464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18373538</v>
      </c>
      <c r="F15" s="24">
        <v>18373538</v>
      </c>
      <c r="G15" s="24">
        <v>13397231</v>
      </c>
      <c r="H15" s="24">
        <v>13405360</v>
      </c>
      <c r="I15" s="24">
        <v>13389730</v>
      </c>
      <c r="J15" s="24">
        <v>13389730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13389730</v>
      </c>
      <c r="X15" s="24">
        <v>4593385</v>
      </c>
      <c r="Y15" s="24">
        <v>8796345</v>
      </c>
      <c r="Z15" s="25">
        <v>191.5</v>
      </c>
      <c r="AA15" s="26">
        <v>18373538</v>
      </c>
    </row>
    <row r="16" spans="1:27" ht="13.5">
      <c r="A16" s="27" t="s">
        <v>42</v>
      </c>
      <c r="B16" s="21"/>
      <c r="C16" s="22"/>
      <c r="D16" s="22"/>
      <c r="E16" s="23">
        <v>17488</v>
      </c>
      <c r="F16" s="24">
        <v>17488</v>
      </c>
      <c r="G16" s="28">
        <v>108162986</v>
      </c>
      <c r="H16" s="28">
        <v>22915</v>
      </c>
      <c r="I16" s="28">
        <v>22915</v>
      </c>
      <c r="J16" s="24">
        <v>22915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22915</v>
      </c>
      <c r="X16" s="24">
        <v>4372</v>
      </c>
      <c r="Y16" s="28">
        <v>18543</v>
      </c>
      <c r="Z16" s="29">
        <v>424.13</v>
      </c>
      <c r="AA16" s="30">
        <v>17488</v>
      </c>
    </row>
    <row r="17" spans="1:27" ht="13.5">
      <c r="A17" s="27" t="s">
        <v>43</v>
      </c>
      <c r="B17" s="21"/>
      <c r="C17" s="22"/>
      <c r="D17" s="22"/>
      <c r="E17" s="23">
        <v>2364689240</v>
      </c>
      <c r="F17" s="24">
        <v>2364689240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591172310</v>
      </c>
      <c r="Y17" s="24">
        <v>-591172310</v>
      </c>
      <c r="Z17" s="25">
        <v>-100</v>
      </c>
      <c r="AA17" s="26">
        <v>2364689240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/>
      <c r="D19" s="22"/>
      <c r="E19" s="23">
        <v>9244571589</v>
      </c>
      <c r="F19" s="24">
        <v>9244571589</v>
      </c>
      <c r="G19" s="24">
        <v>11926236787</v>
      </c>
      <c r="H19" s="24">
        <v>12743830723</v>
      </c>
      <c r="I19" s="24">
        <v>12901107666</v>
      </c>
      <c r="J19" s="24">
        <v>12901107666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12901107666</v>
      </c>
      <c r="X19" s="24">
        <v>2311142897</v>
      </c>
      <c r="Y19" s="24">
        <v>10589964769</v>
      </c>
      <c r="Z19" s="25">
        <v>458.21</v>
      </c>
      <c r="AA19" s="26">
        <v>9244571589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>
        <v>235099020</v>
      </c>
      <c r="F22" s="24">
        <v>235099020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58774755</v>
      </c>
      <c r="Y22" s="24">
        <v>-58774755</v>
      </c>
      <c r="Z22" s="25">
        <v>-100</v>
      </c>
      <c r="AA22" s="26">
        <v>235099020</v>
      </c>
    </row>
    <row r="23" spans="1:27" ht="13.5">
      <c r="A23" s="27" t="s">
        <v>49</v>
      </c>
      <c r="B23" s="21"/>
      <c r="C23" s="22"/>
      <c r="D23" s="22"/>
      <c r="E23" s="23">
        <v>15892876</v>
      </c>
      <c r="F23" s="24">
        <v>15892876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3973219</v>
      </c>
      <c r="Y23" s="28">
        <v>-3973219</v>
      </c>
      <c r="Z23" s="29">
        <v>-100</v>
      </c>
      <c r="AA23" s="30">
        <v>15892876</v>
      </c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11878643751</v>
      </c>
      <c r="F24" s="41">
        <f t="shared" si="1"/>
        <v>11878643751</v>
      </c>
      <c r="G24" s="41">
        <f t="shared" si="1"/>
        <v>12047797004</v>
      </c>
      <c r="H24" s="41">
        <f t="shared" si="1"/>
        <v>12757258998</v>
      </c>
      <c r="I24" s="41">
        <f t="shared" si="1"/>
        <v>12914520311</v>
      </c>
      <c r="J24" s="41">
        <f t="shared" si="1"/>
        <v>12914520311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12914520311</v>
      </c>
      <c r="X24" s="41">
        <f t="shared" si="1"/>
        <v>2969660938</v>
      </c>
      <c r="Y24" s="41">
        <f t="shared" si="1"/>
        <v>9944859373</v>
      </c>
      <c r="Z24" s="42">
        <f>+IF(X24&lt;&gt;0,+(Y24/X24)*100,0)</f>
        <v>334.88198082632425</v>
      </c>
      <c r="AA24" s="43">
        <f>SUM(AA15:AA23)</f>
        <v>11878643751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14793201215</v>
      </c>
      <c r="F25" s="35">
        <f t="shared" si="2"/>
        <v>14793201215</v>
      </c>
      <c r="G25" s="35">
        <f t="shared" si="2"/>
        <v>14563216122</v>
      </c>
      <c r="H25" s="35">
        <f t="shared" si="2"/>
        <v>15289676292</v>
      </c>
      <c r="I25" s="35">
        <f t="shared" si="2"/>
        <v>15386305776</v>
      </c>
      <c r="J25" s="35">
        <f t="shared" si="2"/>
        <v>15386305776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15386305776</v>
      </c>
      <c r="X25" s="35">
        <f t="shared" si="2"/>
        <v>3698300307</v>
      </c>
      <c r="Y25" s="35">
        <f t="shared" si="2"/>
        <v>11688005469</v>
      </c>
      <c r="Z25" s="36">
        <f>+IF(X25&lt;&gt;0,+(Y25/X25)*100,0)</f>
        <v>316.0372197703198</v>
      </c>
      <c r="AA25" s="37">
        <f>+AA12+AA24</f>
        <v>14793201215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18425887</v>
      </c>
      <c r="F30" s="24">
        <v>18425887</v>
      </c>
      <c r="G30" s="24">
        <v>38312189</v>
      </c>
      <c r="H30" s="24">
        <v>38129812</v>
      </c>
      <c r="I30" s="24">
        <v>38029640</v>
      </c>
      <c r="J30" s="24">
        <v>38029640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38029640</v>
      </c>
      <c r="X30" s="24">
        <v>4606472</v>
      </c>
      <c r="Y30" s="24">
        <v>33423168</v>
      </c>
      <c r="Z30" s="25">
        <v>725.57</v>
      </c>
      <c r="AA30" s="26">
        <v>18425887</v>
      </c>
    </row>
    <row r="31" spans="1:27" ht="13.5">
      <c r="A31" s="27" t="s">
        <v>56</v>
      </c>
      <c r="B31" s="21"/>
      <c r="C31" s="22"/>
      <c r="D31" s="22"/>
      <c r="E31" s="23">
        <v>77100077</v>
      </c>
      <c r="F31" s="24">
        <v>77100077</v>
      </c>
      <c r="G31" s="24">
        <v>68306896</v>
      </c>
      <c r="H31" s="24">
        <v>68332326</v>
      </c>
      <c r="I31" s="24">
        <v>69164910</v>
      </c>
      <c r="J31" s="24">
        <v>69164910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69164910</v>
      </c>
      <c r="X31" s="24">
        <v>19275019</v>
      </c>
      <c r="Y31" s="24">
        <v>49889891</v>
      </c>
      <c r="Z31" s="25">
        <v>258.83</v>
      </c>
      <c r="AA31" s="26">
        <v>77100077</v>
      </c>
    </row>
    <row r="32" spans="1:27" ht="13.5">
      <c r="A32" s="27" t="s">
        <v>57</v>
      </c>
      <c r="B32" s="21"/>
      <c r="C32" s="22"/>
      <c r="D32" s="22"/>
      <c r="E32" s="23">
        <v>1194019564</v>
      </c>
      <c r="F32" s="24">
        <v>1194019564</v>
      </c>
      <c r="G32" s="24">
        <v>737318229</v>
      </c>
      <c r="H32" s="24">
        <v>1119302924</v>
      </c>
      <c r="I32" s="24">
        <v>1186714355</v>
      </c>
      <c r="J32" s="24">
        <v>1186714355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1186714355</v>
      </c>
      <c r="X32" s="24">
        <v>298504891</v>
      </c>
      <c r="Y32" s="24">
        <v>888209464</v>
      </c>
      <c r="Z32" s="25">
        <v>297.55</v>
      </c>
      <c r="AA32" s="26">
        <v>1194019564</v>
      </c>
    </row>
    <row r="33" spans="1:27" ht="13.5">
      <c r="A33" s="27" t="s">
        <v>58</v>
      </c>
      <c r="B33" s="21"/>
      <c r="C33" s="22"/>
      <c r="D33" s="22"/>
      <c r="E33" s="23">
        <v>146625564</v>
      </c>
      <c r="F33" s="24">
        <v>146625564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36656391</v>
      </c>
      <c r="Y33" s="24">
        <v>-36656391</v>
      </c>
      <c r="Z33" s="25">
        <v>-100</v>
      </c>
      <c r="AA33" s="26">
        <v>146625564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1436171092</v>
      </c>
      <c r="F34" s="35">
        <f t="shared" si="3"/>
        <v>1436171092</v>
      </c>
      <c r="G34" s="35">
        <f t="shared" si="3"/>
        <v>843937314</v>
      </c>
      <c r="H34" s="35">
        <f t="shared" si="3"/>
        <v>1225765062</v>
      </c>
      <c r="I34" s="35">
        <f t="shared" si="3"/>
        <v>1293908905</v>
      </c>
      <c r="J34" s="35">
        <f t="shared" si="3"/>
        <v>1293908905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1293908905</v>
      </c>
      <c r="X34" s="35">
        <f t="shared" si="3"/>
        <v>359042773</v>
      </c>
      <c r="Y34" s="35">
        <f t="shared" si="3"/>
        <v>934866132</v>
      </c>
      <c r="Z34" s="36">
        <f>+IF(X34&lt;&gt;0,+(Y34/X34)*100,0)</f>
        <v>260.37737069282275</v>
      </c>
      <c r="AA34" s="37">
        <f>SUM(AA29:AA33)</f>
        <v>1436171092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497581984</v>
      </c>
      <c r="F37" s="24">
        <v>497581984</v>
      </c>
      <c r="G37" s="24">
        <v>153248754</v>
      </c>
      <c r="H37" s="24">
        <v>152519247</v>
      </c>
      <c r="I37" s="24">
        <v>152118562</v>
      </c>
      <c r="J37" s="24">
        <v>152118562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152118562</v>
      </c>
      <c r="X37" s="24">
        <v>124395496</v>
      </c>
      <c r="Y37" s="24">
        <v>27723066</v>
      </c>
      <c r="Z37" s="25">
        <v>22.29</v>
      </c>
      <c r="AA37" s="26">
        <v>497581984</v>
      </c>
    </row>
    <row r="38" spans="1:27" ht="13.5">
      <c r="A38" s="27" t="s">
        <v>58</v>
      </c>
      <c r="B38" s="21"/>
      <c r="C38" s="22"/>
      <c r="D38" s="22"/>
      <c r="E38" s="23">
        <v>991932233</v>
      </c>
      <c r="F38" s="24">
        <v>991932233</v>
      </c>
      <c r="G38" s="24">
        <v>909484217</v>
      </c>
      <c r="H38" s="24">
        <v>1012155755</v>
      </c>
      <c r="I38" s="24">
        <v>1013334184</v>
      </c>
      <c r="J38" s="24">
        <v>1013334184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1013334184</v>
      </c>
      <c r="X38" s="24">
        <v>247983058</v>
      </c>
      <c r="Y38" s="24">
        <v>765351126</v>
      </c>
      <c r="Z38" s="25">
        <v>308.63</v>
      </c>
      <c r="AA38" s="26">
        <v>991932233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1489514217</v>
      </c>
      <c r="F39" s="41">
        <f t="shared" si="4"/>
        <v>1489514217</v>
      </c>
      <c r="G39" s="41">
        <f t="shared" si="4"/>
        <v>1062732971</v>
      </c>
      <c r="H39" s="41">
        <f t="shared" si="4"/>
        <v>1164675002</v>
      </c>
      <c r="I39" s="41">
        <f t="shared" si="4"/>
        <v>1165452746</v>
      </c>
      <c r="J39" s="41">
        <f t="shared" si="4"/>
        <v>1165452746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1165452746</v>
      </c>
      <c r="X39" s="41">
        <f t="shared" si="4"/>
        <v>372378554</v>
      </c>
      <c r="Y39" s="41">
        <f t="shared" si="4"/>
        <v>793074192</v>
      </c>
      <c r="Z39" s="42">
        <f>+IF(X39&lt;&gt;0,+(Y39/X39)*100,0)</f>
        <v>212.9752595795299</v>
      </c>
      <c r="AA39" s="43">
        <f>SUM(AA37:AA38)</f>
        <v>1489514217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2925685309</v>
      </c>
      <c r="F40" s="35">
        <f t="shared" si="5"/>
        <v>2925685309</v>
      </c>
      <c r="G40" s="35">
        <f t="shared" si="5"/>
        <v>1906670285</v>
      </c>
      <c r="H40" s="35">
        <f t="shared" si="5"/>
        <v>2390440064</v>
      </c>
      <c r="I40" s="35">
        <f t="shared" si="5"/>
        <v>2459361651</v>
      </c>
      <c r="J40" s="35">
        <f t="shared" si="5"/>
        <v>2459361651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2459361651</v>
      </c>
      <c r="X40" s="35">
        <f t="shared" si="5"/>
        <v>731421327</v>
      </c>
      <c r="Y40" s="35">
        <f t="shared" si="5"/>
        <v>1727940324</v>
      </c>
      <c r="Z40" s="36">
        <f>+IF(X40&lt;&gt;0,+(Y40/X40)*100,0)</f>
        <v>236.24418105052055</v>
      </c>
      <c r="AA40" s="37">
        <f>+AA34+AA39</f>
        <v>2925685309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11867515906</v>
      </c>
      <c r="F42" s="49">
        <f t="shared" si="6"/>
        <v>11867515906</v>
      </c>
      <c r="G42" s="49">
        <f t="shared" si="6"/>
        <v>12656545837</v>
      </c>
      <c r="H42" s="49">
        <f t="shared" si="6"/>
        <v>12899236228</v>
      </c>
      <c r="I42" s="49">
        <f t="shared" si="6"/>
        <v>12926944125</v>
      </c>
      <c r="J42" s="49">
        <f t="shared" si="6"/>
        <v>12926944125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12926944125</v>
      </c>
      <c r="X42" s="49">
        <f t="shared" si="6"/>
        <v>2966878980</v>
      </c>
      <c r="Y42" s="49">
        <f t="shared" si="6"/>
        <v>9960065145</v>
      </c>
      <c r="Z42" s="50">
        <f>+IF(X42&lt;&gt;0,+(Y42/X42)*100,0)</f>
        <v>335.7085075644036</v>
      </c>
      <c r="AA42" s="51">
        <f>+AA25-AA40</f>
        <v>11867515906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10927465869</v>
      </c>
      <c r="F45" s="24">
        <v>10927465869</v>
      </c>
      <c r="G45" s="24">
        <v>11900147831</v>
      </c>
      <c r="H45" s="24">
        <v>12065626106</v>
      </c>
      <c r="I45" s="24">
        <v>12093195248</v>
      </c>
      <c r="J45" s="24">
        <v>12093195248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12093195248</v>
      </c>
      <c r="X45" s="24">
        <v>2731866467</v>
      </c>
      <c r="Y45" s="24">
        <v>9361328781</v>
      </c>
      <c r="Z45" s="52">
        <v>342.67</v>
      </c>
      <c r="AA45" s="26">
        <v>10927465869</v>
      </c>
    </row>
    <row r="46" spans="1:27" ht="13.5">
      <c r="A46" s="27" t="s">
        <v>67</v>
      </c>
      <c r="B46" s="21"/>
      <c r="C46" s="22"/>
      <c r="D46" s="22"/>
      <c r="E46" s="23">
        <v>940049937</v>
      </c>
      <c r="F46" s="24">
        <v>940049937</v>
      </c>
      <c r="G46" s="24">
        <v>756398006</v>
      </c>
      <c r="H46" s="24">
        <v>833610122</v>
      </c>
      <c r="I46" s="24">
        <v>833748877</v>
      </c>
      <c r="J46" s="24">
        <v>833748877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833748877</v>
      </c>
      <c r="X46" s="24">
        <v>235012484</v>
      </c>
      <c r="Y46" s="24">
        <v>598736393</v>
      </c>
      <c r="Z46" s="52">
        <v>254.77</v>
      </c>
      <c r="AA46" s="26">
        <v>940049937</v>
      </c>
    </row>
    <row r="47" spans="1:27" ht="13.5">
      <c r="A47" s="27" t="s">
        <v>68</v>
      </c>
      <c r="B47" s="21"/>
      <c r="C47" s="22"/>
      <c r="D47" s="22"/>
      <c r="E47" s="23">
        <v>100</v>
      </c>
      <c r="F47" s="24">
        <v>100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25</v>
      </c>
      <c r="Y47" s="24">
        <v>-25</v>
      </c>
      <c r="Z47" s="52">
        <v>-100</v>
      </c>
      <c r="AA47" s="26">
        <v>100</v>
      </c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11867515906</v>
      </c>
      <c r="F48" s="57">
        <f t="shared" si="7"/>
        <v>11867515906</v>
      </c>
      <c r="G48" s="57">
        <f t="shared" si="7"/>
        <v>12656545837</v>
      </c>
      <c r="H48" s="57">
        <f t="shared" si="7"/>
        <v>12899236228</v>
      </c>
      <c r="I48" s="57">
        <f t="shared" si="7"/>
        <v>12926944125</v>
      </c>
      <c r="J48" s="57">
        <f t="shared" si="7"/>
        <v>12926944125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12926944125</v>
      </c>
      <c r="X48" s="57">
        <f t="shared" si="7"/>
        <v>2966878976</v>
      </c>
      <c r="Y48" s="57">
        <f t="shared" si="7"/>
        <v>9960065149</v>
      </c>
      <c r="Z48" s="58">
        <f>+IF(X48&lt;&gt;0,+(Y48/X48)*100,0)</f>
        <v>335.7085081518337</v>
      </c>
      <c r="AA48" s="59">
        <f>SUM(AA45:AA47)</f>
        <v>11867515906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/>
      <c r="D6" s="22"/>
      <c r="E6" s="23">
        <v>4341321367</v>
      </c>
      <c r="F6" s="24">
        <v>4341321367</v>
      </c>
      <c r="G6" s="24">
        <v>6059111008</v>
      </c>
      <c r="H6" s="24">
        <v>6118371033</v>
      </c>
      <c r="I6" s="24">
        <v>6031455674</v>
      </c>
      <c r="J6" s="24">
        <v>6031455674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6031455674</v>
      </c>
      <c r="X6" s="24">
        <v>1085330342</v>
      </c>
      <c r="Y6" s="24">
        <v>4946125332</v>
      </c>
      <c r="Z6" s="25">
        <v>455.73</v>
      </c>
      <c r="AA6" s="26">
        <v>4341321367</v>
      </c>
    </row>
    <row r="7" spans="1:27" ht="13.5">
      <c r="A7" s="27" t="s">
        <v>34</v>
      </c>
      <c r="B7" s="21"/>
      <c r="C7" s="22"/>
      <c r="D7" s="22"/>
      <c r="E7" s="23">
        <v>22771212</v>
      </c>
      <c r="F7" s="24">
        <v>22771212</v>
      </c>
      <c r="G7" s="24"/>
      <c r="H7" s="24">
        <v>161288586</v>
      </c>
      <c r="I7" s="24">
        <v>161288586</v>
      </c>
      <c r="J7" s="24">
        <v>161288586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161288586</v>
      </c>
      <c r="X7" s="24">
        <v>5692803</v>
      </c>
      <c r="Y7" s="24">
        <v>155595783</v>
      </c>
      <c r="Z7" s="25">
        <v>2733.2</v>
      </c>
      <c r="AA7" s="26">
        <v>22771212</v>
      </c>
    </row>
    <row r="8" spans="1:27" ht="13.5">
      <c r="A8" s="27" t="s">
        <v>35</v>
      </c>
      <c r="B8" s="21"/>
      <c r="C8" s="22"/>
      <c r="D8" s="22"/>
      <c r="E8" s="23">
        <v>2674034642</v>
      </c>
      <c r="F8" s="24">
        <v>2674034642</v>
      </c>
      <c r="G8" s="24">
        <v>4852220567</v>
      </c>
      <c r="H8" s="24">
        <v>4894444809</v>
      </c>
      <c r="I8" s="24">
        <v>4915019017</v>
      </c>
      <c r="J8" s="24">
        <v>4915019017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4915019017</v>
      </c>
      <c r="X8" s="24">
        <v>668508661</v>
      </c>
      <c r="Y8" s="24">
        <v>4246510356</v>
      </c>
      <c r="Z8" s="25">
        <v>635.22</v>
      </c>
      <c r="AA8" s="26">
        <v>2674034642</v>
      </c>
    </row>
    <row r="9" spans="1:27" ht="13.5">
      <c r="A9" s="27" t="s">
        <v>36</v>
      </c>
      <c r="B9" s="21"/>
      <c r="C9" s="22"/>
      <c r="D9" s="22"/>
      <c r="E9" s="23">
        <v>486351171</v>
      </c>
      <c r="F9" s="24">
        <v>486351171</v>
      </c>
      <c r="G9" s="24">
        <v>308194580</v>
      </c>
      <c r="H9" s="24">
        <v>652084833</v>
      </c>
      <c r="I9" s="24">
        <v>700966555</v>
      </c>
      <c r="J9" s="24">
        <v>700966555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700966555</v>
      </c>
      <c r="X9" s="24">
        <v>121587793</v>
      </c>
      <c r="Y9" s="24">
        <v>579378762</v>
      </c>
      <c r="Z9" s="25">
        <v>476.51</v>
      </c>
      <c r="AA9" s="26">
        <v>486351171</v>
      </c>
    </row>
    <row r="10" spans="1:27" ht="13.5">
      <c r="A10" s="27" t="s">
        <v>37</v>
      </c>
      <c r="B10" s="21"/>
      <c r="C10" s="22"/>
      <c r="D10" s="22"/>
      <c r="E10" s="23"/>
      <c r="F10" s="24"/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/>
      <c r="Y10" s="28"/>
      <c r="Z10" s="29"/>
      <c r="AA10" s="30"/>
    </row>
    <row r="11" spans="1:27" ht="13.5">
      <c r="A11" s="27" t="s">
        <v>38</v>
      </c>
      <c r="B11" s="21"/>
      <c r="C11" s="22"/>
      <c r="D11" s="22"/>
      <c r="E11" s="23">
        <v>187874612</v>
      </c>
      <c r="F11" s="24">
        <v>187874612</v>
      </c>
      <c r="G11" s="24">
        <v>128686490</v>
      </c>
      <c r="H11" s="24">
        <v>155823919</v>
      </c>
      <c r="I11" s="24">
        <v>158099086</v>
      </c>
      <c r="J11" s="24">
        <v>158099086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158099086</v>
      </c>
      <c r="X11" s="24">
        <v>46968653</v>
      </c>
      <c r="Y11" s="24">
        <v>111130433</v>
      </c>
      <c r="Z11" s="25">
        <v>236.61</v>
      </c>
      <c r="AA11" s="26">
        <v>187874612</v>
      </c>
    </row>
    <row r="12" spans="1:27" ht="13.5">
      <c r="A12" s="31" t="s">
        <v>39</v>
      </c>
      <c r="B12" s="32"/>
      <c r="C12" s="33">
        <f aca="true" t="shared" si="0" ref="C12:Y12">SUM(C6:C11)</f>
        <v>0</v>
      </c>
      <c r="D12" s="33">
        <f>SUM(D6:D11)</f>
        <v>0</v>
      </c>
      <c r="E12" s="34">
        <f t="shared" si="0"/>
        <v>7712353004</v>
      </c>
      <c r="F12" s="35">
        <f t="shared" si="0"/>
        <v>7712353004</v>
      </c>
      <c r="G12" s="35">
        <f t="shared" si="0"/>
        <v>11348212645</v>
      </c>
      <c r="H12" s="35">
        <f t="shared" si="0"/>
        <v>11982013180</v>
      </c>
      <c r="I12" s="35">
        <f t="shared" si="0"/>
        <v>11966828918</v>
      </c>
      <c r="J12" s="35">
        <f t="shared" si="0"/>
        <v>11966828918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11966828918</v>
      </c>
      <c r="X12" s="35">
        <f t="shared" si="0"/>
        <v>1928088252</v>
      </c>
      <c r="Y12" s="35">
        <f t="shared" si="0"/>
        <v>10038740666</v>
      </c>
      <c r="Z12" s="36">
        <f>+IF(X12&lt;&gt;0,+(Y12/X12)*100,0)</f>
        <v>520.6577372994647</v>
      </c>
      <c r="AA12" s="37">
        <f>SUM(AA6:AA11)</f>
        <v>7712353004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2477000</v>
      </c>
      <c r="F15" s="24">
        <v>2477000</v>
      </c>
      <c r="G15" s="24">
        <v>2511628</v>
      </c>
      <c r="H15" s="24">
        <v>2612382</v>
      </c>
      <c r="I15" s="24">
        <v>2635549</v>
      </c>
      <c r="J15" s="24">
        <v>2635549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2635549</v>
      </c>
      <c r="X15" s="24">
        <v>619250</v>
      </c>
      <c r="Y15" s="24">
        <v>2016299</v>
      </c>
      <c r="Z15" s="25">
        <v>325.6</v>
      </c>
      <c r="AA15" s="26">
        <v>2477000</v>
      </c>
    </row>
    <row r="16" spans="1:27" ht="13.5">
      <c r="A16" s="27" t="s">
        <v>42</v>
      </c>
      <c r="B16" s="21"/>
      <c r="C16" s="22"/>
      <c r="D16" s="22"/>
      <c r="E16" s="23">
        <v>758811000</v>
      </c>
      <c r="F16" s="24">
        <v>758811000</v>
      </c>
      <c r="G16" s="28">
        <v>774197501</v>
      </c>
      <c r="H16" s="28">
        <v>649643671</v>
      </c>
      <c r="I16" s="28">
        <v>643502787</v>
      </c>
      <c r="J16" s="24">
        <v>643502787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643502787</v>
      </c>
      <c r="X16" s="24">
        <v>189702750</v>
      </c>
      <c r="Y16" s="28">
        <v>453800037</v>
      </c>
      <c r="Z16" s="29">
        <v>239.22</v>
      </c>
      <c r="AA16" s="30">
        <v>758811000</v>
      </c>
    </row>
    <row r="17" spans="1:27" ht="13.5">
      <c r="A17" s="27" t="s">
        <v>43</v>
      </c>
      <c r="B17" s="21"/>
      <c r="C17" s="22"/>
      <c r="D17" s="22"/>
      <c r="E17" s="23">
        <v>161143564</v>
      </c>
      <c r="F17" s="24">
        <v>161143564</v>
      </c>
      <c r="G17" s="24">
        <v>152641831</v>
      </c>
      <c r="H17" s="24">
        <v>152511451</v>
      </c>
      <c r="I17" s="24">
        <v>152511450</v>
      </c>
      <c r="J17" s="24">
        <v>152511450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152511450</v>
      </c>
      <c r="X17" s="24">
        <v>40285891</v>
      </c>
      <c r="Y17" s="24">
        <v>112225559</v>
      </c>
      <c r="Z17" s="25">
        <v>278.57</v>
      </c>
      <c r="AA17" s="26">
        <v>161143564</v>
      </c>
    </row>
    <row r="18" spans="1:27" ht="13.5">
      <c r="A18" s="27" t="s">
        <v>44</v>
      </c>
      <c r="B18" s="21"/>
      <c r="C18" s="22"/>
      <c r="D18" s="22"/>
      <c r="E18" s="23">
        <v>306</v>
      </c>
      <c r="F18" s="24">
        <v>306</v>
      </c>
      <c r="G18" s="24">
        <v>306</v>
      </c>
      <c r="H18" s="24">
        <v>306</v>
      </c>
      <c r="I18" s="24">
        <v>306</v>
      </c>
      <c r="J18" s="24">
        <v>306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306</v>
      </c>
      <c r="X18" s="24">
        <v>77</v>
      </c>
      <c r="Y18" s="24">
        <v>229</v>
      </c>
      <c r="Z18" s="25">
        <v>297.4</v>
      </c>
      <c r="AA18" s="26">
        <v>306</v>
      </c>
    </row>
    <row r="19" spans="1:27" ht="13.5">
      <c r="A19" s="27" t="s">
        <v>45</v>
      </c>
      <c r="B19" s="21"/>
      <c r="C19" s="22"/>
      <c r="D19" s="22"/>
      <c r="E19" s="23">
        <v>49605253696</v>
      </c>
      <c r="F19" s="24">
        <v>49605253696</v>
      </c>
      <c r="G19" s="24">
        <v>43136439217</v>
      </c>
      <c r="H19" s="24">
        <v>43639057892</v>
      </c>
      <c r="I19" s="24">
        <v>43666208414</v>
      </c>
      <c r="J19" s="24">
        <v>43666208414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43666208414</v>
      </c>
      <c r="X19" s="24">
        <v>12401313424</v>
      </c>
      <c r="Y19" s="24">
        <v>31264894990</v>
      </c>
      <c r="Z19" s="25">
        <v>252.11</v>
      </c>
      <c r="AA19" s="26">
        <v>49605253696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/>
      <c r="D22" s="22"/>
      <c r="E22" s="23">
        <v>113259706</v>
      </c>
      <c r="F22" s="24">
        <v>113259706</v>
      </c>
      <c r="G22" s="24">
        <v>184915493</v>
      </c>
      <c r="H22" s="24">
        <v>122698271</v>
      </c>
      <c r="I22" s="24">
        <v>122698271</v>
      </c>
      <c r="J22" s="24">
        <v>122698271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122698271</v>
      </c>
      <c r="X22" s="24">
        <v>28314927</v>
      </c>
      <c r="Y22" s="24">
        <v>94383344</v>
      </c>
      <c r="Z22" s="25">
        <v>333.33</v>
      </c>
      <c r="AA22" s="26">
        <v>113259706</v>
      </c>
    </row>
    <row r="23" spans="1:27" ht="13.5">
      <c r="A23" s="27" t="s">
        <v>49</v>
      </c>
      <c r="B23" s="21"/>
      <c r="C23" s="22"/>
      <c r="D23" s="22"/>
      <c r="E23" s="23">
        <v>97990293</v>
      </c>
      <c r="F23" s="24">
        <v>97990293</v>
      </c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>
        <v>24497573</v>
      </c>
      <c r="Y23" s="28">
        <v>-24497573</v>
      </c>
      <c r="Z23" s="29">
        <v>-100</v>
      </c>
      <c r="AA23" s="30">
        <v>97990293</v>
      </c>
    </row>
    <row r="24" spans="1:27" ht="13.5">
      <c r="A24" s="31" t="s">
        <v>50</v>
      </c>
      <c r="B24" s="39"/>
      <c r="C24" s="33">
        <f aca="true" t="shared" si="1" ref="C24:Y24">SUM(C15:C23)</f>
        <v>0</v>
      </c>
      <c r="D24" s="33">
        <f>SUM(D15:D23)</f>
        <v>0</v>
      </c>
      <c r="E24" s="40">
        <f t="shared" si="1"/>
        <v>50738935565</v>
      </c>
      <c r="F24" s="41">
        <f t="shared" si="1"/>
        <v>50738935565</v>
      </c>
      <c r="G24" s="41">
        <f t="shared" si="1"/>
        <v>44250705976</v>
      </c>
      <c r="H24" s="41">
        <f t="shared" si="1"/>
        <v>44566523973</v>
      </c>
      <c r="I24" s="41">
        <f t="shared" si="1"/>
        <v>44587556777</v>
      </c>
      <c r="J24" s="41">
        <f t="shared" si="1"/>
        <v>44587556777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44587556777</v>
      </c>
      <c r="X24" s="41">
        <f t="shared" si="1"/>
        <v>12684733892</v>
      </c>
      <c r="Y24" s="41">
        <f t="shared" si="1"/>
        <v>31902822885</v>
      </c>
      <c r="Z24" s="42">
        <f>+IF(X24&lt;&gt;0,+(Y24/X24)*100,0)</f>
        <v>251.50565361974566</v>
      </c>
      <c r="AA24" s="43">
        <f>SUM(AA15:AA23)</f>
        <v>50738935565</v>
      </c>
    </row>
    <row r="25" spans="1:27" ht="13.5">
      <c r="A25" s="31" t="s">
        <v>51</v>
      </c>
      <c r="B25" s="32"/>
      <c r="C25" s="33">
        <f aca="true" t="shared" si="2" ref="C25:Y25">+C12+C24</f>
        <v>0</v>
      </c>
      <c r="D25" s="33">
        <f>+D12+D24</f>
        <v>0</v>
      </c>
      <c r="E25" s="34">
        <f t="shared" si="2"/>
        <v>58451288569</v>
      </c>
      <c r="F25" s="35">
        <f t="shared" si="2"/>
        <v>58451288569</v>
      </c>
      <c r="G25" s="35">
        <f t="shared" si="2"/>
        <v>55598918621</v>
      </c>
      <c r="H25" s="35">
        <f t="shared" si="2"/>
        <v>56548537153</v>
      </c>
      <c r="I25" s="35">
        <f t="shared" si="2"/>
        <v>56554385695</v>
      </c>
      <c r="J25" s="35">
        <f t="shared" si="2"/>
        <v>56554385695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56554385695</v>
      </c>
      <c r="X25" s="35">
        <f t="shared" si="2"/>
        <v>14612822144</v>
      </c>
      <c r="Y25" s="35">
        <f t="shared" si="2"/>
        <v>41941563551</v>
      </c>
      <c r="Z25" s="36">
        <f>+IF(X25&lt;&gt;0,+(Y25/X25)*100,0)</f>
        <v>287.01891487963627</v>
      </c>
      <c r="AA25" s="37">
        <f>+AA12+AA24</f>
        <v>58451288569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/>
      <c r="D30" s="22"/>
      <c r="E30" s="23">
        <v>222086716</v>
      </c>
      <c r="F30" s="24">
        <v>222086716</v>
      </c>
      <c r="G30" s="24">
        <v>505680078</v>
      </c>
      <c r="H30" s="24">
        <v>267666436</v>
      </c>
      <c r="I30" s="24">
        <v>267666436</v>
      </c>
      <c r="J30" s="24">
        <v>267666436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267666436</v>
      </c>
      <c r="X30" s="24">
        <v>55521679</v>
      </c>
      <c r="Y30" s="24">
        <v>212144757</v>
      </c>
      <c r="Z30" s="25">
        <v>382.09</v>
      </c>
      <c r="AA30" s="26">
        <v>222086716</v>
      </c>
    </row>
    <row r="31" spans="1:27" ht="13.5">
      <c r="A31" s="27" t="s">
        <v>56</v>
      </c>
      <c r="B31" s="21"/>
      <c r="C31" s="22"/>
      <c r="D31" s="22"/>
      <c r="E31" s="23">
        <v>631860244</v>
      </c>
      <c r="F31" s="24">
        <v>631860244</v>
      </c>
      <c r="G31" s="24">
        <v>643696758</v>
      </c>
      <c r="H31" s="24">
        <v>648335189</v>
      </c>
      <c r="I31" s="24">
        <v>653135871</v>
      </c>
      <c r="J31" s="24">
        <v>653135871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653135871</v>
      </c>
      <c r="X31" s="24">
        <v>157965061</v>
      </c>
      <c r="Y31" s="24">
        <v>495170810</v>
      </c>
      <c r="Z31" s="25">
        <v>313.47</v>
      </c>
      <c r="AA31" s="26">
        <v>631860244</v>
      </c>
    </row>
    <row r="32" spans="1:27" ht="13.5">
      <c r="A32" s="27" t="s">
        <v>57</v>
      </c>
      <c r="B32" s="21"/>
      <c r="C32" s="22"/>
      <c r="D32" s="22"/>
      <c r="E32" s="23">
        <v>3703074561</v>
      </c>
      <c r="F32" s="24">
        <v>3703074561</v>
      </c>
      <c r="G32" s="24">
        <v>4726257253</v>
      </c>
      <c r="H32" s="24">
        <v>4800988390</v>
      </c>
      <c r="I32" s="24">
        <v>4530134534</v>
      </c>
      <c r="J32" s="24">
        <v>4530134534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4530134534</v>
      </c>
      <c r="X32" s="24">
        <v>925768640</v>
      </c>
      <c r="Y32" s="24">
        <v>3604365894</v>
      </c>
      <c r="Z32" s="25">
        <v>389.34</v>
      </c>
      <c r="AA32" s="26">
        <v>3703074561</v>
      </c>
    </row>
    <row r="33" spans="1:27" ht="13.5">
      <c r="A33" s="27" t="s">
        <v>58</v>
      </c>
      <c r="B33" s="21"/>
      <c r="C33" s="22"/>
      <c r="D33" s="22"/>
      <c r="E33" s="23">
        <v>301780838</v>
      </c>
      <c r="F33" s="24">
        <v>301780838</v>
      </c>
      <c r="G33" s="24">
        <v>277698422</v>
      </c>
      <c r="H33" s="24">
        <v>296185046</v>
      </c>
      <c r="I33" s="24">
        <v>307882566</v>
      </c>
      <c r="J33" s="24">
        <v>307882566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307882566</v>
      </c>
      <c r="X33" s="24">
        <v>75445210</v>
      </c>
      <c r="Y33" s="24">
        <v>232437356</v>
      </c>
      <c r="Z33" s="25">
        <v>308.09</v>
      </c>
      <c r="AA33" s="26">
        <v>301780838</v>
      </c>
    </row>
    <row r="34" spans="1:27" ht="13.5">
      <c r="A34" s="31" t="s">
        <v>59</v>
      </c>
      <c r="B34" s="32"/>
      <c r="C34" s="33">
        <f aca="true" t="shared" si="3" ref="C34:Y34">SUM(C29:C33)</f>
        <v>0</v>
      </c>
      <c r="D34" s="33">
        <f>SUM(D29:D33)</f>
        <v>0</v>
      </c>
      <c r="E34" s="34">
        <f t="shared" si="3"/>
        <v>4858802359</v>
      </c>
      <c r="F34" s="35">
        <f t="shared" si="3"/>
        <v>4858802359</v>
      </c>
      <c r="G34" s="35">
        <f t="shared" si="3"/>
        <v>6153332511</v>
      </c>
      <c r="H34" s="35">
        <f t="shared" si="3"/>
        <v>6013175061</v>
      </c>
      <c r="I34" s="35">
        <f t="shared" si="3"/>
        <v>5758819407</v>
      </c>
      <c r="J34" s="35">
        <f t="shared" si="3"/>
        <v>5758819407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5758819407</v>
      </c>
      <c r="X34" s="35">
        <f t="shared" si="3"/>
        <v>1214700590</v>
      </c>
      <c r="Y34" s="35">
        <f t="shared" si="3"/>
        <v>4544118817</v>
      </c>
      <c r="Z34" s="36">
        <f>+IF(X34&lt;&gt;0,+(Y34/X34)*100,0)</f>
        <v>374.0937358892696</v>
      </c>
      <c r="AA34" s="37">
        <f>SUM(AA29:AA33)</f>
        <v>4858802359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/>
      <c r="D37" s="22"/>
      <c r="E37" s="23">
        <v>6252383568</v>
      </c>
      <c r="F37" s="24">
        <v>6252383568</v>
      </c>
      <c r="G37" s="24">
        <v>4783096967</v>
      </c>
      <c r="H37" s="24">
        <v>5012829922</v>
      </c>
      <c r="I37" s="24">
        <v>5008749416</v>
      </c>
      <c r="J37" s="24">
        <v>5008749416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5008749416</v>
      </c>
      <c r="X37" s="24">
        <v>1563095892</v>
      </c>
      <c r="Y37" s="24">
        <v>3445653524</v>
      </c>
      <c r="Z37" s="25">
        <v>220.44</v>
      </c>
      <c r="AA37" s="26">
        <v>6252383568</v>
      </c>
    </row>
    <row r="38" spans="1:27" ht="13.5">
      <c r="A38" s="27" t="s">
        <v>58</v>
      </c>
      <c r="B38" s="21"/>
      <c r="C38" s="22"/>
      <c r="D38" s="22"/>
      <c r="E38" s="23">
        <v>2625767397</v>
      </c>
      <c r="F38" s="24">
        <v>2625767397</v>
      </c>
      <c r="G38" s="24">
        <v>2778108978</v>
      </c>
      <c r="H38" s="24">
        <v>2829667664</v>
      </c>
      <c r="I38" s="24">
        <v>2829540537</v>
      </c>
      <c r="J38" s="24">
        <v>2829540537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2829540537</v>
      </c>
      <c r="X38" s="24">
        <v>656441849</v>
      </c>
      <c r="Y38" s="24">
        <v>2173098688</v>
      </c>
      <c r="Z38" s="25">
        <v>331.04</v>
      </c>
      <c r="AA38" s="26">
        <v>2625767397</v>
      </c>
    </row>
    <row r="39" spans="1:27" ht="13.5">
      <c r="A39" s="31" t="s">
        <v>61</v>
      </c>
      <c r="B39" s="39"/>
      <c r="C39" s="33">
        <f aca="true" t="shared" si="4" ref="C39:Y39">SUM(C37:C38)</f>
        <v>0</v>
      </c>
      <c r="D39" s="33">
        <f>SUM(D37:D38)</f>
        <v>0</v>
      </c>
      <c r="E39" s="40">
        <f t="shared" si="4"/>
        <v>8878150965</v>
      </c>
      <c r="F39" s="41">
        <f t="shared" si="4"/>
        <v>8878150965</v>
      </c>
      <c r="G39" s="41">
        <f t="shared" si="4"/>
        <v>7561205945</v>
      </c>
      <c r="H39" s="41">
        <f t="shared" si="4"/>
        <v>7842497586</v>
      </c>
      <c r="I39" s="41">
        <f t="shared" si="4"/>
        <v>7838289953</v>
      </c>
      <c r="J39" s="41">
        <f t="shared" si="4"/>
        <v>7838289953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7838289953</v>
      </c>
      <c r="X39" s="41">
        <f t="shared" si="4"/>
        <v>2219537741</v>
      </c>
      <c r="Y39" s="41">
        <f t="shared" si="4"/>
        <v>5618752212</v>
      </c>
      <c r="Z39" s="42">
        <f>+IF(X39&lt;&gt;0,+(Y39/X39)*100,0)</f>
        <v>253.14965851711554</v>
      </c>
      <c r="AA39" s="43">
        <f>SUM(AA37:AA38)</f>
        <v>8878150965</v>
      </c>
    </row>
    <row r="40" spans="1:27" ht="13.5">
      <c r="A40" s="31" t="s">
        <v>62</v>
      </c>
      <c r="B40" s="32"/>
      <c r="C40" s="33">
        <f aca="true" t="shared" si="5" ref="C40:Y40">+C34+C39</f>
        <v>0</v>
      </c>
      <c r="D40" s="33">
        <f>+D34+D39</f>
        <v>0</v>
      </c>
      <c r="E40" s="34">
        <f t="shared" si="5"/>
        <v>13736953324</v>
      </c>
      <c r="F40" s="35">
        <f t="shared" si="5"/>
        <v>13736953324</v>
      </c>
      <c r="G40" s="35">
        <f t="shared" si="5"/>
        <v>13714538456</v>
      </c>
      <c r="H40" s="35">
        <f t="shared" si="5"/>
        <v>13855672647</v>
      </c>
      <c r="I40" s="35">
        <f t="shared" si="5"/>
        <v>13597109360</v>
      </c>
      <c r="J40" s="35">
        <f t="shared" si="5"/>
        <v>13597109360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13597109360</v>
      </c>
      <c r="X40" s="35">
        <f t="shared" si="5"/>
        <v>3434238331</v>
      </c>
      <c r="Y40" s="35">
        <f t="shared" si="5"/>
        <v>10162871029</v>
      </c>
      <c r="Z40" s="36">
        <f>+IF(X40&lt;&gt;0,+(Y40/X40)*100,0)</f>
        <v>295.9279481934127</v>
      </c>
      <c r="AA40" s="37">
        <f>+AA34+AA39</f>
        <v>13736953324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0</v>
      </c>
      <c r="D42" s="47">
        <f>+D25-D40</f>
        <v>0</v>
      </c>
      <c r="E42" s="48">
        <f t="shared" si="6"/>
        <v>44714335245</v>
      </c>
      <c r="F42" s="49">
        <f t="shared" si="6"/>
        <v>44714335245</v>
      </c>
      <c r="G42" s="49">
        <f t="shared" si="6"/>
        <v>41884380165</v>
      </c>
      <c r="H42" s="49">
        <f t="shared" si="6"/>
        <v>42692864506</v>
      </c>
      <c r="I42" s="49">
        <f t="shared" si="6"/>
        <v>42957276335</v>
      </c>
      <c r="J42" s="49">
        <f t="shared" si="6"/>
        <v>42957276335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42957276335</v>
      </c>
      <c r="X42" s="49">
        <f t="shared" si="6"/>
        <v>11178583813</v>
      </c>
      <c r="Y42" s="49">
        <f t="shared" si="6"/>
        <v>31778692522</v>
      </c>
      <c r="Z42" s="50">
        <f>+IF(X42&lt;&gt;0,+(Y42/X42)*100,0)</f>
        <v>284.28191847560646</v>
      </c>
      <c r="AA42" s="51">
        <f>+AA25-AA40</f>
        <v>44714335245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/>
      <c r="D45" s="22"/>
      <c r="E45" s="23">
        <v>43668149404</v>
      </c>
      <c r="F45" s="24">
        <v>43668149404</v>
      </c>
      <c r="G45" s="24">
        <v>41884380165</v>
      </c>
      <c r="H45" s="24">
        <v>42692864508</v>
      </c>
      <c r="I45" s="24">
        <v>42957276335</v>
      </c>
      <c r="J45" s="24">
        <v>42957276335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42957276335</v>
      </c>
      <c r="X45" s="24">
        <v>10917037351</v>
      </c>
      <c r="Y45" s="24">
        <v>32040238984</v>
      </c>
      <c r="Z45" s="52">
        <v>293.49</v>
      </c>
      <c r="AA45" s="26">
        <v>43668149404</v>
      </c>
    </row>
    <row r="46" spans="1:27" ht="13.5">
      <c r="A46" s="27" t="s">
        <v>67</v>
      </c>
      <c r="B46" s="21"/>
      <c r="C46" s="22"/>
      <c r="D46" s="22"/>
      <c r="E46" s="23">
        <v>1046185841</v>
      </c>
      <c r="F46" s="24">
        <v>1046185841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261546460</v>
      </c>
      <c r="Y46" s="24">
        <v>-261546460</v>
      </c>
      <c r="Z46" s="52">
        <v>-100</v>
      </c>
      <c r="AA46" s="26">
        <v>1046185841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0</v>
      </c>
      <c r="D48" s="55">
        <f>SUM(D45:D47)</f>
        <v>0</v>
      </c>
      <c r="E48" s="56">
        <f t="shared" si="7"/>
        <v>44714335245</v>
      </c>
      <c r="F48" s="57">
        <f t="shared" si="7"/>
        <v>44714335245</v>
      </c>
      <c r="G48" s="57">
        <f t="shared" si="7"/>
        <v>41884380165</v>
      </c>
      <c r="H48" s="57">
        <f t="shared" si="7"/>
        <v>42692864508</v>
      </c>
      <c r="I48" s="57">
        <f t="shared" si="7"/>
        <v>42957276335</v>
      </c>
      <c r="J48" s="57">
        <f t="shared" si="7"/>
        <v>42957276335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42957276335</v>
      </c>
      <c r="X48" s="57">
        <f t="shared" si="7"/>
        <v>11178583811</v>
      </c>
      <c r="Y48" s="57">
        <f t="shared" si="7"/>
        <v>31778692524</v>
      </c>
      <c r="Z48" s="58">
        <f>+IF(X48&lt;&gt;0,+(Y48/X48)*100,0)</f>
        <v>284.2819185443597</v>
      </c>
      <c r="AA48" s="59">
        <f>SUM(AA45:AA47)</f>
        <v>44714335245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5327242000</v>
      </c>
      <c r="D6" s="22">
        <v>5327242000</v>
      </c>
      <c r="E6" s="23">
        <v>827225566</v>
      </c>
      <c r="F6" s="24">
        <v>827225566</v>
      </c>
      <c r="G6" s="24">
        <v>5293461000</v>
      </c>
      <c r="H6" s="24">
        <v>5293461000</v>
      </c>
      <c r="I6" s="24">
        <v>4546603000</v>
      </c>
      <c r="J6" s="24">
        <v>4546603000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4546603000</v>
      </c>
      <c r="X6" s="24">
        <v>206806392</v>
      </c>
      <c r="Y6" s="24">
        <v>4339796608</v>
      </c>
      <c r="Z6" s="25">
        <v>2098.48</v>
      </c>
      <c r="AA6" s="26">
        <v>827225566</v>
      </c>
    </row>
    <row r="7" spans="1:27" ht="13.5">
      <c r="A7" s="27" t="s">
        <v>34</v>
      </c>
      <c r="B7" s="21"/>
      <c r="C7" s="22"/>
      <c r="D7" s="22"/>
      <c r="E7" s="23">
        <v>4245187000</v>
      </c>
      <c r="F7" s="24">
        <v>4245187000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1061296750</v>
      </c>
      <c r="Y7" s="24">
        <v>-1061296750</v>
      </c>
      <c r="Z7" s="25">
        <v>-100</v>
      </c>
      <c r="AA7" s="26">
        <v>4245187000</v>
      </c>
    </row>
    <row r="8" spans="1:27" ht="13.5">
      <c r="A8" s="27" t="s">
        <v>35</v>
      </c>
      <c r="B8" s="21"/>
      <c r="C8" s="22">
        <v>4961568000</v>
      </c>
      <c r="D8" s="22">
        <v>4961568000</v>
      </c>
      <c r="E8" s="23">
        <v>4626751820</v>
      </c>
      <c r="F8" s="24">
        <v>4626751820</v>
      </c>
      <c r="G8" s="24">
        <v>4286206000</v>
      </c>
      <c r="H8" s="24">
        <v>4286206000</v>
      </c>
      <c r="I8" s="24">
        <v>5097862000</v>
      </c>
      <c r="J8" s="24">
        <v>5097862000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5097862000</v>
      </c>
      <c r="X8" s="24">
        <v>1156687955</v>
      </c>
      <c r="Y8" s="24">
        <v>3941174045</v>
      </c>
      <c r="Z8" s="25">
        <v>340.73</v>
      </c>
      <c r="AA8" s="26">
        <v>4626751820</v>
      </c>
    </row>
    <row r="9" spans="1:27" ht="13.5">
      <c r="A9" s="27" t="s">
        <v>36</v>
      </c>
      <c r="B9" s="21"/>
      <c r="C9" s="22">
        <v>4082051000</v>
      </c>
      <c r="D9" s="22">
        <v>4082051000</v>
      </c>
      <c r="E9" s="23">
        <v>3808634155</v>
      </c>
      <c r="F9" s="24">
        <v>3808634155</v>
      </c>
      <c r="G9" s="24">
        <v>1716100000</v>
      </c>
      <c r="H9" s="24">
        <v>1716100000</v>
      </c>
      <c r="I9" s="24">
        <v>4490887000</v>
      </c>
      <c r="J9" s="24">
        <v>4490887000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4490887000</v>
      </c>
      <c r="X9" s="24">
        <v>952158539</v>
      </c>
      <c r="Y9" s="24">
        <v>3538728461</v>
      </c>
      <c r="Z9" s="25">
        <v>371.65</v>
      </c>
      <c r="AA9" s="26">
        <v>3808634155</v>
      </c>
    </row>
    <row r="10" spans="1:27" ht="13.5">
      <c r="A10" s="27" t="s">
        <v>37</v>
      </c>
      <c r="B10" s="21"/>
      <c r="C10" s="22"/>
      <c r="D10" s="22"/>
      <c r="E10" s="23">
        <v>1233333332</v>
      </c>
      <c r="F10" s="24">
        <v>1233333332</v>
      </c>
      <c r="G10" s="28"/>
      <c r="H10" s="28"/>
      <c r="I10" s="28"/>
      <c r="J10" s="24"/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/>
      <c r="X10" s="24">
        <v>308333333</v>
      </c>
      <c r="Y10" s="28">
        <v>-308333333</v>
      </c>
      <c r="Z10" s="29">
        <v>-100</v>
      </c>
      <c r="AA10" s="30">
        <v>1233333332</v>
      </c>
    </row>
    <row r="11" spans="1:27" ht="13.5">
      <c r="A11" s="27" t="s">
        <v>38</v>
      </c>
      <c r="B11" s="21"/>
      <c r="C11" s="22">
        <v>310373000</v>
      </c>
      <c r="D11" s="22">
        <v>310373000</v>
      </c>
      <c r="E11" s="23">
        <v>363777415</v>
      </c>
      <c r="F11" s="24">
        <v>363777415</v>
      </c>
      <c r="G11" s="24">
        <v>200727000</v>
      </c>
      <c r="H11" s="24">
        <v>200727000</v>
      </c>
      <c r="I11" s="24">
        <v>340807000</v>
      </c>
      <c r="J11" s="24">
        <v>340807000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340807000</v>
      </c>
      <c r="X11" s="24">
        <v>90944354</v>
      </c>
      <c r="Y11" s="24">
        <v>249862646</v>
      </c>
      <c r="Z11" s="25">
        <v>274.74</v>
      </c>
      <c r="AA11" s="26">
        <v>363777415</v>
      </c>
    </row>
    <row r="12" spans="1:27" ht="13.5">
      <c r="A12" s="31" t="s">
        <v>39</v>
      </c>
      <c r="B12" s="32"/>
      <c r="C12" s="33">
        <f aca="true" t="shared" si="0" ref="C12:Y12">SUM(C6:C11)</f>
        <v>14681234000</v>
      </c>
      <c r="D12" s="33">
        <f>SUM(D6:D11)</f>
        <v>14681234000</v>
      </c>
      <c r="E12" s="34">
        <f t="shared" si="0"/>
        <v>15104909288</v>
      </c>
      <c r="F12" s="35">
        <f t="shared" si="0"/>
        <v>15104909288</v>
      </c>
      <c r="G12" s="35">
        <f t="shared" si="0"/>
        <v>11496494000</v>
      </c>
      <c r="H12" s="35">
        <f t="shared" si="0"/>
        <v>11496494000</v>
      </c>
      <c r="I12" s="35">
        <f t="shared" si="0"/>
        <v>14476159000</v>
      </c>
      <c r="J12" s="35">
        <f t="shared" si="0"/>
        <v>14476159000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14476159000</v>
      </c>
      <c r="X12" s="35">
        <f t="shared" si="0"/>
        <v>3776227323</v>
      </c>
      <c r="Y12" s="35">
        <f t="shared" si="0"/>
        <v>10699931677</v>
      </c>
      <c r="Z12" s="36">
        <f>+IF(X12&lt;&gt;0,+(Y12/X12)*100,0)</f>
        <v>283.3497764244634</v>
      </c>
      <c r="AA12" s="37">
        <f>SUM(AA6:AA11)</f>
        <v>15104909288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/>
      <c r="D15" s="22"/>
      <c r="E15" s="23">
        <v>318855829</v>
      </c>
      <c r="F15" s="24">
        <v>318855829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>
        <v>79713957</v>
      </c>
      <c r="Y15" s="24">
        <v>-79713957</v>
      </c>
      <c r="Z15" s="25">
        <v>-100</v>
      </c>
      <c r="AA15" s="26">
        <v>318855829</v>
      </c>
    </row>
    <row r="16" spans="1:27" ht="13.5">
      <c r="A16" s="27" t="s">
        <v>42</v>
      </c>
      <c r="B16" s="21"/>
      <c r="C16" s="22">
        <v>25431000</v>
      </c>
      <c r="D16" s="22">
        <v>25431000</v>
      </c>
      <c r="E16" s="23">
        <v>2715034182</v>
      </c>
      <c r="F16" s="24">
        <v>2715034182</v>
      </c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>
        <v>678758546</v>
      </c>
      <c r="Y16" s="28">
        <v>-678758546</v>
      </c>
      <c r="Z16" s="29">
        <v>-100</v>
      </c>
      <c r="AA16" s="30">
        <v>2715034182</v>
      </c>
    </row>
    <row r="17" spans="1:27" ht="13.5">
      <c r="A17" s="27" t="s">
        <v>43</v>
      </c>
      <c r="B17" s="21"/>
      <c r="C17" s="22">
        <v>1262350000</v>
      </c>
      <c r="D17" s="22">
        <v>1262350000</v>
      </c>
      <c r="E17" s="23">
        <v>1274154000</v>
      </c>
      <c r="F17" s="24">
        <v>1274154000</v>
      </c>
      <c r="G17" s="24">
        <v>1321158000</v>
      </c>
      <c r="H17" s="24">
        <v>1321158000</v>
      </c>
      <c r="I17" s="24">
        <v>1321152000</v>
      </c>
      <c r="J17" s="24">
        <v>1321152000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1321152000</v>
      </c>
      <c r="X17" s="24">
        <v>318538500</v>
      </c>
      <c r="Y17" s="24">
        <v>1002613500</v>
      </c>
      <c r="Z17" s="25">
        <v>314.75</v>
      </c>
      <c r="AA17" s="26">
        <v>1274154000</v>
      </c>
    </row>
    <row r="18" spans="1:27" ht="13.5">
      <c r="A18" s="27" t="s">
        <v>44</v>
      </c>
      <c r="B18" s="21"/>
      <c r="C18" s="22">
        <v>18108000</v>
      </c>
      <c r="D18" s="22">
        <v>18108000</v>
      </c>
      <c r="E18" s="23">
        <v>53312916</v>
      </c>
      <c r="F18" s="24">
        <v>53312916</v>
      </c>
      <c r="G18" s="24">
        <v>47538000</v>
      </c>
      <c r="H18" s="24">
        <v>47538000</v>
      </c>
      <c r="I18" s="24">
        <v>43539000</v>
      </c>
      <c r="J18" s="24">
        <v>43539000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43539000</v>
      </c>
      <c r="X18" s="24">
        <v>13328229</v>
      </c>
      <c r="Y18" s="24">
        <v>30210771</v>
      </c>
      <c r="Z18" s="25">
        <v>226.67</v>
      </c>
      <c r="AA18" s="26">
        <v>53312916</v>
      </c>
    </row>
    <row r="19" spans="1:27" ht="13.5">
      <c r="A19" s="27" t="s">
        <v>45</v>
      </c>
      <c r="B19" s="21"/>
      <c r="C19" s="22">
        <v>47722913000</v>
      </c>
      <c r="D19" s="22">
        <v>47722913000</v>
      </c>
      <c r="E19" s="23">
        <v>54049677000</v>
      </c>
      <c r="F19" s="24">
        <v>54049677000</v>
      </c>
      <c r="G19" s="24">
        <v>46949544000</v>
      </c>
      <c r="H19" s="24">
        <v>46949544000</v>
      </c>
      <c r="I19" s="24">
        <v>47562702000</v>
      </c>
      <c r="J19" s="24">
        <v>47562702000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47562702000</v>
      </c>
      <c r="X19" s="24">
        <v>13512419250</v>
      </c>
      <c r="Y19" s="24">
        <v>34050282750</v>
      </c>
      <c r="Z19" s="25">
        <v>251.99</v>
      </c>
      <c r="AA19" s="26">
        <v>54049677000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>
        <v>15247000</v>
      </c>
      <c r="D21" s="22">
        <v>15247000</v>
      </c>
      <c r="E21" s="23"/>
      <c r="F21" s="24"/>
      <c r="G21" s="24">
        <v>16824000</v>
      </c>
      <c r="H21" s="24">
        <v>16824000</v>
      </c>
      <c r="I21" s="24">
        <v>15108000</v>
      </c>
      <c r="J21" s="24">
        <v>15108000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15108000</v>
      </c>
      <c r="X21" s="24"/>
      <c r="Y21" s="24">
        <v>15108000</v>
      </c>
      <c r="Z21" s="25"/>
      <c r="AA21" s="26"/>
    </row>
    <row r="22" spans="1:27" ht="13.5">
      <c r="A22" s="27" t="s">
        <v>48</v>
      </c>
      <c r="B22" s="21"/>
      <c r="C22" s="22">
        <v>529507000</v>
      </c>
      <c r="D22" s="22">
        <v>529507000</v>
      </c>
      <c r="E22" s="23">
        <v>644041000</v>
      </c>
      <c r="F22" s="24">
        <v>644041000</v>
      </c>
      <c r="G22" s="24">
        <v>561327000</v>
      </c>
      <c r="H22" s="24">
        <v>561327000</v>
      </c>
      <c r="I22" s="24">
        <v>537870000</v>
      </c>
      <c r="J22" s="24">
        <v>537870000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537870000</v>
      </c>
      <c r="X22" s="24">
        <v>161010250</v>
      </c>
      <c r="Y22" s="24">
        <v>376859750</v>
      </c>
      <c r="Z22" s="25">
        <v>234.06</v>
      </c>
      <c r="AA22" s="26">
        <v>644041000</v>
      </c>
    </row>
    <row r="23" spans="1:27" ht="13.5">
      <c r="A23" s="27" t="s">
        <v>49</v>
      </c>
      <c r="B23" s="21"/>
      <c r="C23" s="22">
        <v>2385214000</v>
      </c>
      <c r="D23" s="22">
        <v>2385214000</v>
      </c>
      <c r="E23" s="23">
        <v>86857505</v>
      </c>
      <c r="F23" s="24">
        <v>86857505</v>
      </c>
      <c r="G23" s="28">
        <v>4195396000</v>
      </c>
      <c r="H23" s="28">
        <v>4195396000</v>
      </c>
      <c r="I23" s="28">
        <v>2007667000</v>
      </c>
      <c r="J23" s="24">
        <v>2007667000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2007667000</v>
      </c>
      <c r="X23" s="24">
        <v>21714376</v>
      </c>
      <c r="Y23" s="28">
        <v>1985952624</v>
      </c>
      <c r="Z23" s="29">
        <v>9145.8</v>
      </c>
      <c r="AA23" s="30">
        <v>86857505</v>
      </c>
    </row>
    <row r="24" spans="1:27" ht="13.5">
      <c r="A24" s="31" t="s">
        <v>50</v>
      </c>
      <c r="B24" s="39"/>
      <c r="C24" s="33">
        <f aca="true" t="shared" si="1" ref="C24:Y24">SUM(C15:C23)</f>
        <v>51958770000</v>
      </c>
      <c r="D24" s="33">
        <f>SUM(D15:D23)</f>
        <v>51958770000</v>
      </c>
      <c r="E24" s="40">
        <f t="shared" si="1"/>
        <v>59141932432</v>
      </c>
      <c r="F24" s="41">
        <f t="shared" si="1"/>
        <v>59141932432</v>
      </c>
      <c r="G24" s="41">
        <f t="shared" si="1"/>
        <v>53091787000</v>
      </c>
      <c r="H24" s="41">
        <f t="shared" si="1"/>
        <v>53091787000</v>
      </c>
      <c r="I24" s="41">
        <f t="shared" si="1"/>
        <v>51488038000</v>
      </c>
      <c r="J24" s="41">
        <f t="shared" si="1"/>
        <v>51488038000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51488038000</v>
      </c>
      <c r="X24" s="41">
        <f t="shared" si="1"/>
        <v>14785483108</v>
      </c>
      <c r="Y24" s="41">
        <f t="shared" si="1"/>
        <v>36702554892</v>
      </c>
      <c r="Z24" s="42">
        <f>+IF(X24&lt;&gt;0,+(Y24/X24)*100,0)</f>
        <v>248.2337210350692</v>
      </c>
      <c r="AA24" s="43">
        <f>SUM(AA15:AA23)</f>
        <v>59141932432</v>
      </c>
    </row>
    <row r="25" spans="1:27" ht="13.5">
      <c r="A25" s="31" t="s">
        <v>51</v>
      </c>
      <c r="B25" s="32"/>
      <c r="C25" s="33">
        <f aca="true" t="shared" si="2" ref="C25:Y25">+C12+C24</f>
        <v>66640004000</v>
      </c>
      <c r="D25" s="33">
        <f>+D12+D24</f>
        <v>66640004000</v>
      </c>
      <c r="E25" s="34">
        <f t="shared" si="2"/>
        <v>74246841720</v>
      </c>
      <c r="F25" s="35">
        <f t="shared" si="2"/>
        <v>74246841720</v>
      </c>
      <c r="G25" s="35">
        <f t="shared" si="2"/>
        <v>64588281000</v>
      </c>
      <c r="H25" s="35">
        <f t="shared" si="2"/>
        <v>64588281000</v>
      </c>
      <c r="I25" s="35">
        <f t="shared" si="2"/>
        <v>65964197000</v>
      </c>
      <c r="J25" s="35">
        <f t="shared" si="2"/>
        <v>65964197000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65964197000</v>
      </c>
      <c r="X25" s="35">
        <f t="shared" si="2"/>
        <v>18561710431</v>
      </c>
      <c r="Y25" s="35">
        <f t="shared" si="2"/>
        <v>47402486569</v>
      </c>
      <c r="Z25" s="36">
        <f>+IF(X25&lt;&gt;0,+(Y25/X25)*100,0)</f>
        <v>255.37779368561252</v>
      </c>
      <c r="AA25" s="37">
        <f>+AA12+AA24</f>
        <v>74246841720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>
        <v>3114000</v>
      </c>
      <c r="H29" s="24">
        <v>3114000</v>
      </c>
      <c r="I29" s="24">
        <v>7598000</v>
      </c>
      <c r="J29" s="24">
        <v>7598000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7598000</v>
      </c>
      <c r="X29" s="24"/>
      <c r="Y29" s="24">
        <v>7598000</v>
      </c>
      <c r="Z29" s="25"/>
      <c r="AA29" s="26"/>
    </row>
    <row r="30" spans="1:27" ht="13.5">
      <c r="A30" s="27" t="s">
        <v>55</v>
      </c>
      <c r="B30" s="21"/>
      <c r="C30" s="22">
        <v>987342000</v>
      </c>
      <c r="D30" s="22">
        <v>987342000</v>
      </c>
      <c r="E30" s="23">
        <v>1573418322</v>
      </c>
      <c r="F30" s="24">
        <v>1573418322</v>
      </c>
      <c r="G30" s="24">
        <v>1003496000</v>
      </c>
      <c r="H30" s="24">
        <v>1003496000</v>
      </c>
      <c r="I30" s="24">
        <v>845906000</v>
      </c>
      <c r="J30" s="24">
        <v>845906000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845906000</v>
      </c>
      <c r="X30" s="24">
        <v>393354581</v>
      </c>
      <c r="Y30" s="24">
        <v>452551419</v>
      </c>
      <c r="Z30" s="25">
        <v>115.05</v>
      </c>
      <c r="AA30" s="26">
        <v>1573418322</v>
      </c>
    </row>
    <row r="31" spans="1:27" ht="13.5">
      <c r="A31" s="27" t="s">
        <v>56</v>
      </c>
      <c r="B31" s="21"/>
      <c r="C31" s="22"/>
      <c r="D31" s="22"/>
      <c r="E31" s="23"/>
      <c r="F31" s="24"/>
      <c r="G31" s="24">
        <v>7668000</v>
      </c>
      <c r="H31" s="24">
        <v>7668000</v>
      </c>
      <c r="I31" s="24">
        <v>713493000</v>
      </c>
      <c r="J31" s="24">
        <v>713493000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713493000</v>
      </c>
      <c r="X31" s="24"/>
      <c r="Y31" s="24">
        <v>713493000</v>
      </c>
      <c r="Z31" s="25"/>
      <c r="AA31" s="26"/>
    </row>
    <row r="32" spans="1:27" ht="13.5">
      <c r="A32" s="27" t="s">
        <v>57</v>
      </c>
      <c r="B32" s="21"/>
      <c r="C32" s="22">
        <v>12737196000</v>
      </c>
      <c r="D32" s="22">
        <v>12737196000</v>
      </c>
      <c r="E32" s="23">
        <v>13227380038</v>
      </c>
      <c r="F32" s="24">
        <v>13227380038</v>
      </c>
      <c r="G32" s="24">
        <v>11633312000</v>
      </c>
      <c r="H32" s="24">
        <v>11633312000</v>
      </c>
      <c r="I32" s="24">
        <v>11277412000</v>
      </c>
      <c r="J32" s="24">
        <v>11277412000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11277412000</v>
      </c>
      <c r="X32" s="24">
        <v>3306845010</v>
      </c>
      <c r="Y32" s="24">
        <v>7970566990</v>
      </c>
      <c r="Z32" s="25">
        <v>241.03</v>
      </c>
      <c r="AA32" s="26">
        <v>13227380038</v>
      </c>
    </row>
    <row r="33" spans="1:27" ht="13.5">
      <c r="A33" s="27" t="s">
        <v>58</v>
      </c>
      <c r="B33" s="21"/>
      <c r="C33" s="22">
        <v>73387000</v>
      </c>
      <c r="D33" s="22">
        <v>73387000</v>
      </c>
      <c r="E33" s="23">
        <v>70653</v>
      </c>
      <c r="F33" s="24">
        <v>70653</v>
      </c>
      <c r="G33" s="24">
        <v>63000</v>
      </c>
      <c r="H33" s="24">
        <v>63000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17663</v>
      </c>
      <c r="Y33" s="24">
        <v>-17663</v>
      </c>
      <c r="Z33" s="25">
        <v>-100</v>
      </c>
      <c r="AA33" s="26">
        <v>70653</v>
      </c>
    </row>
    <row r="34" spans="1:27" ht="13.5">
      <c r="A34" s="31" t="s">
        <v>59</v>
      </c>
      <c r="B34" s="32"/>
      <c r="C34" s="33">
        <f aca="true" t="shared" si="3" ref="C34:Y34">SUM(C29:C33)</f>
        <v>13797925000</v>
      </c>
      <c r="D34" s="33">
        <f>SUM(D29:D33)</f>
        <v>13797925000</v>
      </c>
      <c r="E34" s="34">
        <f t="shared" si="3"/>
        <v>14800869013</v>
      </c>
      <c r="F34" s="35">
        <f t="shared" si="3"/>
        <v>14800869013</v>
      </c>
      <c r="G34" s="35">
        <f t="shared" si="3"/>
        <v>12647653000</v>
      </c>
      <c r="H34" s="35">
        <f t="shared" si="3"/>
        <v>12647653000</v>
      </c>
      <c r="I34" s="35">
        <f t="shared" si="3"/>
        <v>12844409000</v>
      </c>
      <c r="J34" s="35">
        <f t="shared" si="3"/>
        <v>12844409000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12844409000</v>
      </c>
      <c r="X34" s="35">
        <f t="shared" si="3"/>
        <v>3700217254</v>
      </c>
      <c r="Y34" s="35">
        <f t="shared" si="3"/>
        <v>9144191746</v>
      </c>
      <c r="Z34" s="36">
        <f>+IF(X34&lt;&gt;0,+(Y34/X34)*100,0)</f>
        <v>247.1258068999859</v>
      </c>
      <c r="AA34" s="37">
        <f>SUM(AA29:AA33)</f>
        <v>14800869013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12420643000</v>
      </c>
      <c r="D37" s="22">
        <v>12420643000</v>
      </c>
      <c r="E37" s="23">
        <v>14141191154</v>
      </c>
      <c r="F37" s="24">
        <v>14141191154</v>
      </c>
      <c r="G37" s="24">
        <v>12448825000</v>
      </c>
      <c r="H37" s="24">
        <v>12448825000</v>
      </c>
      <c r="I37" s="24">
        <v>12404552000</v>
      </c>
      <c r="J37" s="24">
        <v>12404552000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12404552000</v>
      </c>
      <c r="X37" s="24">
        <v>3535297789</v>
      </c>
      <c r="Y37" s="24">
        <v>8869254211</v>
      </c>
      <c r="Z37" s="25">
        <v>250.88</v>
      </c>
      <c r="AA37" s="26">
        <v>14141191154</v>
      </c>
    </row>
    <row r="38" spans="1:27" ht="13.5">
      <c r="A38" s="27" t="s">
        <v>58</v>
      </c>
      <c r="B38" s="21"/>
      <c r="C38" s="22">
        <v>5336145000</v>
      </c>
      <c r="D38" s="22">
        <v>5336145000</v>
      </c>
      <c r="E38" s="23">
        <v>5611996882</v>
      </c>
      <c r="F38" s="24">
        <v>5611996882</v>
      </c>
      <c r="G38" s="24">
        <v>4762266000</v>
      </c>
      <c r="H38" s="24">
        <v>4762266000</v>
      </c>
      <c r="I38" s="24">
        <v>4870120000</v>
      </c>
      <c r="J38" s="24">
        <v>4870120000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4870120000</v>
      </c>
      <c r="X38" s="24">
        <v>1402999221</v>
      </c>
      <c r="Y38" s="24">
        <v>3467120779</v>
      </c>
      <c r="Z38" s="25">
        <v>247.12</v>
      </c>
      <c r="AA38" s="26">
        <v>5611996882</v>
      </c>
    </row>
    <row r="39" spans="1:27" ht="13.5">
      <c r="A39" s="31" t="s">
        <v>61</v>
      </c>
      <c r="B39" s="39"/>
      <c r="C39" s="33">
        <f aca="true" t="shared" si="4" ref="C39:Y39">SUM(C37:C38)</f>
        <v>17756788000</v>
      </c>
      <c r="D39" s="33">
        <f>SUM(D37:D38)</f>
        <v>17756788000</v>
      </c>
      <c r="E39" s="40">
        <f t="shared" si="4"/>
        <v>19753188036</v>
      </c>
      <c r="F39" s="41">
        <f t="shared" si="4"/>
        <v>19753188036</v>
      </c>
      <c r="G39" s="41">
        <f t="shared" si="4"/>
        <v>17211091000</v>
      </c>
      <c r="H39" s="41">
        <f t="shared" si="4"/>
        <v>17211091000</v>
      </c>
      <c r="I39" s="41">
        <f t="shared" si="4"/>
        <v>17274672000</v>
      </c>
      <c r="J39" s="41">
        <f t="shared" si="4"/>
        <v>17274672000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17274672000</v>
      </c>
      <c r="X39" s="41">
        <f t="shared" si="4"/>
        <v>4938297010</v>
      </c>
      <c r="Y39" s="41">
        <f t="shared" si="4"/>
        <v>12336374990</v>
      </c>
      <c r="Z39" s="42">
        <f>+IF(X39&lt;&gt;0,+(Y39/X39)*100,0)</f>
        <v>249.8103083921232</v>
      </c>
      <c r="AA39" s="43">
        <f>SUM(AA37:AA38)</f>
        <v>19753188036</v>
      </c>
    </row>
    <row r="40" spans="1:27" ht="13.5">
      <c r="A40" s="31" t="s">
        <v>62</v>
      </c>
      <c r="B40" s="32"/>
      <c r="C40" s="33">
        <f aca="true" t="shared" si="5" ref="C40:Y40">+C34+C39</f>
        <v>31554713000</v>
      </c>
      <c r="D40" s="33">
        <f>+D34+D39</f>
        <v>31554713000</v>
      </c>
      <c r="E40" s="34">
        <f t="shared" si="5"/>
        <v>34554057049</v>
      </c>
      <c r="F40" s="35">
        <f t="shared" si="5"/>
        <v>34554057049</v>
      </c>
      <c r="G40" s="35">
        <f t="shared" si="5"/>
        <v>29858744000</v>
      </c>
      <c r="H40" s="35">
        <f t="shared" si="5"/>
        <v>29858744000</v>
      </c>
      <c r="I40" s="35">
        <f t="shared" si="5"/>
        <v>30119081000</v>
      </c>
      <c r="J40" s="35">
        <f t="shared" si="5"/>
        <v>30119081000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30119081000</v>
      </c>
      <c r="X40" s="35">
        <f t="shared" si="5"/>
        <v>8638514264</v>
      </c>
      <c r="Y40" s="35">
        <f t="shared" si="5"/>
        <v>21480566736</v>
      </c>
      <c r="Z40" s="36">
        <f>+IF(X40&lt;&gt;0,+(Y40/X40)*100,0)</f>
        <v>248.66043024918946</v>
      </c>
      <c r="AA40" s="37">
        <f>+AA34+AA39</f>
        <v>34554057049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35085291000</v>
      </c>
      <c r="D42" s="47">
        <f>+D25-D40</f>
        <v>35085291000</v>
      </c>
      <c r="E42" s="48">
        <f t="shared" si="6"/>
        <v>39692784671</v>
      </c>
      <c r="F42" s="49">
        <f t="shared" si="6"/>
        <v>39692784671</v>
      </c>
      <c r="G42" s="49">
        <f t="shared" si="6"/>
        <v>34729537000</v>
      </c>
      <c r="H42" s="49">
        <f t="shared" si="6"/>
        <v>34729537000</v>
      </c>
      <c r="I42" s="49">
        <f t="shared" si="6"/>
        <v>35845116000</v>
      </c>
      <c r="J42" s="49">
        <f t="shared" si="6"/>
        <v>35845116000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35845116000</v>
      </c>
      <c r="X42" s="49">
        <f t="shared" si="6"/>
        <v>9923196167</v>
      </c>
      <c r="Y42" s="49">
        <f t="shared" si="6"/>
        <v>25921919833</v>
      </c>
      <c r="Z42" s="50">
        <f>+IF(X42&lt;&gt;0,+(Y42/X42)*100,0)</f>
        <v>261.2255103774368</v>
      </c>
      <c r="AA42" s="51">
        <f>+AA25-AA40</f>
        <v>39692784671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35123012000</v>
      </c>
      <c r="D45" s="22">
        <v>35123012000</v>
      </c>
      <c r="E45" s="23">
        <v>39754152903</v>
      </c>
      <c r="F45" s="24">
        <v>39754152903</v>
      </c>
      <c r="G45" s="24">
        <v>34763741000</v>
      </c>
      <c r="H45" s="24">
        <v>34763741000</v>
      </c>
      <c r="I45" s="24">
        <v>35879320000</v>
      </c>
      <c r="J45" s="24">
        <v>35879320000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35879320000</v>
      </c>
      <c r="X45" s="24">
        <v>9938538226</v>
      </c>
      <c r="Y45" s="24">
        <v>25940781774</v>
      </c>
      <c r="Z45" s="52">
        <v>261.01</v>
      </c>
      <c r="AA45" s="26">
        <v>39754152903</v>
      </c>
    </row>
    <row r="46" spans="1:27" ht="13.5">
      <c r="A46" s="27" t="s">
        <v>67</v>
      </c>
      <c r="B46" s="21"/>
      <c r="C46" s="22">
        <v>-37721000</v>
      </c>
      <c r="D46" s="22">
        <v>-37721000</v>
      </c>
      <c r="E46" s="23">
        <v>-61368232</v>
      </c>
      <c r="F46" s="24">
        <v>-61368232</v>
      </c>
      <c r="G46" s="24">
        <v>-34204000</v>
      </c>
      <c r="H46" s="24">
        <v>-34204000</v>
      </c>
      <c r="I46" s="24">
        <v>-34204000</v>
      </c>
      <c r="J46" s="24">
        <v>-34204000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-34204000</v>
      </c>
      <c r="X46" s="24">
        <v>-15342058</v>
      </c>
      <c r="Y46" s="24">
        <v>-18861942</v>
      </c>
      <c r="Z46" s="52">
        <v>122.94</v>
      </c>
      <c r="AA46" s="26">
        <v>-61368232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35085291000</v>
      </c>
      <c r="D48" s="55">
        <f>SUM(D45:D47)</f>
        <v>35085291000</v>
      </c>
      <c r="E48" s="56">
        <f t="shared" si="7"/>
        <v>39692784671</v>
      </c>
      <c r="F48" s="57">
        <f t="shared" si="7"/>
        <v>39692784671</v>
      </c>
      <c r="G48" s="57">
        <f t="shared" si="7"/>
        <v>34729537000</v>
      </c>
      <c r="H48" s="57">
        <f t="shared" si="7"/>
        <v>34729537000</v>
      </c>
      <c r="I48" s="57">
        <f t="shared" si="7"/>
        <v>35845116000</v>
      </c>
      <c r="J48" s="57">
        <f t="shared" si="7"/>
        <v>35845116000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35845116000</v>
      </c>
      <c r="X48" s="57">
        <f t="shared" si="7"/>
        <v>9923196168</v>
      </c>
      <c r="Y48" s="57">
        <f t="shared" si="7"/>
        <v>25921919832</v>
      </c>
      <c r="Z48" s="58">
        <f>+IF(X48&lt;&gt;0,+(Y48/X48)*100,0)</f>
        <v>261.2255103410347</v>
      </c>
      <c r="AA48" s="59">
        <f>SUM(AA45:AA47)</f>
        <v>39692784671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224867307</v>
      </c>
      <c r="D6" s="22">
        <v>224867307</v>
      </c>
      <c r="E6" s="23">
        <v>247794429</v>
      </c>
      <c r="F6" s="24">
        <v>247794429</v>
      </c>
      <c r="G6" s="24">
        <v>204551211</v>
      </c>
      <c r="H6" s="24">
        <v>192998200</v>
      </c>
      <c r="I6" s="24">
        <v>172954684</v>
      </c>
      <c r="J6" s="24">
        <v>172954684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172954684</v>
      </c>
      <c r="X6" s="24">
        <v>61948607</v>
      </c>
      <c r="Y6" s="24">
        <v>111006077</v>
      </c>
      <c r="Z6" s="25">
        <v>179.19</v>
      </c>
      <c r="AA6" s="26">
        <v>247794429</v>
      </c>
    </row>
    <row r="7" spans="1:27" ht="13.5">
      <c r="A7" s="27" t="s">
        <v>34</v>
      </c>
      <c r="B7" s="21"/>
      <c r="C7" s="22">
        <v>622948673</v>
      </c>
      <c r="D7" s="22">
        <v>622948673</v>
      </c>
      <c r="E7" s="23">
        <v>2445441730</v>
      </c>
      <c r="F7" s="24">
        <v>2445441730</v>
      </c>
      <c r="G7" s="24">
        <v>699927128</v>
      </c>
      <c r="H7" s="24">
        <v>736245845</v>
      </c>
      <c r="I7" s="24">
        <v>621929930</v>
      </c>
      <c r="J7" s="24">
        <v>621929930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621929930</v>
      </c>
      <c r="X7" s="24">
        <v>611360433</v>
      </c>
      <c r="Y7" s="24">
        <v>10569497</v>
      </c>
      <c r="Z7" s="25">
        <v>1.73</v>
      </c>
      <c r="AA7" s="26">
        <v>2445441730</v>
      </c>
    </row>
    <row r="8" spans="1:27" ht="13.5">
      <c r="A8" s="27" t="s">
        <v>35</v>
      </c>
      <c r="B8" s="21"/>
      <c r="C8" s="22">
        <v>2568628728</v>
      </c>
      <c r="D8" s="22">
        <v>2568628728</v>
      </c>
      <c r="E8" s="23">
        <v>3203667890</v>
      </c>
      <c r="F8" s="24">
        <v>3203667890</v>
      </c>
      <c r="G8" s="24">
        <v>2814736531</v>
      </c>
      <c r="H8" s="24">
        <v>2174082821</v>
      </c>
      <c r="I8" s="24">
        <v>2302541536</v>
      </c>
      <c r="J8" s="24">
        <v>2302541536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2302541536</v>
      </c>
      <c r="X8" s="24">
        <v>800916973</v>
      </c>
      <c r="Y8" s="24">
        <v>1501624563</v>
      </c>
      <c r="Z8" s="25">
        <v>187.49</v>
      </c>
      <c r="AA8" s="26">
        <v>3203667890</v>
      </c>
    </row>
    <row r="9" spans="1:27" ht="13.5">
      <c r="A9" s="27" t="s">
        <v>36</v>
      </c>
      <c r="B9" s="21"/>
      <c r="C9" s="22">
        <v>685184986</v>
      </c>
      <c r="D9" s="22">
        <v>685184986</v>
      </c>
      <c r="E9" s="23">
        <v>613611711</v>
      </c>
      <c r="F9" s="24">
        <v>613611711</v>
      </c>
      <c r="G9" s="24">
        <v>480607139</v>
      </c>
      <c r="H9" s="24">
        <v>566410750</v>
      </c>
      <c r="I9" s="24">
        <v>576939234</v>
      </c>
      <c r="J9" s="24">
        <v>576939234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576939234</v>
      </c>
      <c r="X9" s="24">
        <v>153402928</v>
      </c>
      <c r="Y9" s="24">
        <v>423536306</v>
      </c>
      <c r="Z9" s="25">
        <v>276.09</v>
      </c>
      <c r="AA9" s="26">
        <v>613611711</v>
      </c>
    </row>
    <row r="10" spans="1:27" ht="13.5">
      <c r="A10" s="27" t="s">
        <v>37</v>
      </c>
      <c r="B10" s="21"/>
      <c r="C10" s="22">
        <v>162118924</v>
      </c>
      <c r="D10" s="22">
        <v>162118924</v>
      </c>
      <c r="E10" s="23">
        <v>181783952</v>
      </c>
      <c r="F10" s="24">
        <v>181783952</v>
      </c>
      <c r="G10" s="28">
        <v>94142769</v>
      </c>
      <c r="H10" s="28">
        <v>94142769</v>
      </c>
      <c r="I10" s="28">
        <v>94142769</v>
      </c>
      <c r="J10" s="24">
        <v>94142769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94142769</v>
      </c>
      <c r="X10" s="24">
        <v>45445988</v>
      </c>
      <c r="Y10" s="28">
        <v>48696781</v>
      </c>
      <c r="Z10" s="29">
        <v>107.15</v>
      </c>
      <c r="AA10" s="30">
        <v>181783952</v>
      </c>
    </row>
    <row r="11" spans="1:27" ht="13.5">
      <c r="A11" s="27" t="s">
        <v>38</v>
      </c>
      <c r="B11" s="21"/>
      <c r="C11" s="22">
        <v>414386672</v>
      </c>
      <c r="D11" s="22">
        <v>414386672</v>
      </c>
      <c r="E11" s="23">
        <v>447767685</v>
      </c>
      <c r="F11" s="24">
        <v>447767685</v>
      </c>
      <c r="G11" s="24">
        <v>404474562</v>
      </c>
      <c r="H11" s="24">
        <v>435803211</v>
      </c>
      <c r="I11" s="24">
        <v>461016189</v>
      </c>
      <c r="J11" s="24">
        <v>461016189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461016189</v>
      </c>
      <c r="X11" s="24">
        <v>111941921</v>
      </c>
      <c r="Y11" s="24">
        <v>349074268</v>
      </c>
      <c r="Z11" s="25">
        <v>311.84</v>
      </c>
      <c r="AA11" s="26">
        <v>447767685</v>
      </c>
    </row>
    <row r="12" spans="1:27" ht="13.5">
      <c r="A12" s="31" t="s">
        <v>39</v>
      </c>
      <c r="B12" s="32"/>
      <c r="C12" s="33">
        <f aca="true" t="shared" si="0" ref="C12:Y12">SUM(C6:C11)</f>
        <v>4678135290</v>
      </c>
      <c r="D12" s="33">
        <f>SUM(D6:D11)</f>
        <v>4678135290</v>
      </c>
      <c r="E12" s="34">
        <f t="shared" si="0"/>
        <v>7140067397</v>
      </c>
      <c r="F12" s="35">
        <f t="shared" si="0"/>
        <v>7140067397</v>
      </c>
      <c r="G12" s="35">
        <f t="shared" si="0"/>
        <v>4698439340</v>
      </c>
      <c r="H12" s="35">
        <f t="shared" si="0"/>
        <v>4199683596</v>
      </c>
      <c r="I12" s="35">
        <f t="shared" si="0"/>
        <v>4229524342</v>
      </c>
      <c r="J12" s="35">
        <f t="shared" si="0"/>
        <v>4229524342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4229524342</v>
      </c>
      <c r="X12" s="35">
        <f t="shared" si="0"/>
        <v>1785016850</v>
      </c>
      <c r="Y12" s="35">
        <f t="shared" si="0"/>
        <v>2444507492</v>
      </c>
      <c r="Z12" s="36">
        <f>+IF(X12&lt;&gt;0,+(Y12/X12)*100,0)</f>
        <v>136.94590569271097</v>
      </c>
      <c r="AA12" s="37">
        <f>SUM(AA6:AA11)</f>
        <v>7140067397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108213966</v>
      </c>
      <c r="D15" s="22">
        <v>108213966</v>
      </c>
      <c r="E15" s="23">
        <v>144047158</v>
      </c>
      <c r="F15" s="24">
        <v>144047158</v>
      </c>
      <c r="G15" s="24">
        <v>166351707</v>
      </c>
      <c r="H15" s="24">
        <v>164754511</v>
      </c>
      <c r="I15" s="24">
        <v>160190116</v>
      </c>
      <c r="J15" s="24">
        <v>160190116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160190116</v>
      </c>
      <c r="X15" s="24">
        <v>36011790</v>
      </c>
      <c r="Y15" s="24">
        <v>124178326</v>
      </c>
      <c r="Z15" s="25">
        <v>344.83</v>
      </c>
      <c r="AA15" s="26">
        <v>144047158</v>
      </c>
    </row>
    <row r="16" spans="1:27" ht="13.5">
      <c r="A16" s="27" t="s">
        <v>42</v>
      </c>
      <c r="B16" s="21"/>
      <c r="C16" s="22">
        <v>5807092</v>
      </c>
      <c r="D16" s="22">
        <v>5807092</v>
      </c>
      <c r="E16" s="23">
        <v>207377187</v>
      </c>
      <c r="F16" s="24">
        <v>207377187</v>
      </c>
      <c r="G16" s="28">
        <v>5639048</v>
      </c>
      <c r="H16" s="28">
        <v>5591020</v>
      </c>
      <c r="I16" s="28">
        <v>5591020</v>
      </c>
      <c r="J16" s="24">
        <v>5591020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5591020</v>
      </c>
      <c r="X16" s="24">
        <v>51844297</v>
      </c>
      <c r="Y16" s="28">
        <v>-46253277</v>
      </c>
      <c r="Z16" s="29">
        <v>-89.22</v>
      </c>
      <c r="AA16" s="30">
        <v>207377187</v>
      </c>
    </row>
    <row r="17" spans="1:27" ht="13.5">
      <c r="A17" s="27" t="s">
        <v>43</v>
      </c>
      <c r="B17" s="21"/>
      <c r="C17" s="22">
        <v>864677551</v>
      </c>
      <c r="D17" s="22">
        <v>864677551</v>
      </c>
      <c r="E17" s="23">
        <v>968363441</v>
      </c>
      <c r="F17" s="24">
        <v>968363441</v>
      </c>
      <c r="G17" s="24">
        <v>815333795</v>
      </c>
      <c r="H17" s="24">
        <v>815333795</v>
      </c>
      <c r="I17" s="24">
        <v>815333795</v>
      </c>
      <c r="J17" s="24">
        <v>815333795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815333795</v>
      </c>
      <c r="X17" s="24">
        <v>242090860</v>
      </c>
      <c r="Y17" s="24">
        <v>573242935</v>
      </c>
      <c r="Z17" s="25">
        <v>236.79</v>
      </c>
      <c r="AA17" s="26">
        <v>968363441</v>
      </c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26136761613</v>
      </c>
      <c r="D19" s="22">
        <v>26136761613</v>
      </c>
      <c r="E19" s="23">
        <v>29858640750</v>
      </c>
      <c r="F19" s="24">
        <v>29858640750</v>
      </c>
      <c r="G19" s="24">
        <v>25885153268</v>
      </c>
      <c r="H19" s="24">
        <v>26243065215</v>
      </c>
      <c r="I19" s="24">
        <v>26550491689</v>
      </c>
      <c r="J19" s="24">
        <v>26550491689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26550491689</v>
      </c>
      <c r="X19" s="24">
        <v>7464660188</v>
      </c>
      <c r="Y19" s="24">
        <v>19085831501</v>
      </c>
      <c r="Z19" s="25">
        <v>255.68</v>
      </c>
      <c r="AA19" s="26">
        <v>29858640750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380809422</v>
      </c>
      <c r="D22" s="22">
        <v>380809422</v>
      </c>
      <c r="E22" s="23">
        <v>271972629</v>
      </c>
      <c r="F22" s="24">
        <v>271972629</v>
      </c>
      <c r="G22" s="24">
        <v>535147081</v>
      </c>
      <c r="H22" s="24">
        <v>535147081</v>
      </c>
      <c r="I22" s="24">
        <v>535147081</v>
      </c>
      <c r="J22" s="24">
        <v>535147081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535147081</v>
      </c>
      <c r="X22" s="24">
        <v>67993157</v>
      </c>
      <c r="Y22" s="24">
        <v>467153924</v>
      </c>
      <c r="Z22" s="25">
        <v>687.06</v>
      </c>
      <c r="AA22" s="26">
        <v>271972629</v>
      </c>
    </row>
    <row r="23" spans="1:27" ht="13.5">
      <c r="A23" s="27" t="s">
        <v>49</v>
      </c>
      <c r="B23" s="21"/>
      <c r="C23" s="22">
        <v>111400327</v>
      </c>
      <c r="D23" s="22">
        <v>111400327</v>
      </c>
      <c r="E23" s="23"/>
      <c r="F23" s="24"/>
      <c r="G23" s="28">
        <v>75406795</v>
      </c>
      <c r="H23" s="28">
        <v>109818251</v>
      </c>
      <c r="I23" s="28">
        <v>109818251</v>
      </c>
      <c r="J23" s="24">
        <v>109818251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109818251</v>
      </c>
      <c r="X23" s="24"/>
      <c r="Y23" s="28">
        <v>109818251</v>
      </c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27607669971</v>
      </c>
      <c r="D24" s="33">
        <f>SUM(D15:D23)</f>
        <v>27607669971</v>
      </c>
      <c r="E24" s="40">
        <f t="shared" si="1"/>
        <v>31450401165</v>
      </c>
      <c r="F24" s="41">
        <f t="shared" si="1"/>
        <v>31450401165</v>
      </c>
      <c r="G24" s="41">
        <f t="shared" si="1"/>
        <v>27483031694</v>
      </c>
      <c r="H24" s="41">
        <f t="shared" si="1"/>
        <v>27873709873</v>
      </c>
      <c r="I24" s="41">
        <f t="shared" si="1"/>
        <v>28176571952</v>
      </c>
      <c r="J24" s="41">
        <f t="shared" si="1"/>
        <v>28176571952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28176571952</v>
      </c>
      <c r="X24" s="41">
        <f t="shared" si="1"/>
        <v>7862600292</v>
      </c>
      <c r="Y24" s="41">
        <f t="shared" si="1"/>
        <v>20313971660</v>
      </c>
      <c r="Z24" s="42">
        <f>+IF(X24&lt;&gt;0,+(Y24/X24)*100,0)</f>
        <v>258.3620037339169</v>
      </c>
      <c r="AA24" s="43">
        <f>SUM(AA15:AA23)</f>
        <v>31450401165</v>
      </c>
    </row>
    <row r="25" spans="1:27" ht="13.5">
      <c r="A25" s="31" t="s">
        <v>51</v>
      </c>
      <c r="B25" s="32"/>
      <c r="C25" s="33">
        <f aca="true" t="shared" si="2" ref="C25:Y25">+C12+C24</f>
        <v>32285805261</v>
      </c>
      <c r="D25" s="33">
        <f>+D12+D24</f>
        <v>32285805261</v>
      </c>
      <c r="E25" s="34">
        <f t="shared" si="2"/>
        <v>38590468562</v>
      </c>
      <c r="F25" s="35">
        <f t="shared" si="2"/>
        <v>38590468562</v>
      </c>
      <c r="G25" s="35">
        <f t="shared" si="2"/>
        <v>32181471034</v>
      </c>
      <c r="H25" s="35">
        <f t="shared" si="2"/>
        <v>32073393469</v>
      </c>
      <c r="I25" s="35">
        <f t="shared" si="2"/>
        <v>32406096294</v>
      </c>
      <c r="J25" s="35">
        <f t="shared" si="2"/>
        <v>32406096294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32406096294</v>
      </c>
      <c r="X25" s="35">
        <f t="shared" si="2"/>
        <v>9647617142</v>
      </c>
      <c r="Y25" s="35">
        <f t="shared" si="2"/>
        <v>22758479152</v>
      </c>
      <c r="Z25" s="36">
        <f>+IF(X25&lt;&gt;0,+(Y25/X25)*100,0)</f>
        <v>235.897411941474</v>
      </c>
      <c r="AA25" s="37">
        <f>+AA12+AA24</f>
        <v>38590468562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535329306</v>
      </c>
      <c r="D30" s="22">
        <v>535329306</v>
      </c>
      <c r="E30" s="23">
        <v>792689767</v>
      </c>
      <c r="F30" s="24">
        <v>792689767</v>
      </c>
      <c r="G30" s="24">
        <v>787100165</v>
      </c>
      <c r="H30" s="24">
        <v>784791168</v>
      </c>
      <c r="I30" s="24">
        <v>534714130</v>
      </c>
      <c r="J30" s="24">
        <v>534714130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534714130</v>
      </c>
      <c r="X30" s="24">
        <v>198172442</v>
      </c>
      <c r="Y30" s="24">
        <v>336541688</v>
      </c>
      <c r="Z30" s="25">
        <v>169.82</v>
      </c>
      <c r="AA30" s="26">
        <v>792689767</v>
      </c>
    </row>
    <row r="31" spans="1:27" ht="13.5">
      <c r="A31" s="27" t="s">
        <v>56</v>
      </c>
      <c r="B31" s="21"/>
      <c r="C31" s="22">
        <v>413750974</v>
      </c>
      <c r="D31" s="22">
        <v>413750974</v>
      </c>
      <c r="E31" s="23">
        <v>486962096</v>
      </c>
      <c r="F31" s="24">
        <v>486962096</v>
      </c>
      <c r="G31" s="24">
        <v>407171149</v>
      </c>
      <c r="H31" s="24">
        <v>406202201</v>
      </c>
      <c r="I31" s="24">
        <v>393526726</v>
      </c>
      <c r="J31" s="24">
        <v>393526726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393526726</v>
      </c>
      <c r="X31" s="24">
        <v>121740524</v>
      </c>
      <c r="Y31" s="24">
        <v>271786202</v>
      </c>
      <c r="Z31" s="25">
        <v>223.25</v>
      </c>
      <c r="AA31" s="26">
        <v>486962096</v>
      </c>
    </row>
    <row r="32" spans="1:27" ht="13.5">
      <c r="A32" s="27" t="s">
        <v>57</v>
      </c>
      <c r="B32" s="21"/>
      <c r="C32" s="22">
        <v>5444692710</v>
      </c>
      <c r="D32" s="22">
        <v>5444692710</v>
      </c>
      <c r="E32" s="23">
        <v>5463000721</v>
      </c>
      <c r="F32" s="24">
        <v>5463000721</v>
      </c>
      <c r="G32" s="24">
        <v>3499549898</v>
      </c>
      <c r="H32" s="24">
        <v>3698544921</v>
      </c>
      <c r="I32" s="24">
        <v>3305734354</v>
      </c>
      <c r="J32" s="24">
        <v>3305734354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3305734354</v>
      </c>
      <c r="X32" s="24">
        <v>1365750180</v>
      </c>
      <c r="Y32" s="24">
        <v>1939984174</v>
      </c>
      <c r="Z32" s="25">
        <v>142.05</v>
      </c>
      <c r="AA32" s="26">
        <v>5463000721</v>
      </c>
    </row>
    <row r="33" spans="1:27" ht="13.5">
      <c r="A33" s="27" t="s">
        <v>58</v>
      </c>
      <c r="B33" s="21"/>
      <c r="C33" s="22"/>
      <c r="D33" s="22"/>
      <c r="E33" s="23">
        <v>4385383</v>
      </c>
      <c r="F33" s="24">
        <v>4385383</v>
      </c>
      <c r="G33" s="24"/>
      <c r="H33" s="24">
        <v>39306073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1096346</v>
      </c>
      <c r="Y33" s="24">
        <v>-1096346</v>
      </c>
      <c r="Z33" s="25">
        <v>-100</v>
      </c>
      <c r="AA33" s="26">
        <v>4385383</v>
      </c>
    </row>
    <row r="34" spans="1:27" ht="13.5">
      <c r="A34" s="31" t="s">
        <v>59</v>
      </c>
      <c r="B34" s="32"/>
      <c r="C34" s="33">
        <f aca="true" t="shared" si="3" ref="C34:Y34">SUM(C29:C33)</f>
        <v>6393772990</v>
      </c>
      <c r="D34" s="33">
        <f>SUM(D29:D33)</f>
        <v>6393772990</v>
      </c>
      <c r="E34" s="34">
        <f t="shared" si="3"/>
        <v>6747037967</v>
      </c>
      <c r="F34" s="35">
        <f t="shared" si="3"/>
        <v>6747037967</v>
      </c>
      <c r="G34" s="35">
        <f t="shared" si="3"/>
        <v>4693821212</v>
      </c>
      <c r="H34" s="35">
        <f t="shared" si="3"/>
        <v>4928844363</v>
      </c>
      <c r="I34" s="35">
        <f t="shared" si="3"/>
        <v>4233975210</v>
      </c>
      <c r="J34" s="35">
        <f t="shared" si="3"/>
        <v>4233975210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4233975210</v>
      </c>
      <c r="X34" s="35">
        <f t="shared" si="3"/>
        <v>1686759492</v>
      </c>
      <c r="Y34" s="35">
        <f t="shared" si="3"/>
        <v>2547215718</v>
      </c>
      <c r="Z34" s="36">
        <f>+IF(X34&lt;&gt;0,+(Y34/X34)*100,0)</f>
        <v>151.01238380936883</v>
      </c>
      <c r="AA34" s="37">
        <f>SUM(AA29:AA33)</f>
        <v>6747037967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8816442202</v>
      </c>
      <c r="D37" s="22">
        <v>8816442202</v>
      </c>
      <c r="E37" s="23">
        <v>9999396468</v>
      </c>
      <c r="F37" s="24">
        <v>9999396468</v>
      </c>
      <c r="G37" s="24">
        <v>8516425552</v>
      </c>
      <c r="H37" s="24">
        <v>9152848702</v>
      </c>
      <c r="I37" s="24">
        <v>10221004222</v>
      </c>
      <c r="J37" s="24">
        <v>10221004222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10221004222</v>
      </c>
      <c r="X37" s="24">
        <v>2499849117</v>
      </c>
      <c r="Y37" s="24">
        <v>7721155105</v>
      </c>
      <c r="Z37" s="25">
        <v>308.86</v>
      </c>
      <c r="AA37" s="26">
        <v>9999396468</v>
      </c>
    </row>
    <row r="38" spans="1:27" ht="13.5">
      <c r="A38" s="27" t="s">
        <v>58</v>
      </c>
      <c r="B38" s="21"/>
      <c r="C38" s="22">
        <v>2401594927</v>
      </c>
      <c r="D38" s="22">
        <v>2401594927</v>
      </c>
      <c r="E38" s="23">
        <v>2141795534</v>
      </c>
      <c r="F38" s="24">
        <v>2141795534</v>
      </c>
      <c r="G38" s="24">
        <v>2225835354</v>
      </c>
      <c r="H38" s="24">
        <v>2362286292</v>
      </c>
      <c r="I38" s="24">
        <v>2401592365</v>
      </c>
      <c r="J38" s="24">
        <v>2401592365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2401592365</v>
      </c>
      <c r="X38" s="24">
        <v>535448884</v>
      </c>
      <c r="Y38" s="24">
        <v>1866143481</v>
      </c>
      <c r="Z38" s="25">
        <v>348.52</v>
      </c>
      <c r="AA38" s="26">
        <v>2141795534</v>
      </c>
    </row>
    <row r="39" spans="1:27" ht="13.5">
      <c r="A39" s="31" t="s">
        <v>61</v>
      </c>
      <c r="B39" s="39"/>
      <c r="C39" s="33">
        <f aca="true" t="shared" si="4" ref="C39:Y39">SUM(C37:C38)</f>
        <v>11218037129</v>
      </c>
      <c r="D39" s="33">
        <f>SUM(D37:D38)</f>
        <v>11218037129</v>
      </c>
      <c r="E39" s="40">
        <f t="shared" si="4"/>
        <v>12141192002</v>
      </c>
      <c r="F39" s="41">
        <f t="shared" si="4"/>
        <v>12141192002</v>
      </c>
      <c r="G39" s="41">
        <f t="shared" si="4"/>
        <v>10742260906</v>
      </c>
      <c r="H39" s="41">
        <f t="shared" si="4"/>
        <v>11515134994</v>
      </c>
      <c r="I39" s="41">
        <f t="shared" si="4"/>
        <v>12622596587</v>
      </c>
      <c r="J39" s="41">
        <f t="shared" si="4"/>
        <v>12622596587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12622596587</v>
      </c>
      <c r="X39" s="41">
        <f t="shared" si="4"/>
        <v>3035298001</v>
      </c>
      <c r="Y39" s="41">
        <f t="shared" si="4"/>
        <v>9587298586</v>
      </c>
      <c r="Z39" s="42">
        <f>+IF(X39&lt;&gt;0,+(Y39/X39)*100,0)</f>
        <v>315.8602082181518</v>
      </c>
      <c r="AA39" s="43">
        <f>SUM(AA37:AA38)</f>
        <v>12141192002</v>
      </c>
    </row>
    <row r="40" spans="1:27" ht="13.5">
      <c r="A40" s="31" t="s">
        <v>62</v>
      </c>
      <c r="B40" s="32"/>
      <c r="C40" s="33">
        <f aca="true" t="shared" si="5" ref="C40:Y40">+C34+C39</f>
        <v>17611810119</v>
      </c>
      <c r="D40" s="33">
        <f>+D34+D39</f>
        <v>17611810119</v>
      </c>
      <c r="E40" s="34">
        <f t="shared" si="5"/>
        <v>18888229969</v>
      </c>
      <c r="F40" s="35">
        <f t="shared" si="5"/>
        <v>18888229969</v>
      </c>
      <c r="G40" s="35">
        <f t="shared" si="5"/>
        <v>15436082118</v>
      </c>
      <c r="H40" s="35">
        <f t="shared" si="5"/>
        <v>16443979357</v>
      </c>
      <c r="I40" s="35">
        <f t="shared" si="5"/>
        <v>16856571797</v>
      </c>
      <c r="J40" s="35">
        <f t="shared" si="5"/>
        <v>16856571797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16856571797</v>
      </c>
      <c r="X40" s="35">
        <f t="shared" si="5"/>
        <v>4722057493</v>
      </c>
      <c r="Y40" s="35">
        <f t="shared" si="5"/>
        <v>12134514304</v>
      </c>
      <c r="Z40" s="36">
        <f>+IF(X40&lt;&gt;0,+(Y40/X40)*100,0)</f>
        <v>256.9751495399677</v>
      </c>
      <c r="AA40" s="37">
        <f>+AA34+AA39</f>
        <v>18888229969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14673995142</v>
      </c>
      <c r="D42" s="47">
        <f>+D25-D40</f>
        <v>14673995142</v>
      </c>
      <c r="E42" s="48">
        <f t="shared" si="6"/>
        <v>19702238593</v>
      </c>
      <c r="F42" s="49">
        <f t="shared" si="6"/>
        <v>19702238593</v>
      </c>
      <c r="G42" s="49">
        <f t="shared" si="6"/>
        <v>16745388916</v>
      </c>
      <c r="H42" s="49">
        <f t="shared" si="6"/>
        <v>15629414112</v>
      </c>
      <c r="I42" s="49">
        <f t="shared" si="6"/>
        <v>15549524497</v>
      </c>
      <c r="J42" s="49">
        <f t="shared" si="6"/>
        <v>15549524497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15549524497</v>
      </c>
      <c r="X42" s="49">
        <f t="shared" si="6"/>
        <v>4925559649</v>
      </c>
      <c r="Y42" s="49">
        <f t="shared" si="6"/>
        <v>10623964848</v>
      </c>
      <c r="Z42" s="50">
        <f>+IF(X42&lt;&gt;0,+(Y42/X42)*100,0)</f>
        <v>215.6905124508421</v>
      </c>
      <c r="AA42" s="51">
        <f>+AA25-AA40</f>
        <v>19702238593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14673995142</v>
      </c>
      <c r="D45" s="22">
        <v>14673995142</v>
      </c>
      <c r="E45" s="23">
        <v>19334077854</v>
      </c>
      <c r="F45" s="24">
        <v>19334077854</v>
      </c>
      <c r="G45" s="24">
        <v>16496753946</v>
      </c>
      <c r="H45" s="24">
        <v>15380779142</v>
      </c>
      <c r="I45" s="24">
        <v>15300889529</v>
      </c>
      <c r="J45" s="24">
        <v>15300889529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15300889529</v>
      </c>
      <c r="X45" s="24">
        <v>4833519464</v>
      </c>
      <c r="Y45" s="24">
        <v>10467370065</v>
      </c>
      <c r="Z45" s="52">
        <v>216.56</v>
      </c>
      <c r="AA45" s="26">
        <v>19334077854</v>
      </c>
    </row>
    <row r="46" spans="1:27" ht="13.5">
      <c r="A46" s="27" t="s">
        <v>67</v>
      </c>
      <c r="B46" s="21"/>
      <c r="C46" s="22"/>
      <c r="D46" s="22"/>
      <c r="E46" s="23">
        <v>356046886</v>
      </c>
      <c r="F46" s="24">
        <v>356046886</v>
      </c>
      <c r="G46" s="24">
        <v>248634970</v>
      </c>
      <c r="H46" s="24">
        <v>248634970</v>
      </c>
      <c r="I46" s="24">
        <v>248634968</v>
      </c>
      <c r="J46" s="24">
        <v>248634968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248634968</v>
      </c>
      <c r="X46" s="24">
        <v>89011722</v>
      </c>
      <c r="Y46" s="24">
        <v>159623246</v>
      </c>
      <c r="Z46" s="52">
        <v>179.33</v>
      </c>
      <c r="AA46" s="26">
        <v>356046886</v>
      </c>
    </row>
    <row r="47" spans="1:27" ht="13.5">
      <c r="A47" s="27" t="s">
        <v>68</v>
      </c>
      <c r="B47" s="21"/>
      <c r="C47" s="22"/>
      <c r="D47" s="22"/>
      <c r="E47" s="23">
        <v>12113853</v>
      </c>
      <c r="F47" s="24">
        <v>12113853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3028463</v>
      </c>
      <c r="Y47" s="24">
        <v>-3028463</v>
      </c>
      <c r="Z47" s="52">
        <v>-100</v>
      </c>
      <c r="AA47" s="26">
        <v>12113853</v>
      </c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14673995142</v>
      </c>
      <c r="D48" s="55">
        <f>SUM(D45:D47)</f>
        <v>14673995142</v>
      </c>
      <c r="E48" s="56">
        <f t="shared" si="7"/>
        <v>19702238593</v>
      </c>
      <c r="F48" s="57">
        <f t="shared" si="7"/>
        <v>19702238593</v>
      </c>
      <c r="G48" s="57">
        <f t="shared" si="7"/>
        <v>16745388916</v>
      </c>
      <c r="H48" s="57">
        <f t="shared" si="7"/>
        <v>15629414112</v>
      </c>
      <c r="I48" s="57">
        <f t="shared" si="7"/>
        <v>15549524497</v>
      </c>
      <c r="J48" s="57">
        <f t="shared" si="7"/>
        <v>15549524497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15549524497</v>
      </c>
      <c r="X48" s="57">
        <f t="shared" si="7"/>
        <v>4925559649</v>
      </c>
      <c r="Y48" s="57">
        <f t="shared" si="7"/>
        <v>10623964848</v>
      </c>
      <c r="Z48" s="58">
        <f>+IF(X48&lt;&gt;0,+(Y48/X48)*100,0)</f>
        <v>215.6905124508421</v>
      </c>
      <c r="AA48" s="59">
        <f>SUM(AA45:AA47)</f>
        <v>19702238593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996029000</v>
      </c>
      <c r="D6" s="22">
        <v>996029000</v>
      </c>
      <c r="E6" s="23">
        <v>1460929000</v>
      </c>
      <c r="F6" s="24">
        <v>1460929000</v>
      </c>
      <c r="G6" s="24">
        <v>1000500</v>
      </c>
      <c r="H6" s="24">
        <v>1667712</v>
      </c>
      <c r="I6" s="24">
        <v>3328659</v>
      </c>
      <c r="J6" s="24">
        <v>3328659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3328659</v>
      </c>
      <c r="X6" s="24">
        <v>365232250</v>
      </c>
      <c r="Y6" s="24">
        <v>-361903591</v>
      </c>
      <c r="Z6" s="25">
        <v>-99.09</v>
      </c>
      <c r="AA6" s="26">
        <v>1460929000</v>
      </c>
    </row>
    <row r="7" spans="1:27" ht="13.5">
      <c r="A7" s="27" t="s">
        <v>34</v>
      </c>
      <c r="B7" s="21"/>
      <c r="C7" s="22">
        <v>5955000000</v>
      </c>
      <c r="D7" s="22">
        <v>5955000000</v>
      </c>
      <c r="E7" s="23">
        <v>5400000000</v>
      </c>
      <c r="F7" s="24">
        <v>5400000000</v>
      </c>
      <c r="G7" s="24">
        <v>6084664</v>
      </c>
      <c r="H7" s="24">
        <v>6238741</v>
      </c>
      <c r="I7" s="24">
        <v>4779461</v>
      </c>
      <c r="J7" s="24">
        <v>4779461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4779461</v>
      </c>
      <c r="X7" s="24">
        <v>1350000000</v>
      </c>
      <c r="Y7" s="24">
        <v>-1345220539</v>
      </c>
      <c r="Z7" s="25">
        <v>-99.65</v>
      </c>
      <c r="AA7" s="26">
        <v>5400000000</v>
      </c>
    </row>
    <row r="8" spans="1:27" ht="13.5">
      <c r="A8" s="27" t="s">
        <v>35</v>
      </c>
      <c r="B8" s="21"/>
      <c r="C8" s="22">
        <v>2893750000</v>
      </c>
      <c r="D8" s="22">
        <v>2893750000</v>
      </c>
      <c r="E8" s="23">
        <v>3235276243</v>
      </c>
      <c r="F8" s="24">
        <v>3235276243</v>
      </c>
      <c r="G8" s="24">
        <v>3054569</v>
      </c>
      <c r="H8" s="24">
        <v>2944533</v>
      </c>
      <c r="I8" s="24">
        <v>2836630</v>
      </c>
      <c r="J8" s="24">
        <v>2836630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2836630</v>
      </c>
      <c r="X8" s="24">
        <v>808819061</v>
      </c>
      <c r="Y8" s="24">
        <v>-805982431</v>
      </c>
      <c r="Z8" s="25">
        <v>-99.65</v>
      </c>
      <c r="AA8" s="26">
        <v>3235276243</v>
      </c>
    </row>
    <row r="9" spans="1:27" ht="13.5">
      <c r="A9" s="27" t="s">
        <v>36</v>
      </c>
      <c r="B9" s="21"/>
      <c r="C9" s="22">
        <v>2654250000</v>
      </c>
      <c r="D9" s="22">
        <v>2654250000</v>
      </c>
      <c r="E9" s="23">
        <v>2548502030</v>
      </c>
      <c r="F9" s="24">
        <v>2548502030</v>
      </c>
      <c r="G9" s="24">
        <v>2640373</v>
      </c>
      <c r="H9" s="24">
        <v>2549985</v>
      </c>
      <c r="I9" s="24">
        <v>2210469</v>
      </c>
      <c r="J9" s="24">
        <v>2210469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2210469</v>
      </c>
      <c r="X9" s="24">
        <v>637125508</v>
      </c>
      <c r="Y9" s="24">
        <v>-634915039</v>
      </c>
      <c r="Z9" s="25">
        <v>-99.65</v>
      </c>
      <c r="AA9" s="26">
        <v>2548502030</v>
      </c>
    </row>
    <row r="10" spans="1:27" ht="13.5">
      <c r="A10" s="27" t="s">
        <v>37</v>
      </c>
      <c r="B10" s="21"/>
      <c r="C10" s="22">
        <v>7139000</v>
      </c>
      <c r="D10" s="22">
        <v>7139000</v>
      </c>
      <c r="E10" s="23">
        <v>76139593</v>
      </c>
      <c r="F10" s="24">
        <v>76139593</v>
      </c>
      <c r="G10" s="28">
        <v>73183</v>
      </c>
      <c r="H10" s="28">
        <v>7139</v>
      </c>
      <c r="I10" s="28">
        <v>7139</v>
      </c>
      <c r="J10" s="24">
        <v>7139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7139</v>
      </c>
      <c r="X10" s="24">
        <v>19034898</v>
      </c>
      <c r="Y10" s="28">
        <v>-19027759</v>
      </c>
      <c r="Z10" s="29">
        <v>-99.96</v>
      </c>
      <c r="AA10" s="30">
        <v>76139593</v>
      </c>
    </row>
    <row r="11" spans="1:27" ht="13.5">
      <c r="A11" s="27" t="s">
        <v>38</v>
      </c>
      <c r="B11" s="21"/>
      <c r="C11" s="22">
        <v>341913000</v>
      </c>
      <c r="D11" s="22">
        <v>341913000</v>
      </c>
      <c r="E11" s="23">
        <v>278585050</v>
      </c>
      <c r="F11" s="24">
        <v>278585050</v>
      </c>
      <c r="G11" s="24">
        <v>286957</v>
      </c>
      <c r="H11" s="24">
        <v>331831</v>
      </c>
      <c r="I11" s="24">
        <v>316462</v>
      </c>
      <c r="J11" s="24">
        <v>316462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316462</v>
      </c>
      <c r="X11" s="24">
        <v>69646263</v>
      </c>
      <c r="Y11" s="24">
        <v>-69329801</v>
      </c>
      <c r="Z11" s="25">
        <v>-99.55</v>
      </c>
      <c r="AA11" s="26">
        <v>278585050</v>
      </c>
    </row>
    <row r="12" spans="1:27" ht="13.5">
      <c r="A12" s="31" t="s">
        <v>39</v>
      </c>
      <c r="B12" s="32"/>
      <c r="C12" s="33">
        <f aca="true" t="shared" si="0" ref="C12:Y12">SUM(C6:C11)</f>
        <v>12848081000</v>
      </c>
      <c r="D12" s="33">
        <f>SUM(D6:D11)</f>
        <v>12848081000</v>
      </c>
      <c r="E12" s="34">
        <f t="shared" si="0"/>
        <v>12999431916</v>
      </c>
      <c r="F12" s="35">
        <f t="shared" si="0"/>
        <v>12999431916</v>
      </c>
      <c r="G12" s="35">
        <f t="shared" si="0"/>
        <v>13140246</v>
      </c>
      <c r="H12" s="35">
        <f t="shared" si="0"/>
        <v>13739941</v>
      </c>
      <c r="I12" s="35">
        <f t="shared" si="0"/>
        <v>13478820</v>
      </c>
      <c r="J12" s="35">
        <f t="shared" si="0"/>
        <v>13478820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13478820</v>
      </c>
      <c r="X12" s="35">
        <f t="shared" si="0"/>
        <v>3249857980</v>
      </c>
      <c r="Y12" s="35">
        <f t="shared" si="0"/>
        <v>-3236379160</v>
      </c>
      <c r="Z12" s="36">
        <f>+IF(X12&lt;&gt;0,+(Y12/X12)*100,0)</f>
        <v>-99.5852489529404</v>
      </c>
      <c r="AA12" s="37">
        <f>SUM(AA6:AA11)</f>
        <v>12999431916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78775000</v>
      </c>
      <c r="D15" s="22">
        <v>78775000</v>
      </c>
      <c r="E15" s="23">
        <v>155609777</v>
      </c>
      <c r="F15" s="24">
        <v>155609777</v>
      </c>
      <c r="G15" s="24">
        <v>266840</v>
      </c>
      <c r="H15" s="24">
        <v>16301</v>
      </c>
      <c r="I15" s="24">
        <v>78775</v>
      </c>
      <c r="J15" s="24">
        <v>78775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78775</v>
      </c>
      <c r="X15" s="24">
        <v>38902444</v>
      </c>
      <c r="Y15" s="24">
        <v>-38823669</v>
      </c>
      <c r="Z15" s="25">
        <v>-99.8</v>
      </c>
      <c r="AA15" s="26">
        <v>155609777</v>
      </c>
    </row>
    <row r="16" spans="1:27" ht="13.5">
      <c r="A16" s="27" t="s">
        <v>42</v>
      </c>
      <c r="B16" s="21"/>
      <c r="C16" s="22">
        <v>500000000</v>
      </c>
      <c r="D16" s="22">
        <v>500000000</v>
      </c>
      <c r="E16" s="23"/>
      <c r="F16" s="24"/>
      <c r="G16" s="28">
        <v>500000</v>
      </c>
      <c r="H16" s="28">
        <v>500000</v>
      </c>
      <c r="I16" s="28">
        <v>500000</v>
      </c>
      <c r="J16" s="24">
        <v>500000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500000</v>
      </c>
      <c r="X16" s="24"/>
      <c r="Y16" s="28">
        <v>500000</v>
      </c>
      <c r="Z16" s="29"/>
      <c r="AA16" s="30"/>
    </row>
    <row r="17" spans="1:27" ht="13.5">
      <c r="A17" s="27" t="s">
        <v>43</v>
      </c>
      <c r="B17" s="21"/>
      <c r="C17" s="22">
        <v>261153000</v>
      </c>
      <c r="D17" s="22">
        <v>261153000</v>
      </c>
      <c r="E17" s="23">
        <v>314825024</v>
      </c>
      <c r="F17" s="24">
        <v>314825024</v>
      </c>
      <c r="G17" s="24">
        <v>260013</v>
      </c>
      <c r="H17" s="24">
        <v>292867</v>
      </c>
      <c r="I17" s="24">
        <v>260959</v>
      </c>
      <c r="J17" s="24">
        <v>260959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260959</v>
      </c>
      <c r="X17" s="24">
        <v>78706256</v>
      </c>
      <c r="Y17" s="24">
        <v>-78445297</v>
      </c>
      <c r="Z17" s="25">
        <v>-99.67</v>
      </c>
      <c r="AA17" s="26">
        <v>314825024</v>
      </c>
    </row>
    <row r="18" spans="1:27" ht="13.5">
      <c r="A18" s="27" t="s">
        <v>44</v>
      </c>
      <c r="B18" s="21"/>
      <c r="C18" s="22">
        <v>61679000</v>
      </c>
      <c r="D18" s="22">
        <v>61679000</v>
      </c>
      <c r="E18" s="23"/>
      <c r="F18" s="24"/>
      <c r="G18" s="24">
        <v>724828</v>
      </c>
      <c r="H18" s="24">
        <v>579944</v>
      </c>
      <c r="I18" s="24">
        <v>581580</v>
      </c>
      <c r="J18" s="24">
        <v>581580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581580</v>
      </c>
      <c r="X18" s="24"/>
      <c r="Y18" s="24">
        <v>581580</v>
      </c>
      <c r="Z18" s="25"/>
      <c r="AA18" s="26"/>
    </row>
    <row r="19" spans="1:27" ht="13.5">
      <c r="A19" s="27" t="s">
        <v>45</v>
      </c>
      <c r="B19" s="21"/>
      <c r="C19" s="22">
        <v>37054279000</v>
      </c>
      <c r="D19" s="22">
        <v>37054279000</v>
      </c>
      <c r="E19" s="23">
        <v>42986560724</v>
      </c>
      <c r="F19" s="24">
        <v>42986560724</v>
      </c>
      <c r="G19" s="24">
        <v>36245322</v>
      </c>
      <c r="H19" s="24">
        <v>37625331</v>
      </c>
      <c r="I19" s="24">
        <v>37515019</v>
      </c>
      <c r="J19" s="24">
        <v>37515019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37515019</v>
      </c>
      <c r="X19" s="24">
        <v>10746640181</v>
      </c>
      <c r="Y19" s="24">
        <v>-10709125162</v>
      </c>
      <c r="Z19" s="25">
        <v>-99.65</v>
      </c>
      <c r="AA19" s="26">
        <v>42986560724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>
        <v>10050</v>
      </c>
      <c r="H21" s="24">
        <v>10512</v>
      </c>
      <c r="I21" s="24">
        <v>10512</v>
      </c>
      <c r="J21" s="24">
        <v>10512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10512</v>
      </c>
      <c r="X21" s="24"/>
      <c r="Y21" s="24">
        <v>10512</v>
      </c>
      <c r="Z21" s="25"/>
      <c r="AA21" s="26"/>
    </row>
    <row r="22" spans="1:27" ht="13.5">
      <c r="A22" s="27" t="s">
        <v>48</v>
      </c>
      <c r="B22" s="21"/>
      <c r="C22" s="22">
        <v>771604000</v>
      </c>
      <c r="D22" s="22">
        <v>771604000</v>
      </c>
      <c r="E22" s="23">
        <v>686584253</v>
      </c>
      <c r="F22" s="24">
        <v>686584253</v>
      </c>
      <c r="G22" s="24">
        <v>288311</v>
      </c>
      <c r="H22" s="24">
        <v>361410</v>
      </c>
      <c r="I22" s="24">
        <v>817591</v>
      </c>
      <c r="J22" s="24">
        <v>817591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817591</v>
      </c>
      <c r="X22" s="24">
        <v>171646063</v>
      </c>
      <c r="Y22" s="24">
        <v>-170828472</v>
      </c>
      <c r="Z22" s="25">
        <v>-99.52</v>
      </c>
      <c r="AA22" s="26">
        <v>686584253</v>
      </c>
    </row>
    <row r="23" spans="1:27" ht="13.5">
      <c r="A23" s="27" t="s">
        <v>49</v>
      </c>
      <c r="B23" s="21"/>
      <c r="C23" s="22">
        <v>806536000</v>
      </c>
      <c r="D23" s="22">
        <v>806536000</v>
      </c>
      <c r="E23" s="23">
        <v>98730500</v>
      </c>
      <c r="F23" s="24">
        <v>98730500</v>
      </c>
      <c r="G23" s="28">
        <v>72049</v>
      </c>
      <c r="H23" s="28">
        <v>288269</v>
      </c>
      <c r="I23" s="28">
        <v>288269</v>
      </c>
      <c r="J23" s="24">
        <v>288269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288269</v>
      </c>
      <c r="X23" s="24">
        <v>24682625</v>
      </c>
      <c r="Y23" s="28">
        <v>-24394356</v>
      </c>
      <c r="Z23" s="29">
        <v>-98.83</v>
      </c>
      <c r="AA23" s="30">
        <v>98730500</v>
      </c>
    </row>
    <row r="24" spans="1:27" ht="13.5">
      <c r="A24" s="31" t="s">
        <v>50</v>
      </c>
      <c r="B24" s="39"/>
      <c r="C24" s="33">
        <f aca="true" t="shared" si="1" ref="C24:Y24">SUM(C15:C23)</f>
        <v>39534026000</v>
      </c>
      <c r="D24" s="33">
        <f>SUM(D15:D23)</f>
        <v>39534026000</v>
      </c>
      <c r="E24" s="40">
        <f t="shared" si="1"/>
        <v>44242310278</v>
      </c>
      <c r="F24" s="41">
        <f t="shared" si="1"/>
        <v>44242310278</v>
      </c>
      <c r="G24" s="41">
        <f t="shared" si="1"/>
        <v>38367413</v>
      </c>
      <c r="H24" s="41">
        <f t="shared" si="1"/>
        <v>39674634</v>
      </c>
      <c r="I24" s="41">
        <f t="shared" si="1"/>
        <v>40052705</v>
      </c>
      <c r="J24" s="41">
        <f t="shared" si="1"/>
        <v>40052705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40052705</v>
      </c>
      <c r="X24" s="41">
        <f t="shared" si="1"/>
        <v>11060577569</v>
      </c>
      <c r="Y24" s="41">
        <f t="shared" si="1"/>
        <v>-11020524864</v>
      </c>
      <c r="Z24" s="42">
        <f>+IF(X24&lt;&gt;0,+(Y24/X24)*100,0)</f>
        <v>-99.63787872061711</v>
      </c>
      <c r="AA24" s="43">
        <f>SUM(AA15:AA23)</f>
        <v>44242310278</v>
      </c>
    </row>
    <row r="25" spans="1:27" ht="13.5">
      <c r="A25" s="31" t="s">
        <v>51</v>
      </c>
      <c r="B25" s="32"/>
      <c r="C25" s="33">
        <f aca="true" t="shared" si="2" ref="C25:Y25">+C12+C24</f>
        <v>52382107000</v>
      </c>
      <c r="D25" s="33">
        <f>+D12+D24</f>
        <v>52382107000</v>
      </c>
      <c r="E25" s="34">
        <f t="shared" si="2"/>
        <v>57241742194</v>
      </c>
      <c r="F25" s="35">
        <f t="shared" si="2"/>
        <v>57241742194</v>
      </c>
      <c r="G25" s="35">
        <f t="shared" si="2"/>
        <v>51507659</v>
      </c>
      <c r="H25" s="35">
        <f t="shared" si="2"/>
        <v>53414575</v>
      </c>
      <c r="I25" s="35">
        <f t="shared" si="2"/>
        <v>53531525</v>
      </c>
      <c r="J25" s="35">
        <f t="shared" si="2"/>
        <v>53531525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53531525</v>
      </c>
      <c r="X25" s="35">
        <f t="shared" si="2"/>
        <v>14310435549</v>
      </c>
      <c r="Y25" s="35">
        <f t="shared" si="2"/>
        <v>-14256904024</v>
      </c>
      <c r="Z25" s="36">
        <f>+IF(X25&lt;&gt;0,+(Y25/X25)*100,0)</f>
        <v>-99.6259266545962</v>
      </c>
      <c r="AA25" s="37">
        <f>+AA12+AA24</f>
        <v>57241742194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>
        <v>857562000</v>
      </c>
      <c r="D29" s="22">
        <v>857562000</v>
      </c>
      <c r="E29" s="23">
        <v>870544800</v>
      </c>
      <c r="F29" s="24">
        <v>870544800</v>
      </c>
      <c r="G29" s="24">
        <v>851812</v>
      </c>
      <c r="H29" s="24">
        <v>1071792</v>
      </c>
      <c r="I29" s="24">
        <v>2987307</v>
      </c>
      <c r="J29" s="24">
        <v>2987307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2987307</v>
      </c>
      <c r="X29" s="24">
        <v>217636200</v>
      </c>
      <c r="Y29" s="24">
        <v>-214648893</v>
      </c>
      <c r="Z29" s="25">
        <v>-98.63</v>
      </c>
      <c r="AA29" s="26">
        <v>870544800</v>
      </c>
    </row>
    <row r="30" spans="1:27" ht="13.5">
      <c r="A30" s="27" t="s">
        <v>55</v>
      </c>
      <c r="B30" s="21"/>
      <c r="C30" s="22">
        <v>992214000</v>
      </c>
      <c r="D30" s="22">
        <v>992214000</v>
      </c>
      <c r="E30" s="23">
        <v>1095000000</v>
      </c>
      <c r="F30" s="24">
        <v>1095000000</v>
      </c>
      <c r="G30" s="24">
        <v>1257000</v>
      </c>
      <c r="H30" s="24">
        <v>996114</v>
      </c>
      <c r="I30" s="24">
        <v>1013377</v>
      </c>
      <c r="J30" s="24">
        <v>1013377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1013377</v>
      </c>
      <c r="X30" s="24">
        <v>273750000</v>
      </c>
      <c r="Y30" s="24">
        <v>-272736623</v>
      </c>
      <c r="Z30" s="25">
        <v>-99.63</v>
      </c>
      <c r="AA30" s="26">
        <v>1095000000</v>
      </c>
    </row>
    <row r="31" spans="1:27" ht="13.5">
      <c r="A31" s="27" t="s">
        <v>56</v>
      </c>
      <c r="B31" s="21"/>
      <c r="C31" s="22">
        <v>1412558000</v>
      </c>
      <c r="D31" s="22">
        <v>1412558000</v>
      </c>
      <c r="E31" s="23">
        <v>1314872755</v>
      </c>
      <c r="F31" s="24">
        <v>1314872755</v>
      </c>
      <c r="G31" s="24">
        <v>1256883</v>
      </c>
      <c r="H31" s="24">
        <v>1650870</v>
      </c>
      <c r="I31" s="24">
        <v>1355788</v>
      </c>
      <c r="J31" s="24">
        <v>1355788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1355788</v>
      </c>
      <c r="X31" s="24">
        <v>328718189</v>
      </c>
      <c r="Y31" s="24">
        <v>-327362401</v>
      </c>
      <c r="Z31" s="25">
        <v>-99.59</v>
      </c>
      <c r="AA31" s="26">
        <v>1314872755</v>
      </c>
    </row>
    <row r="32" spans="1:27" ht="13.5">
      <c r="A32" s="27" t="s">
        <v>57</v>
      </c>
      <c r="B32" s="21"/>
      <c r="C32" s="22">
        <v>7253756000</v>
      </c>
      <c r="D32" s="22">
        <v>7253756000</v>
      </c>
      <c r="E32" s="23">
        <v>5483595500</v>
      </c>
      <c r="F32" s="24">
        <v>5483595500</v>
      </c>
      <c r="G32" s="24">
        <v>6771501</v>
      </c>
      <c r="H32" s="24">
        <v>7093504</v>
      </c>
      <c r="I32" s="24">
        <v>7332549</v>
      </c>
      <c r="J32" s="24">
        <v>7332549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7332549</v>
      </c>
      <c r="X32" s="24">
        <v>1370898875</v>
      </c>
      <c r="Y32" s="24">
        <v>-1363566326</v>
      </c>
      <c r="Z32" s="25">
        <v>-99.47</v>
      </c>
      <c r="AA32" s="26">
        <v>5483595500</v>
      </c>
    </row>
    <row r="33" spans="1:27" ht="13.5">
      <c r="A33" s="27" t="s">
        <v>58</v>
      </c>
      <c r="B33" s="21"/>
      <c r="C33" s="22">
        <v>37993000</v>
      </c>
      <c r="D33" s="22">
        <v>37993000</v>
      </c>
      <c r="E33" s="23">
        <v>293848182</v>
      </c>
      <c r="F33" s="24">
        <v>293848182</v>
      </c>
      <c r="G33" s="24">
        <v>33798</v>
      </c>
      <c r="H33" s="24">
        <v>359392</v>
      </c>
      <c r="I33" s="24">
        <v>358720</v>
      </c>
      <c r="J33" s="24">
        <v>358720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358720</v>
      </c>
      <c r="X33" s="24">
        <v>73462046</v>
      </c>
      <c r="Y33" s="24">
        <v>-73103326</v>
      </c>
      <c r="Z33" s="25">
        <v>-99.51</v>
      </c>
      <c r="AA33" s="26">
        <v>293848182</v>
      </c>
    </row>
    <row r="34" spans="1:27" ht="13.5">
      <c r="A34" s="31" t="s">
        <v>59</v>
      </c>
      <c r="B34" s="32"/>
      <c r="C34" s="33">
        <f aca="true" t="shared" si="3" ref="C34:Y34">SUM(C29:C33)</f>
        <v>10554083000</v>
      </c>
      <c r="D34" s="33">
        <f>SUM(D29:D33)</f>
        <v>10554083000</v>
      </c>
      <c r="E34" s="34">
        <f t="shared" si="3"/>
        <v>9057861237</v>
      </c>
      <c r="F34" s="35">
        <f t="shared" si="3"/>
        <v>9057861237</v>
      </c>
      <c r="G34" s="35">
        <f t="shared" si="3"/>
        <v>10170994</v>
      </c>
      <c r="H34" s="35">
        <f t="shared" si="3"/>
        <v>11171672</v>
      </c>
      <c r="I34" s="35">
        <f t="shared" si="3"/>
        <v>13047741</v>
      </c>
      <c r="J34" s="35">
        <f t="shared" si="3"/>
        <v>13047741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13047741</v>
      </c>
      <c r="X34" s="35">
        <f t="shared" si="3"/>
        <v>2264465310</v>
      </c>
      <c r="Y34" s="35">
        <f t="shared" si="3"/>
        <v>-2251417569</v>
      </c>
      <c r="Z34" s="36">
        <f>+IF(X34&lt;&gt;0,+(Y34/X34)*100,0)</f>
        <v>-99.42380477447014</v>
      </c>
      <c r="AA34" s="37">
        <f>SUM(AA29:AA33)</f>
        <v>9057861237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9255502000</v>
      </c>
      <c r="D37" s="22">
        <v>9255502000</v>
      </c>
      <c r="E37" s="23">
        <v>9525752000</v>
      </c>
      <c r="F37" s="24">
        <v>9525752000</v>
      </c>
      <c r="G37" s="24">
        <v>11884882</v>
      </c>
      <c r="H37" s="24">
        <v>9213899</v>
      </c>
      <c r="I37" s="24">
        <v>9975091</v>
      </c>
      <c r="J37" s="24">
        <v>9975091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9975091</v>
      </c>
      <c r="X37" s="24">
        <v>2381438000</v>
      </c>
      <c r="Y37" s="24">
        <v>-2371462909</v>
      </c>
      <c r="Z37" s="25">
        <v>-99.58</v>
      </c>
      <c r="AA37" s="26">
        <v>9525752000</v>
      </c>
    </row>
    <row r="38" spans="1:27" ht="13.5">
      <c r="A38" s="27" t="s">
        <v>58</v>
      </c>
      <c r="B38" s="21"/>
      <c r="C38" s="22">
        <v>3107761000</v>
      </c>
      <c r="D38" s="22">
        <v>3107761000</v>
      </c>
      <c r="E38" s="23">
        <v>3105586156</v>
      </c>
      <c r="F38" s="24">
        <v>3105586156</v>
      </c>
      <c r="G38" s="24">
        <v>274465</v>
      </c>
      <c r="H38" s="24">
        <v>3080682</v>
      </c>
      <c r="I38" s="24">
        <v>3488292</v>
      </c>
      <c r="J38" s="24">
        <v>3488292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3488292</v>
      </c>
      <c r="X38" s="24">
        <v>776396539</v>
      </c>
      <c r="Y38" s="24">
        <v>-772908247</v>
      </c>
      <c r="Z38" s="25">
        <v>-99.55</v>
      </c>
      <c r="AA38" s="26">
        <v>3105586156</v>
      </c>
    </row>
    <row r="39" spans="1:27" ht="13.5">
      <c r="A39" s="31" t="s">
        <v>61</v>
      </c>
      <c r="B39" s="39"/>
      <c r="C39" s="33">
        <f aca="true" t="shared" si="4" ref="C39:Y39">SUM(C37:C38)</f>
        <v>12363263000</v>
      </c>
      <c r="D39" s="33">
        <f>SUM(D37:D38)</f>
        <v>12363263000</v>
      </c>
      <c r="E39" s="40">
        <f t="shared" si="4"/>
        <v>12631338156</v>
      </c>
      <c r="F39" s="41">
        <f t="shared" si="4"/>
        <v>12631338156</v>
      </c>
      <c r="G39" s="41">
        <f t="shared" si="4"/>
        <v>12159347</v>
      </c>
      <c r="H39" s="41">
        <f t="shared" si="4"/>
        <v>12294581</v>
      </c>
      <c r="I39" s="41">
        <f t="shared" si="4"/>
        <v>13463383</v>
      </c>
      <c r="J39" s="41">
        <f t="shared" si="4"/>
        <v>13463383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13463383</v>
      </c>
      <c r="X39" s="41">
        <f t="shared" si="4"/>
        <v>3157834539</v>
      </c>
      <c r="Y39" s="41">
        <f t="shared" si="4"/>
        <v>-3144371156</v>
      </c>
      <c r="Z39" s="42">
        <f>+IF(X39&lt;&gt;0,+(Y39/X39)*100,0)</f>
        <v>-99.5736514109994</v>
      </c>
      <c r="AA39" s="43">
        <f>SUM(AA37:AA38)</f>
        <v>12631338156</v>
      </c>
    </row>
    <row r="40" spans="1:27" ht="13.5">
      <c r="A40" s="31" t="s">
        <v>62</v>
      </c>
      <c r="B40" s="32"/>
      <c r="C40" s="33">
        <f aca="true" t="shared" si="5" ref="C40:Y40">+C34+C39</f>
        <v>22917346000</v>
      </c>
      <c r="D40" s="33">
        <f>+D34+D39</f>
        <v>22917346000</v>
      </c>
      <c r="E40" s="34">
        <f t="shared" si="5"/>
        <v>21689199393</v>
      </c>
      <c r="F40" s="35">
        <f t="shared" si="5"/>
        <v>21689199393</v>
      </c>
      <c r="G40" s="35">
        <f t="shared" si="5"/>
        <v>22330341</v>
      </c>
      <c r="H40" s="35">
        <f t="shared" si="5"/>
        <v>23466253</v>
      </c>
      <c r="I40" s="35">
        <f t="shared" si="5"/>
        <v>26511124</v>
      </c>
      <c r="J40" s="35">
        <f t="shared" si="5"/>
        <v>26511124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26511124</v>
      </c>
      <c r="X40" s="35">
        <f t="shared" si="5"/>
        <v>5422299849</v>
      </c>
      <c r="Y40" s="35">
        <f t="shared" si="5"/>
        <v>-5395788725</v>
      </c>
      <c r="Z40" s="36">
        <f>+IF(X40&lt;&gt;0,+(Y40/X40)*100,0)</f>
        <v>-99.5110723357564</v>
      </c>
      <c r="AA40" s="37">
        <f>+AA34+AA39</f>
        <v>21689199393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29464761000</v>
      </c>
      <c r="D42" s="47">
        <f>+D25-D40</f>
        <v>29464761000</v>
      </c>
      <c r="E42" s="48">
        <f t="shared" si="6"/>
        <v>35552542801</v>
      </c>
      <c r="F42" s="49">
        <f t="shared" si="6"/>
        <v>35552542801</v>
      </c>
      <c r="G42" s="49">
        <f t="shared" si="6"/>
        <v>29177318</v>
      </c>
      <c r="H42" s="49">
        <f t="shared" si="6"/>
        <v>29948322</v>
      </c>
      <c r="I42" s="49">
        <f t="shared" si="6"/>
        <v>27020401</v>
      </c>
      <c r="J42" s="49">
        <f t="shared" si="6"/>
        <v>27020401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27020401</v>
      </c>
      <c r="X42" s="49">
        <f t="shared" si="6"/>
        <v>8888135700</v>
      </c>
      <c r="Y42" s="49">
        <f t="shared" si="6"/>
        <v>-8861115299</v>
      </c>
      <c r="Z42" s="50">
        <f>+IF(X42&lt;&gt;0,+(Y42/X42)*100,0)</f>
        <v>-99.69599472924338</v>
      </c>
      <c r="AA42" s="51">
        <f>+AA25-AA40</f>
        <v>35552542801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29294397000</v>
      </c>
      <c r="D45" s="22">
        <v>29294397000</v>
      </c>
      <c r="E45" s="23">
        <v>22371696761</v>
      </c>
      <c r="F45" s="24">
        <v>22371696761</v>
      </c>
      <c r="G45" s="24">
        <v>15985061</v>
      </c>
      <c r="H45" s="24">
        <v>16441157</v>
      </c>
      <c r="I45" s="24">
        <v>13500496</v>
      </c>
      <c r="J45" s="24">
        <v>13500496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13500496</v>
      </c>
      <c r="X45" s="24">
        <v>5592924190</v>
      </c>
      <c r="Y45" s="24">
        <v>-5579423694</v>
      </c>
      <c r="Z45" s="52">
        <v>-99.76</v>
      </c>
      <c r="AA45" s="26">
        <v>22371696761</v>
      </c>
    </row>
    <row r="46" spans="1:27" ht="13.5">
      <c r="A46" s="27" t="s">
        <v>67</v>
      </c>
      <c r="B46" s="21"/>
      <c r="C46" s="22">
        <v>170364000</v>
      </c>
      <c r="D46" s="22">
        <v>170364000</v>
      </c>
      <c r="E46" s="23">
        <v>13180846040</v>
      </c>
      <c r="F46" s="24">
        <v>13180846040</v>
      </c>
      <c r="G46" s="24">
        <v>13192257</v>
      </c>
      <c r="H46" s="24">
        <v>13507165</v>
      </c>
      <c r="I46" s="24">
        <v>13519905</v>
      </c>
      <c r="J46" s="24">
        <v>13519905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13519905</v>
      </c>
      <c r="X46" s="24">
        <v>3295211510</v>
      </c>
      <c r="Y46" s="24">
        <v>-3281691605</v>
      </c>
      <c r="Z46" s="52">
        <v>-99.59</v>
      </c>
      <c r="AA46" s="26">
        <v>13180846040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29464761000</v>
      </c>
      <c r="D48" s="55">
        <f>SUM(D45:D47)</f>
        <v>29464761000</v>
      </c>
      <c r="E48" s="56">
        <f t="shared" si="7"/>
        <v>35552542801</v>
      </c>
      <c r="F48" s="57">
        <f t="shared" si="7"/>
        <v>35552542801</v>
      </c>
      <c r="G48" s="57">
        <f t="shared" si="7"/>
        <v>29177318</v>
      </c>
      <c r="H48" s="57">
        <f t="shared" si="7"/>
        <v>29948322</v>
      </c>
      <c r="I48" s="57">
        <f t="shared" si="7"/>
        <v>27020401</v>
      </c>
      <c r="J48" s="57">
        <f t="shared" si="7"/>
        <v>27020401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27020401</v>
      </c>
      <c r="X48" s="57">
        <f t="shared" si="7"/>
        <v>8888135700</v>
      </c>
      <c r="Y48" s="57">
        <f t="shared" si="7"/>
        <v>-8861115299</v>
      </c>
      <c r="Z48" s="58">
        <f>+IF(X48&lt;&gt;0,+(Y48/X48)*100,0)</f>
        <v>-99.69599472924338</v>
      </c>
      <c r="AA48" s="59">
        <f>SUM(AA45:AA47)</f>
        <v>35552542801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2266560046</v>
      </c>
      <c r="D6" s="22">
        <v>2266560046</v>
      </c>
      <c r="E6" s="23"/>
      <c r="F6" s="24"/>
      <c r="G6" s="24">
        <v>2164203405</v>
      </c>
      <c r="H6" s="24">
        <v>2278218239</v>
      </c>
      <c r="I6" s="24">
        <v>2151761984</v>
      </c>
      <c r="J6" s="24">
        <v>2151761984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2151761984</v>
      </c>
      <c r="X6" s="24"/>
      <c r="Y6" s="24">
        <v>2151761984</v>
      </c>
      <c r="Z6" s="25"/>
      <c r="AA6" s="26"/>
    </row>
    <row r="7" spans="1:27" ht="13.5">
      <c r="A7" s="27" t="s">
        <v>34</v>
      </c>
      <c r="B7" s="21"/>
      <c r="C7" s="22">
        <v>2621906506</v>
      </c>
      <c r="D7" s="22">
        <v>2621906506</v>
      </c>
      <c r="E7" s="23">
        <v>5362934000</v>
      </c>
      <c r="F7" s="24">
        <v>5583295000</v>
      </c>
      <c r="G7" s="24">
        <v>5877255338</v>
      </c>
      <c r="H7" s="24">
        <v>6064304622</v>
      </c>
      <c r="I7" s="24">
        <v>5578445712</v>
      </c>
      <c r="J7" s="24">
        <v>5578445712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5578445712</v>
      </c>
      <c r="X7" s="24">
        <v>1395823750</v>
      </c>
      <c r="Y7" s="24">
        <v>4182621962</v>
      </c>
      <c r="Z7" s="25">
        <v>299.65</v>
      </c>
      <c r="AA7" s="26">
        <v>5583295000</v>
      </c>
    </row>
    <row r="8" spans="1:27" ht="13.5">
      <c r="A8" s="27" t="s">
        <v>35</v>
      </c>
      <c r="B8" s="21"/>
      <c r="C8" s="22">
        <v>4309648538</v>
      </c>
      <c r="D8" s="22">
        <v>4309648538</v>
      </c>
      <c r="E8" s="23">
        <v>4499299538</v>
      </c>
      <c r="F8" s="24">
        <v>4503299538</v>
      </c>
      <c r="G8" s="24">
        <v>3260955149</v>
      </c>
      <c r="H8" s="24">
        <v>3242626289</v>
      </c>
      <c r="I8" s="24">
        <v>3174479548</v>
      </c>
      <c r="J8" s="24">
        <v>3174479548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3174479548</v>
      </c>
      <c r="X8" s="24">
        <v>1125824885</v>
      </c>
      <c r="Y8" s="24">
        <v>2048654663</v>
      </c>
      <c r="Z8" s="25">
        <v>181.97</v>
      </c>
      <c r="AA8" s="26">
        <v>4503299538</v>
      </c>
    </row>
    <row r="9" spans="1:27" ht="13.5">
      <c r="A9" s="27" t="s">
        <v>36</v>
      </c>
      <c r="B9" s="21"/>
      <c r="C9" s="22">
        <v>417304756</v>
      </c>
      <c r="D9" s="22">
        <v>417304756</v>
      </c>
      <c r="E9" s="23">
        <v>351500160</v>
      </c>
      <c r="F9" s="24">
        <v>351500160</v>
      </c>
      <c r="G9" s="24">
        <v>481724865</v>
      </c>
      <c r="H9" s="24">
        <v>526498425</v>
      </c>
      <c r="I9" s="24">
        <v>450805774</v>
      </c>
      <c r="J9" s="24">
        <v>450805774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450805774</v>
      </c>
      <c r="X9" s="24">
        <v>87875040</v>
      </c>
      <c r="Y9" s="24">
        <v>362930734</v>
      </c>
      <c r="Z9" s="25">
        <v>413.01</v>
      </c>
      <c r="AA9" s="26">
        <v>351500160</v>
      </c>
    </row>
    <row r="10" spans="1:27" ht="13.5">
      <c r="A10" s="27" t="s">
        <v>37</v>
      </c>
      <c r="B10" s="21"/>
      <c r="C10" s="22">
        <v>19650339</v>
      </c>
      <c r="D10" s="22">
        <v>19650339</v>
      </c>
      <c r="E10" s="23">
        <v>20494634</v>
      </c>
      <c r="F10" s="24">
        <v>18542764</v>
      </c>
      <c r="G10" s="28">
        <v>19650339</v>
      </c>
      <c r="H10" s="28">
        <v>19650339</v>
      </c>
      <c r="I10" s="28">
        <v>19650339</v>
      </c>
      <c r="J10" s="24">
        <v>19650339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19650339</v>
      </c>
      <c r="X10" s="24">
        <v>4635691</v>
      </c>
      <c r="Y10" s="28">
        <v>15014648</v>
      </c>
      <c r="Z10" s="29">
        <v>323.89</v>
      </c>
      <c r="AA10" s="30">
        <v>18542764</v>
      </c>
    </row>
    <row r="11" spans="1:27" ht="13.5">
      <c r="A11" s="27" t="s">
        <v>38</v>
      </c>
      <c r="B11" s="21"/>
      <c r="C11" s="22">
        <v>269282768</v>
      </c>
      <c r="D11" s="22">
        <v>269282768</v>
      </c>
      <c r="E11" s="23">
        <v>296315250</v>
      </c>
      <c r="F11" s="24">
        <v>282846375</v>
      </c>
      <c r="G11" s="24">
        <v>270734906</v>
      </c>
      <c r="H11" s="24">
        <v>270166433</v>
      </c>
      <c r="I11" s="24">
        <v>272131215</v>
      </c>
      <c r="J11" s="24">
        <v>272131215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272131215</v>
      </c>
      <c r="X11" s="24">
        <v>70711594</v>
      </c>
      <c r="Y11" s="24">
        <v>201419621</v>
      </c>
      <c r="Z11" s="25">
        <v>284.85</v>
      </c>
      <c r="AA11" s="26">
        <v>282846375</v>
      </c>
    </row>
    <row r="12" spans="1:27" ht="13.5">
      <c r="A12" s="31" t="s">
        <v>39</v>
      </c>
      <c r="B12" s="32"/>
      <c r="C12" s="33">
        <f aca="true" t="shared" si="0" ref="C12:Y12">SUM(C6:C11)</f>
        <v>9904352953</v>
      </c>
      <c r="D12" s="33">
        <f>SUM(D6:D11)</f>
        <v>9904352953</v>
      </c>
      <c r="E12" s="34">
        <f t="shared" si="0"/>
        <v>10530543582</v>
      </c>
      <c r="F12" s="35">
        <f t="shared" si="0"/>
        <v>10739483837</v>
      </c>
      <c r="G12" s="35">
        <f t="shared" si="0"/>
        <v>12074524002</v>
      </c>
      <c r="H12" s="35">
        <f t="shared" si="0"/>
        <v>12401464347</v>
      </c>
      <c r="I12" s="35">
        <f t="shared" si="0"/>
        <v>11647274572</v>
      </c>
      <c r="J12" s="35">
        <f t="shared" si="0"/>
        <v>11647274572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11647274572</v>
      </c>
      <c r="X12" s="35">
        <f t="shared" si="0"/>
        <v>2684870960</v>
      </c>
      <c r="Y12" s="35">
        <f t="shared" si="0"/>
        <v>8962403612</v>
      </c>
      <c r="Z12" s="36">
        <f>+IF(X12&lt;&gt;0,+(Y12/X12)*100,0)</f>
        <v>333.8113356479523</v>
      </c>
      <c r="AA12" s="37">
        <f>SUM(AA6:AA11)</f>
        <v>10739483837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104311454</v>
      </c>
      <c r="D15" s="22">
        <v>104311454</v>
      </c>
      <c r="E15" s="23">
        <v>91752662</v>
      </c>
      <c r="F15" s="24">
        <v>91752662</v>
      </c>
      <c r="G15" s="24">
        <v>102400070</v>
      </c>
      <c r="H15" s="24">
        <v>100111592</v>
      </c>
      <c r="I15" s="24">
        <v>98012986</v>
      </c>
      <c r="J15" s="24">
        <v>98012986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98012986</v>
      </c>
      <c r="X15" s="24">
        <v>22938166</v>
      </c>
      <c r="Y15" s="24">
        <v>75074820</v>
      </c>
      <c r="Z15" s="25">
        <v>327.29</v>
      </c>
      <c r="AA15" s="26">
        <v>91752662</v>
      </c>
    </row>
    <row r="16" spans="1:27" ht="13.5">
      <c r="A16" s="27" t="s">
        <v>42</v>
      </c>
      <c r="B16" s="21"/>
      <c r="C16" s="22">
        <v>3245040758</v>
      </c>
      <c r="D16" s="22">
        <v>3245040758</v>
      </c>
      <c r="E16" s="23">
        <v>1682069000</v>
      </c>
      <c r="F16" s="24">
        <v>1859632000</v>
      </c>
      <c r="G16" s="28"/>
      <c r="H16" s="28"/>
      <c r="I16" s="28"/>
      <c r="J16" s="24"/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/>
      <c r="X16" s="24">
        <v>464908000</v>
      </c>
      <c r="Y16" s="28">
        <v>-464908000</v>
      </c>
      <c r="Z16" s="29">
        <v>-100</v>
      </c>
      <c r="AA16" s="30">
        <v>1859632000</v>
      </c>
    </row>
    <row r="17" spans="1:27" ht="13.5">
      <c r="A17" s="27" t="s">
        <v>43</v>
      </c>
      <c r="B17" s="21"/>
      <c r="C17" s="22">
        <v>190849463</v>
      </c>
      <c r="D17" s="22">
        <v>190849463</v>
      </c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6"/>
    </row>
    <row r="18" spans="1:27" ht="13.5">
      <c r="A18" s="27" t="s">
        <v>44</v>
      </c>
      <c r="B18" s="21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6"/>
    </row>
    <row r="19" spans="1:27" ht="13.5">
      <c r="A19" s="27" t="s">
        <v>45</v>
      </c>
      <c r="B19" s="21"/>
      <c r="C19" s="22">
        <v>30538857553</v>
      </c>
      <c r="D19" s="22">
        <v>30538857553</v>
      </c>
      <c r="E19" s="23">
        <v>35865332833</v>
      </c>
      <c r="F19" s="24">
        <v>36515800961</v>
      </c>
      <c r="G19" s="24">
        <v>31350817265</v>
      </c>
      <c r="H19" s="24">
        <v>31390988034</v>
      </c>
      <c r="I19" s="24">
        <v>31561648559</v>
      </c>
      <c r="J19" s="24">
        <v>31561648559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31561648559</v>
      </c>
      <c r="X19" s="24">
        <v>9128950240</v>
      </c>
      <c r="Y19" s="24">
        <v>22432698319</v>
      </c>
      <c r="Z19" s="25">
        <v>245.73</v>
      </c>
      <c r="AA19" s="26">
        <v>36515800961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  <c r="AA21" s="26"/>
    </row>
    <row r="22" spans="1:27" ht="13.5">
      <c r="A22" s="27" t="s">
        <v>48</v>
      </c>
      <c r="B22" s="21"/>
      <c r="C22" s="22">
        <v>729506760</v>
      </c>
      <c r="D22" s="22">
        <v>729506760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  <c r="AA22" s="26"/>
    </row>
    <row r="23" spans="1:27" ht="13.5">
      <c r="A23" s="27" t="s">
        <v>49</v>
      </c>
      <c r="B23" s="21"/>
      <c r="C23" s="22">
        <v>9111379</v>
      </c>
      <c r="D23" s="22">
        <v>9111379</v>
      </c>
      <c r="E23" s="23"/>
      <c r="F23" s="24"/>
      <c r="G23" s="28"/>
      <c r="H23" s="28"/>
      <c r="I23" s="28"/>
      <c r="J23" s="24"/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/>
      <c r="X23" s="24"/>
      <c r="Y23" s="28"/>
      <c r="Z23" s="29"/>
      <c r="AA23" s="30"/>
    </row>
    <row r="24" spans="1:27" ht="13.5">
      <c r="A24" s="31" t="s">
        <v>50</v>
      </c>
      <c r="B24" s="39"/>
      <c r="C24" s="33">
        <f aca="true" t="shared" si="1" ref="C24:Y24">SUM(C15:C23)</f>
        <v>34817677367</v>
      </c>
      <c r="D24" s="33">
        <f>SUM(D15:D23)</f>
        <v>34817677367</v>
      </c>
      <c r="E24" s="40">
        <f t="shared" si="1"/>
        <v>37639154495</v>
      </c>
      <c r="F24" s="41">
        <f t="shared" si="1"/>
        <v>38467185623</v>
      </c>
      <c r="G24" s="41">
        <f t="shared" si="1"/>
        <v>31453217335</v>
      </c>
      <c r="H24" s="41">
        <f t="shared" si="1"/>
        <v>31491099626</v>
      </c>
      <c r="I24" s="41">
        <f t="shared" si="1"/>
        <v>31659661545</v>
      </c>
      <c r="J24" s="41">
        <f t="shared" si="1"/>
        <v>31659661545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31659661545</v>
      </c>
      <c r="X24" s="41">
        <f t="shared" si="1"/>
        <v>9616796406</v>
      </c>
      <c r="Y24" s="41">
        <f t="shared" si="1"/>
        <v>22042865139</v>
      </c>
      <c r="Z24" s="42">
        <f>+IF(X24&lt;&gt;0,+(Y24/X24)*100,0)</f>
        <v>229.21214309213482</v>
      </c>
      <c r="AA24" s="43">
        <f>SUM(AA15:AA23)</f>
        <v>38467185623</v>
      </c>
    </row>
    <row r="25" spans="1:27" ht="13.5">
      <c r="A25" s="31" t="s">
        <v>51</v>
      </c>
      <c r="B25" s="32"/>
      <c r="C25" s="33">
        <f aca="true" t="shared" si="2" ref="C25:Y25">+C12+C24</f>
        <v>44722030320</v>
      </c>
      <c r="D25" s="33">
        <f>+D12+D24</f>
        <v>44722030320</v>
      </c>
      <c r="E25" s="34">
        <f t="shared" si="2"/>
        <v>48169698077</v>
      </c>
      <c r="F25" s="35">
        <f t="shared" si="2"/>
        <v>49206669460</v>
      </c>
      <c r="G25" s="35">
        <f t="shared" si="2"/>
        <v>43527741337</v>
      </c>
      <c r="H25" s="35">
        <f t="shared" si="2"/>
        <v>43892563973</v>
      </c>
      <c r="I25" s="35">
        <f t="shared" si="2"/>
        <v>43306936117</v>
      </c>
      <c r="J25" s="35">
        <f t="shared" si="2"/>
        <v>43306936117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43306936117</v>
      </c>
      <c r="X25" s="35">
        <f t="shared" si="2"/>
        <v>12301667366</v>
      </c>
      <c r="Y25" s="35">
        <f t="shared" si="2"/>
        <v>31005268751</v>
      </c>
      <c r="Z25" s="36">
        <f>+IF(X25&lt;&gt;0,+(Y25/X25)*100,0)</f>
        <v>252.041189446351</v>
      </c>
      <c r="AA25" s="37">
        <f>+AA12+AA24</f>
        <v>49206669460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26"/>
    </row>
    <row r="30" spans="1:27" ht="13.5">
      <c r="A30" s="27" t="s">
        <v>55</v>
      </c>
      <c r="B30" s="21"/>
      <c r="C30" s="22">
        <v>368325252</v>
      </c>
      <c r="D30" s="22">
        <v>368325252</v>
      </c>
      <c r="E30" s="23">
        <v>378885000</v>
      </c>
      <c r="F30" s="24">
        <v>378885000</v>
      </c>
      <c r="G30" s="24">
        <v>368325252</v>
      </c>
      <c r="H30" s="24">
        <v>368325252</v>
      </c>
      <c r="I30" s="24">
        <v>368325252</v>
      </c>
      <c r="J30" s="24">
        <v>368325252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368325252</v>
      </c>
      <c r="X30" s="24">
        <v>94721250</v>
      </c>
      <c r="Y30" s="24">
        <v>273604002</v>
      </c>
      <c r="Z30" s="25">
        <v>288.85</v>
      </c>
      <c r="AA30" s="26">
        <v>378885000</v>
      </c>
    </row>
    <row r="31" spans="1:27" ht="13.5">
      <c r="A31" s="27" t="s">
        <v>56</v>
      </c>
      <c r="B31" s="21"/>
      <c r="C31" s="22">
        <v>370216911</v>
      </c>
      <c r="D31" s="22">
        <v>370216911</v>
      </c>
      <c r="E31" s="23">
        <v>372942569</v>
      </c>
      <c r="F31" s="24">
        <v>372942568</v>
      </c>
      <c r="G31" s="24">
        <v>377707542</v>
      </c>
      <c r="H31" s="24">
        <v>263263461</v>
      </c>
      <c r="I31" s="24">
        <v>255829311</v>
      </c>
      <c r="J31" s="24">
        <v>255829311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255829311</v>
      </c>
      <c r="X31" s="24">
        <v>93235642</v>
      </c>
      <c r="Y31" s="24">
        <v>162593669</v>
      </c>
      <c r="Z31" s="25">
        <v>174.39</v>
      </c>
      <c r="AA31" s="26">
        <v>372942568</v>
      </c>
    </row>
    <row r="32" spans="1:27" ht="13.5">
      <c r="A32" s="27" t="s">
        <v>57</v>
      </c>
      <c r="B32" s="21"/>
      <c r="C32" s="22">
        <v>6338164523</v>
      </c>
      <c r="D32" s="22">
        <v>6338164523</v>
      </c>
      <c r="E32" s="23">
        <v>5125322936</v>
      </c>
      <c r="F32" s="24">
        <v>5658750668</v>
      </c>
      <c r="G32" s="24">
        <v>4034859305</v>
      </c>
      <c r="H32" s="24">
        <v>3927504532</v>
      </c>
      <c r="I32" s="24">
        <v>4607254277</v>
      </c>
      <c r="J32" s="24">
        <v>4607254277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4607254277</v>
      </c>
      <c r="X32" s="24">
        <v>1414687667</v>
      </c>
      <c r="Y32" s="24">
        <v>3192566610</v>
      </c>
      <c r="Z32" s="25">
        <v>225.67</v>
      </c>
      <c r="AA32" s="26">
        <v>5658750668</v>
      </c>
    </row>
    <row r="33" spans="1:27" ht="13.5">
      <c r="A33" s="27" t="s">
        <v>58</v>
      </c>
      <c r="B33" s="21"/>
      <c r="C33" s="22">
        <v>1078550401</v>
      </c>
      <c r="D33" s="22">
        <v>1078550401</v>
      </c>
      <c r="E33" s="23">
        <v>1444664594</v>
      </c>
      <c r="F33" s="24">
        <v>2080552350</v>
      </c>
      <c r="G33" s="24">
        <v>1079587801</v>
      </c>
      <c r="H33" s="24">
        <v>1063868428</v>
      </c>
      <c r="I33" s="24">
        <v>1053561959</v>
      </c>
      <c r="J33" s="24">
        <v>1053561959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1053561959</v>
      </c>
      <c r="X33" s="24">
        <v>520138088</v>
      </c>
      <c r="Y33" s="24">
        <v>533423871</v>
      </c>
      <c r="Z33" s="25">
        <v>102.55</v>
      </c>
      <c r="AA33" s="26">
        <v>2080552350</v>
      </c>
    </row>
    <row r="34" spans="1:27" ht="13.5">
      <c r="A34" s="31" t="s">
        <v>59</v>
      </c>
      <c r="B34" s="32"/>
      <c r="C34" s="33">
        <f aca="true" t="shared" si="3" ref="C34:Y34">SUM(C29:C33)</f>
        <v>8155257087</v>
      </c>
      <c r="D34" s="33">
        <f>SUM(D29:D33)</f>
        <v>8155257087</v>
      </c>
      <c r="E34" s="34">
        <f t="shared" si="3"/>
        <v>7321815099</v>
      </c>
      <c r="F34" s="35">
        <f t="shared" si="3"/>
        <v>8491130586</v>
      </c>
      <c r="G34" s="35">
        <f t="shared" si="3"/>
        <v>5860479900</v>
      </c>
      <c r="H34" s="35">
        <f t="shared" si="3"/>
        <v>5622961673</v>
      </c>
      <c r="I34" s="35">
        <f t="shared" si="3"/>
        <v>6284970799</v>
      </c>
      <c r="J34" s="35">
        <f t="shared" si="3"/>
        <v>6284970799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6284970799</v>
      </c>
      <c r="X34" s="35">
        <f t="shared" si="3"/>
        <v>2122782647</v>
      </c>
      <c r="Y34" s="35">
        <f t="shared" si="3"/>
        <v>4162188152</v>
      </c>
      <c r="Z34" s="36">
        <f>+IF(X34&lt;&gt;0,+(Y34/X34)*100,0)</f>
        <v>196.072271359584</v>
      </c>
      <c r="AA34" s="37">
        <f>SUM(AA29:AA33)</f>
        <v>8491130586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6666138570</v>
      </c>
      <c r="D37" s="22">
        <v>6666138570</v>
      </c>
      <c r="E37" s="23">
        <v>7902043000</v>
      </c>
      <c r="F37" s="24">
        <v>7902043000</v>
      </c>
      <c r="G37" s="24">
        <v>6728294074</v>
      </c>
      <c r="H37" s="24">
        <v>6790449578</v>
      </c>
      <c r="I37" s="24">
        <v>6576499958</v>
      </c>
      <c r="J37" s="24">
        <v>6576499958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6576499958</v>
      </c>
      <c r="X37" s="24">
        <v>1975510750</v>
      </c>
      <c r="Y37" s="24">
        <v>4600989208</v>
      </c>
      <c r="Z37" s="25">
        <v>232.9</v>
      </c>
      <c r="AA37" s="26">
        <v>7902043000</v>
      </c>
    </row>
    <row r="38" spans="1:27" ht="13.5">
      <c r="A38" s="27" t="s">
        <v>58</v>
      </c>
      <c r="B38" s="21"/>
      <c r="C38" s="22">
        <v>5758962366</v>
      </c>
      <c r="D38" s="22">
        <v>5758962366</v>
      </c>
      <c r="E38" s="23">
        <v>5099008090</v>
      </c>
      <c r="F38" s="24">
        <v>5099008090</v>
      </c>
      <c r="G38" s="24">
        <v>4737328366</v>
      </c>
      <c r="H38" s="24">
        <v>5858530366</v>
      </c>
      <c r="I38" s="24">
        <v>5967799411</v>
      </c>
      <c r="J38" s="24">
        <v>5967799411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5967799411</v>
      </c>
      <c r="X38" s="24">
        <v>1274752023</v>
      </c>
      <c r="Y38" s="24">
        <v>4693047388</v>
      </c>
      <c r="Z38" s="25">
        <v>368.15</v>
      </c>
      <c r="AA38" s="26">
        <v>5099008090</v>
      </c>
    </row>
    <row r="39" spans="1:27" ht="13.5">
      <c r="A39" s="31" t="s">
        <v>61</v>
      </c>
      <c r="B39" s="39"/>
      <c r="C39" s="33">
        <f aca="true" t="shared" si="4" ref="C39:Y39">SUM(C37:C38)</f>
        <v>12425100936</v>
      </c>
      <c r="D39" s="33">
        <f>SUM(D37:D38)</f>
        <v>12425100936</v>
      </c>
      <c r="E39" s="40">
        <f t="shared" si="4"/>
        <v>13001051090</v>
      </c>
      <c r="F39" s="41">
        <f t="shared" si="4"/>
        <v>13001051090</v>
      </c>
      <c r="G39" s="41">
        <f t="shared" si="4"/>
        <v>11465622440</v>
      </c>
      <c r="H39" s="41">
        <f t="shared" si="4"/>
        <v>12648979944</v>
      </c>
      <c r="I39" s="41">
        <f t="shared" si="4"/>
        <v>12544299369</v>
      </c>
      <c r="J39" s="41">
        <f t="shared" si="4"/>
        <v>12544299369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12544299369</v>
      </c>
      <c r="X39" s="41">
        <f t="shared" si="4"/>
        <v>3250262773</v>
      </c>
      <c r="Y39" s="41">
        <f t="shared" si="4"/>
        <v>9294036596</v>
      </c>
      <c r="Z39" s="42">
        <f>+IF(X39&lt;&gt;0,+(Y39/X39)*100,0)</f>
        <v>285.94723704205563</v>
      </c>
      <c r="AA39" s="43">
        <f>SUM(AA37:AA38)</f>
        <v>13001051090</v>
      </c>
    </row>
    <row r="40" spans="1:27" ht="13.5">
      <c r="A40" s="31" t="s">
        <v>62</v>
      </c>
      <c r="B40" s="32"/>
      <c r="C40" s="33">
        <f aca="true" t="shared" si="5" ref="C40:Y40">+C34+C39</f>
        <v>20580358023</v>
      </c>
      <c r="D40" s="33">
        <f>+D34+D39</f>
        <v>20580358023</v>
      </c>
      <c r="E40" s="34">
        <f t="shared" si="5"/>
        <v>20322866189</v>
      </c>
      <c r="F40" s="35">
        <f t="shared" si="5"/>
        <v>21492181676</v>
      </c>
      <c r="G40" s="35">
        <f t="shared" si="5"/>
        <v>17326102340</v>
      </c>
      <c r="H40" s="35">
        <f t="shared" si="5"/>
        <v>18271941617</v>
      </c>
      <c r="I40" s="35">
        <f t="shared" si="5"/>
        <v>18829270168</v>
      </c>
      <c r="J40" s="35">
        <f t="shared" si="5"/>
        <v>18829270168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18829270168</v>
      </c>
      <c r="X40" s="35">
        <f t="shared" si="5"/>
        <v>5373045420</v>
      </c>
      <c r="Y40" s="35">
        <f t="shared" si="5"/>
        <v>13456224748</v>
      </c>
      <c r="Z40" s="36">
        <f>+IF(X40&lt;&gt;0,+(Y40/X40)*100,0)</f>
        <v>250.43943790075014</v>
      </c>
      <c r="AA40" s="37">
        <f>+AA34+AA39</f>
        <v>21492181676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24141672297</v>
      </c>
      <c r="D42" s="47">
        <f>+D25-D40</f>
        <v>24141672297</v>
      </c>
      <c r="E42" s="48">
        <f t="shared" si="6"/>
        <v>27846831888</v>
      </c>
      <c r="F42" s="49">
        <f t="shared" si="6"/>
        <v>27714487784</v>
      </c>
      <c r="G42" s="49">
        <f t="shared" si="6"/>
        <v>26201638997</v>
      </c>
      <c r="H42" s="49">
        <f t="shared" si="6"/>
        <v>25620622356</v>
      </c>
      <c r="I42" s="49">
        <f t="shared" si="6"/>
        <v>24477665949</v>
      </c>
      <c r="J42" s="49">
        <f t="shared" si="6"/>
        <v>24477665949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24477665949</v>
      </c>
      <c r="X42" s="49">
        <f t="shared" si="6"/>
        <v>6928621946</v>
      </c>
      <c r="Y42" s="49">
        <f t="shared" si="6"/>
        <v>17549044003</v>
      </c>
      <c r="Z42" s="50">
        <f>+IF(X42&lt;&gt;0,+(Y42/X42)*100,0)</f>
        <v>253.2833244442112</v>
      </c>
      <c r="AA42" s="51">
        <f>+AA25-AA40</f>
        <v>27714487784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21921756011</v>
      </c>
      <c r="D45" s="22">
        <v>21921756011</v>
      </c>
      <c r="E45" s="23">
        <v>25806310111</v>
      </c>
      <c r="F45" s="24">
        <v>26067413251</v>
      </c>
      <c r="G45" s="24">
        <v>24261278041</v>
      </c>
      <c r="H45" s="24">
        <v>23402780629</v>
      </c>
      <c r="I45" s="24">
        <v>22263549704</v>
      </c>
      <c r="J45" s="24">
        <v>22263549704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22263549704</v>
      </c>
      <c r="X45" s="24">
        <v>6516853313</v>
      </c>
      <c r="Y45" s="24">
        <v>15746696391</v>
      </c>
      <c r="Z45" s="52">
        <v>241.63</v>
      </c>
      <c r="AA45" s="26">
        <v>26067413251</v>
      </c>
    </row>
    <row r="46" spans="1:27" ht="13.5">
      <c r="A46" s="27" t="s">
        <v>67</v>
      </c>
      <c r="B46" s="21"/>
      <c r="C46" s="22">
        <v>2219916286</v>
      </c>
      <c r="D46" s="22">
        <v>2219916286</v>
      </c>
      <c r="E46" s="23">
        <v>2040521777</v>
      </c>
      <c r="F46" s="24">
        <v>1647074533</v>
      </c>
      <c r="G46" s="24">
        <v>1940360956</v>
      </c>
      <c r="H46" s="24">
        <v>2217841727</v>
      </c>
      <c r="I46" s="24">
        <v>2214116245</v>
      </c>
      <c r="J46" s="24">
        <v>2214116245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2214116245</v>
      </c>
      <c r="X46" s="24">
        <v>411768633</v>
      </c>
      <c r="Y46" s="24">
        <v>1802347612</v>
      </c>
      <c r="Z46" s="52">
        <v>437.71</v>
      </c>
      <c r="AA46" s="26">
        <v>1647074533</v>
      </c>
    </row>
    <row r="47" spans="1:27" ht="13.5">
      <c r="A47" s="27" t="s">
        <v>68</v>
      </c>
      <c r="B47" s="21"/>
      <c r="C47" s="22"/>
      <c r="D47" s="2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2"/>
      <c r="AA47" s="26"/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24141672297</v>
      </c>
      <c r="D48" s="55">
        <f>SUM(D45:D47)</f>
        <v>24141672297</v>
      </c>
      <c r="E48" s="56">
        <f t="shared" si="7"/>
        <v>27846831888</v>
      </c>
      <c r="F48" s="57">
        <f t="shared" si="7"/>
        <v>27714487784</v>
      </c>
      <c r="G48" s="57">
        <f t="shared" si="7"/>
        <v>26201638997</v>
      </c>
      <c r="H48" s="57">
        <f t="shared" si="7"/>
        <v>25620622356</v>
      </c>
      <c r="I48" s="57">
        <f t="shared" si="7"/>
        <v>24477665949</v>
      </c>
      <c r="J48" s="57">
        <f t="shared" si="7"/>
        <v>24477665949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24477665949</v>
      </c>
      <c r="X48" s="57">
        <f t="shared" si="7"/>
        <v>6928621946</v>
      </c>
      <c r="Y48" s="57">
        <f t="shared" si="7"/>
        <v>17549044003</v>
      </c>
      <c r="Z48" s="58">
        <f>+IF(X48&lt;&gt;0,+(Y48/X48)*100,0)</f>
        <v>253.2833244442112</v>
      </c>
      <c r="AA48" s="59">
        <f>SUM(AA45:AA47)</f>
        <v>27714487784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3" t="s">
        <v>30</v>
      </c>
    </row>
    <row r="4" spans="1:27" ht="13.5">
      <c r="A4" s="14" t="s">
        <v>31</v>
      </c>
      <c r="B4" s="15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0"/>
    </row>
    <row r="5" spans="1:27" ht="13.5">
      <c r="A5" s="14" t="s">
        <v>32</v>
      </c>
      <c r="B5" s="21"/>
      <c r="C5" s="22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</row>
    <row r="6" spans="1:27" ht="13.5">
      <c r="A6" s="27" t="s">
        <v>33</v>
      </c>
      <c r="B6" s="21"/>
      <c r="C6" s="22">
        <v>9200420715</v>
      </c>
      <c r="D6" s="22"/>
      <c r="E6" s="23">
        <v>7222490984</v>
      </c>
      <c r="F6" s="24">
        <v>7222490984</v>
      </c>
      <c r="G6" s="24">
        <v>14110378724</v>
      </c>
      <c r="H6" s="24">
        <v>14223791916</v>
      </c>
      <c r="I6" s="24">
        <v>13276778869</v>
      </c>
      <c r="J6" s="24">
        <v>13276778869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13276778869</v>
      </c>
      <c r="X6" s="24">
        <v>1805622747</v>
      </c>
      <c r="Y6" s="24">
        <v>11471156122</v>
      </c>
      <c r="Z6" s="25">
        <v>635.3</v>
      </c>
      <c r="AA6" s="26">
        <v>7222490984</v>
      </c>
    </row>
    <row r="7" spans="1:27" ht="13.5">
      <c r="A7" s="27" t="s">
        <v>34</v>
      </c>
      <c r="B7" s="21"/>
      <c r="C7" s="22">
        <v>12589017902</v>
      </c>
      <c r="D7" s="22"/>
      <c r="E7" s="23">
        <v>20843727901</v>
      </c>
      <c r="F7" s="24">
        <v>21064088901</v>
      </c>
      <c r="G7" s="24">
        <v>10735890205</v>
      </c>
      <c r="H7" s="24">
        <v>11092400151</v>
      </c>
      <c r="I7" s="24">
        <v>10014281064</v>
      </c>
      <c r="J7" s="24">
        <v>10014281064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10014281064</v>
      </c>
      <c r="X7" s="24">
        <v>5266022226</v>
      </c>
      <c r="Y7" s="24">
        <v>4748258838</v>
      </c>
      <c r="Z7" s="25">
        <v>90.17</v>
      </c>
      <c r="AA7" s="26">
        <v>21064088901</v>
      </c>
    </row>
    <row r="8" spans="1:27" ht="13.5">
      <c r="A8" s="27" t="s">
        <v>35</v>
      </c>
      <c r="B8" s="21"/>
      <c r="C8" s="22">
        <v>16349995240</v>
      </c>
      <c r="D8" s="22"/>
      <c r="E8" s="23">
        <v>21329150411</v>
      </c>
      <c r="F8" s="24">
        <v>21333150411</v>
      </c>
      <c r="G8" s="24">
        <v>17865722941</v>
      </c>
      <c r="H8" s="24">
        <v>17315208184</v>
      </c>
      <c r="I8" s="24">
        <v>18452120233</v>
      </c>
      <c r="J8" s="24">
        <v>18452120233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18452120233</v>
      </c>
      <c r="X8" s="24">
        <v>5333287605</v>
      </c>
      <c r="Y8" s="24">
        <v>13118832628</v>
      </c>
      <c r="Z8" s="25">
        <v>245.98</v>
      </c>
      <c r="AA8" s="26">
        <v>21333150411</v>
      </c>
    </row>
    <row r="9" spans="1:27" ht="13.5">
      <c r="A9" s="27" t="s">
        <v>36</v>
      </c>
      <c r="B9" s="21"/>
      <c r="C9" s="22">
        <v>8345061839</v>
      </c>
      <c r="D9" s="22"/>
      <c r="E9" s="23">
        <v>8450532964</v>
      </c>
      <c r="F9" s="24">
        <v>8450532964</v>
      </c>
      <c r="G9" s="24">
        <v>3565699215</v>
      </c>
      <c r="H9" s="24">
        <v>4133522344</v>
      </c>
      <c r="I9" s="24">
        <v>6908949872</v>
      </c>
      <c r="J9" s="24">
        <v>6908949872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6908949872</v>
      </c>
      <c r="X9" s="24">
        <v>2112633243</v>
      </c>
      <c r="Y9" s="24">
        <v>4796316629</v>
      </c>
      <c r="Z9" s="25">
        <v>227.03</v>
      </c>
      <c r="AA9" s="26">
        <v>8450532964</v>
      </c>
    </row>
    <row r="10" spans="1:27" ht="13.5">
      <c r="A10" s="27" t="s">
        <v>37</v>
      </c>
      <c r="B10" s="21"/>
      <c r="C10" s="22">
        <v>188924263</v>
      </c>
      <c r="D10" s="22"/>
      <c r="E10" s="23">
        <v>1525558733</v>
      </c>
      <c r="F10" s="24">
        <v>1523606863</v>
      </c>
      <c r="G10" s="28">
        <v>126738220</v>
      </c>
      <c r="H10" s="28">
        <v>126679986</v>
      </c>
      <c r="I10" s="28">
        <v>126664969</v>
      </c>
      <c r="J10" s="24">
        <v>126664969</v>
      </c>
      <c r="K10" s="28"/>
      <c r="L10" s="28"/>
      <c r="M10" s="24"/>
      <c r="N10" s="28"/>
      <c r="O10" s="28"/>
      <c r="P10" s="28"/>
      <c r="Q10" s="24"/>
      <c r="R10" s="28"/>
      <c r="S10" s="28"/>
      <c r="T10" s="24"/>
      <c r="U10" s="28"/>
      <c r="V10" s="28"/>
      <c r="W10" s="28">
        <v>126664969</v>
      </c>
      <c r="X10" s="24">
        <v>380901716</v>
      </c>
      <c r="Y10" s="28">
        <v>-254236747</v>
      </c>
      <c r="Z10" s="29">
        <v>-66.75</v>
      </c>
      <c r="AA10" s="30">
        <v>1523606863</v>
      </c>
    </row>
    <row r="11" spans="1:27" ht="13.5">
      <c r="A11" s="27" t="s">
        <v>38</v>
      </c>
      <c r="B11" s="21"/>
      <c r="C11" s="22">
        <v>1527689585</v>
      </c>
      <c r="D11" s="22"/>
      <c r="E11" s="23">
        <v>2010606398</v>
      </c>
      <c r="F11" s="24">
        <v>1997137523</v>
      </c>
      <c r="G11" s="24">
        <v>1225997484</v>
      </c>
      <c r="H11" s="24">
        <v>1320912469</v>
      </c>
      <c r="I11" s="24">
        <v>1497706426</v>
      </c>
      <c r="J11" s="24">
        <v>1497706426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1497706426</v>
      </c>
      <c r="X11" s="24">
        <v>499284382</v>
      </c>
      <c r="Y11" s="24">
        <v>998422044</v>
      </c>
      <c r="Z11" s="25">
        <v>199.97</v>
      </c>
      <c r="AA11" s="26">
        <v>1997137523</v>
      </c>
    </row>
    <row r="12" spans="1:27" ht="13.5">
      <c r="A12" s="31" t="s">
        <v>39</v>
      </c>
      <c r="B12" s="32"/>
      <c r="C12" s="33">
        <f aca="true" t="shared" si="0" ref="C12:Y12">SUM(C6:C11)</f>
        <v>48201109544</v>
      </c>
      <c r="D12" s="33">
        <f>SUM(D6:D11)</f>
        <v>0</v>
      </c>
      <c r="E12" s="34">
        <f t="shared" si="0"/>
        <v>61382067391</v>
      </c>
      <c r="F12" s="35">
        <f t="shared" si="0"/>
        <v>61591007646</v>
      </c>
      <c r="G12" s="35">
        <f t="shared" si="0"/>
        <v>47630426789</v>
      </c>
      <c r="H12" s="35">
        <f t="shared" si="0"/>
        <v>48212515050</v>
      </c>
      <c r="I12" s="35">
        <f t="shared" si="0"/>
        <v>50276501433</v>
      </c>
      <c r="J12" s="35">
        <f t="shared" si="0"/>
        <v>50276501433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50276501433</v>
      </c>
      <c r="X12" s="35">
        <f t="shared" si="0"/>
        <v>15397751919</v>
      </c>
      <c r="Y12" s="35">
        <f t="shared" si="0"/>
        <v>34878749514</v>
      </c>
      <c r="Z12" s="36">
        <f>+IF(X12&lt;&gt;0,+(Y12/X12)*100,0)</f>
        <v>226.51845345658214</v>
      </c>
      <c r="AA12" s="37">
        <f>SUM(AA6:AA11)</f>
        <v>61591007646</v>
      </c>
    </row>
    <row r="13" spans="1:27" ht="4.5" customHeight="1">
      <c r="A13" s="38"/>
      <c r="B13" s="21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6"/>
    </row>
    <row r="14" spans="1:27" ht="13.5">
      <c r="A14" s="14" t="s">
        <v>40</v>
      </c>
      <c r="B14" s="21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</row>
    <row r="15" spans="1:27" ht="13.5">
      <c r="A15" s="27" t="s">
        <v>41</v>
      </c>
      <c r="B15" s="21"/>
      <c r="C15" s="22">
        <v>303418662</v>
      </c>
      <c r="D15" s="22"/>
      <c r="E15" s="23">
        <v>763086964</v>
      </c>
      <c r="F15" s="24">
        <v>763086964</v>
      </c>
      <c r="G15" s="24">
        <v>314924242</v>
      </c>
      <c r="H15" s="24">
        <v>312810811</v>
      </c>
      <c r="I15" s="24">
        <v>286398406</v>
      </c>
      <c r="J15" s="24">
        <v>286398406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286398406</v>
      </c>
      <c r="X15" s="24">
        <v>190771742</v>
      </c>
      <c r="Y15" s="24">
        <v>95626664</v>
      </c>
      <c r="Z15" s="25">
        <v>50.13</v>
      </c>
      <c r="AA15" s="26">
        <v>763086964</v>
      </c>
    </row>
    <row r="16" spans="1:27" ht="13.5">
      <c r="A16" s="27" t="s">
        <v>42</v>
      </c>
      <c r="B16" s="21"/>
      <c r="C16" s="22">
        <v>3776278850</v>
      </c>
      <c r="D16" s="22"/>
      <c r="E16" s="23">
        <v>5363328857</v>
      </c>
      <c r="F16" s="24">
        <v>5540891857</v>
      </c>
      <c r="G16" s="28">
        <v>888519535</v>
      </c>
      <c r="H16" s="28">
        <v>655757606</v>
      </c>
      <c r="I16" s="28">
        <v>649616722</v>
      </c>
      <c r="J16" s="24">
        <v>649616722</v>
      </c>
      <c r="K16" s="28"/>
      <c r="L16" s="28"/>
      <c r="M16" s="24"/>
      <c r="N16" s="28"/>
      <c r="O16" s="28"/>
      <c r="P16" s="28"/>
      <c r="Q16" s="24"/>
      <c r="R16" s="28"/>
      <c r="S16" s="28"/>
      <c r="T16" s="24"/>
      <c r="U16" s="28"/>
      <c r="V16" s="28"/>
      <c r="W16" s="28">
        <v>649616722</v>
      </c>
      <c r="X16" s="24">
        <v>1385222965</v>
      </c>
      <c r="Y16" s="28">
        <v>-735606243</v>
      </c>
      <c r="Z16" s="29">
        <v>-53.1</v>
      </c>
      <c r="AA16" s="30">
        <v>5540891857</v>
      </c>
    </row>
    <row r="17" spans="1:27" ht="13.5">
      <c r="A17" s="27" t="s">
        <v>43</v>
      </c>
      <c r="B17" s="21"/>
      <c r="C17" s="22">
        <v>3111747474</v>
      </c>
      <c r="D17" s="22"/>
      <c r="E17" s="23">
        <v>5656437759</v>
      </c>
      <c r="F17" s="24">
        <v>5656437759</v>
      </c>
      <c r="G17" s="24">
        <v>2792363992</v>
      </c>
      <c r="H17" s="24">
        <v>2821836908</v>
      </c>
      <c r="I17" s="24">
        <v>2821975664</v>
      </c>
      <c r="J17" s="24">
        <v>2821975664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2821975664</v>
      </c>
      <c r="X17" s="24">
        <v>1414109440</v>
      </c>
      <c r="Y17" s="24">
        <v>1407866224</v>
      </c>
      <c r="Z17" s="25">
        <v>99.56</v>
      </c>
      <c r="AA17" s="26">
        <v>5656437759</v>
      </c>
    </row>
    <row r="18" spans="1:27" ht="13.5">
      <c r="A18" s="27" t="s">
        <v>44</v>
      </c>
      <c r="B18" s="21"/>
      <c r="C18" s="22">
        <v>139335855</v>
      </c>
      <c r="D18" s="22"/>
      <c r="E18" s="23">
        <v>53313222</v>
      </c>
      <c r="F18" s="24">
        <v>53313222</v>
      </c>
      <c r="G18" s="24">
        <v>48263394</v>
      </c>
      <c r="H18" s="24">
        <v>107667105</v>
      </c>
      <c r="I18" s="24">
        <v>103669741</v>
      </c>
      <c r="J18" s="24">
        <v>103669741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103669741</v>
      </c>
      <c r="X18" s="24">
        <v>13328306</v>
      </c>
      <c r="Y18" s="24">
        <v>90341435</v>
      </c>
      <c r="Z18" s="25">
        <v>677.82</v>
      </c>
      <c r="AA18" s="26">
        <v>53313222</v>
      </c>
    </row>
    <row r="19" spans="1:27" ht="13.5">
      <c r="A19" s="27" t="s">
        <v>45</v>
      </c>
      <c r="B19" s="21"/>
      <c r="C19" s="22">
        <v>164845423726</v>
      </c>
      <c r="D19" s="22"/>
      <c r="E19" s="23">
        <v>247267881589</v>
      </c>
      <c r="F19" s="24">
        <v>247918349717</v>
      </c>
      <c r="G19" s="24">
        <v>183130422726</v>
      </c>
      <c r="H19" s="24">
        <v>184095245691</v>
      </c>
      <c r="I19" s="24">
        <v>185548834998</v>
      </c>
      <c r="J19" s="24">
        <v>185548834998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>
        <v>185548834998</v>
      </c>
      <c r="X19" s="24">
        <v>61979587429</v>
      </c>
      <c r="Y19" s="24">
        <v>123569247569</v>
      </c>
      <c r="Z19" s="25">
        <v>199.37</v>
      </c>
      <c r="AA19" s="26">
        <v>247918349717</v>
      </c>
    </row>
    <row r="20" spans="1:27" ht="13.5">
      <c r="A20" s="27" t="s">
        <v>46</v>
      </c>
      <c r="B20" s="21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26"/>
    </row>
    <row r="21" spans="1:27" ht="13.5">
      <c r="A21" s="27" t="s">
        <v>47</v>
      </c>
      <c r="B21" s="21"/>
      <c r="C21" s="22">
        <v>15247000</v>
      </c>
      <c r="D21" s="22"/>
      <c r="E21" s="23"/>
      <c r="F21" s="24"/>
      <c r="G21" s="24">
        <v>16834050</v>
      </c>
      <c r="H21" s="24">
        <v>16834512</v>
      </c>
      <c r="I21" s="24">
        <v>15118512</v>
      </c>
      <c r="J21" s="24">
        <v>15118512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15118512</v>
      </c>
      <c r="X21" s="24"/>
      <c r="Y21" s="24">
        <v>15118512</v>
      </c>
      <c r="Z21" s="25"/>
      <c r="AA21" s="26"/>
    </row>
    <row r="22" spans="1:27" ht="13.5">
      <c r="A22" s="27" t="s">
        <v>48</v>
      </c>
      <c r="B22" s="21"/>
      <c r="C22" s="22">
        <v>2624108928</v>
      </c>
      <c r="D22" s="22"/>
      <c r="E22" s="23">
        <v>2206634369</v>
      </c>
      <c r="F22" s="24">
        <v>2206634369</v>
      </c>
      <c r="G22" s="24">
        <v>1531193734</v>
      </c>
      <c r="H22" s="24">
        <v>1472031852</v>
      </c>
      <c r="I22" s="24">
        <v>1408823024</v>
      </c>
      <c r="J22" s="24">
        <v>1408823024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1408823024</v>
      </c>
      <c r="X22" s="24">
        <v>551658592</v>
      </c>
      <c r="Y22" s="24">
        <v>857164432</v>
      </c>
      <c r="Z22" s="25">
        <v>155.38</v>
      </c>
      <c r="AA22" s="26">
        <v>2206634369</v>
      </c>
    </row>
    <row r="23" spans="1:27" ht="13.5">
      <c r="A23" s="27" t="s">
        <v>49</v>
      </c>
      <c r="B23" s="21"/>
      <c r="C23" s="22">
        <v>3376547887</v>
      </c>
      <c r="D23" s="22"/>
      <c r="E23" s="23">
        <v>367801174</v>
      </c>
      <c r="F23" s="24">
        <v>367801174</v>
      </c>
      <c r="G23" s="28">
        <v>4270874844</v>
      </c>
      <c r="H23" s="28">
        <v>4305502520</v>
      </c>
      <c r="I23" s="28">
        <v>2117773520</v>
      </c>
      <c r="J23" s="24">
        <v>2117773520</v>
      </c>
      <c r="K23" s="28"/>
      <c r="L23" s="28"/>
      <c r="M23" s="24"/>
      <c r="N23" s="28"/>
      <c r="O23" s="28"/>
      <c r="P23" s="28"/>
      <c r="Q23" s="24"/>
      <c r="R23" s="28"/>
      <c r="S23" s="28"/>
      <c r="T23" s="24"/>
      <c r="U23" s="28"/>
      <c r="V23" s="28"/>
      <c r="W23" s="28">
        <v>2117773520</v>
      </c>
      <c r="X23" s="24">
        <v>91950293</v>
      </c>
      <c r="Y23" s="28">
        <v>2025823227</v>
      </c>
      <c r="Z23" s="29">
        <v>2203.17</v>
      </c>
      <c r="AA23" s="30">
        <v>367801174</v>
      </c>
    </row>
    <row r="24" spans="1:27" ht="13.5">
      <c r="A24" s="31" t="s">
        <v>50</v>
      </c>
      <c r="B24" s="39"/>
      <c r="C24" s="33">
        <f aca="true" t="shared" si="1" ref="C24:Y24">SUM(C15:C23)</f>
        <v>178192108382</v>
      </c>
      <c r="D24" s="33">
        <f>SUM(D15:D23)</f>
        <v>0</v>
      </c>
      <c r="E24" s="40">
        <f t="shared" si="1"/>
        <v>261678483934</v>
      </c>
      <c r="F24" s="41">
        <f t="shared" si="1"/>
        <v>262506515062</v>
      </c>
      <c r="G24" s="41">
        <f t="shared" si="1"/>
        <v>192993396517</v>
      </c>
      <c r="H24" s="41">
        <f t="shared" si="1"/>
        <v>193787687005</v>
      </c>
      <c r="I24" s="41">
        <f t="shared" si="1"/>
        <v>192952210587</v>
      </c>
      <c r="J24" s="41">
        <f t="shared" si="1"/>
        <v>192952210587</v>
      </c>
      <c r="K24" s="41">
        <f t="shared" si="1"/>
        <v>0</v>
      </c>
      <c r="L24" s="41">
        <f t="shared" si="1"/>
        <v>0</v>
      </c>
      <c r="M24" s="41">
        <f t="shared" si="1"/>
        <v>0</v>
      </c>
      <c r="N24" s="41">
        <f t="shared" si="1"/>
        <v>0</v>
      </c>
      <c r="O24" s="41">
        <f t="shared" si="1"/>
        <v>0</v>
      </c>
      <c r="P24" s="41">
        <f t="shared" si="1"/>
        <v>0</v>
      </c>
      <c r="Q24" s="41">
        <f t="shared" si="1"/>
        <v>0</v>
      </c>
      <c r="R24" s="41">
        <f t="shared" si="1"/>
        <v>0</v>
      </c>
      <c r="S24" s="41">
        <f t="shared" si="1"/>
        <v>0</v>
      </c>
      <c r="T24" s="41">
        <f t="shared" si="1"/>
        <v>0</v>
      </c>
      <c r="U24" s="41">
        <f t="shared" si="1"/>
        <v>0</v>
      </c>
      <c r="V24" s="41">
        <f t="shared" si="1"/>
        <v>0</v>
      </c>
      <c r="W24" s="41">
        <f t="shared" si="1"/>
        <v>192952210587</v>
      </c>
      <c r="X24" s="41">
        <f t="shared" si="1"/>
        <v>65626628767</v>
      </c>
      <c r="Y24" s="41">
        <f t="shared" si="1"/>
        <v>127325581820</v>
      </c>
      <c r="Z24" s="42">
        <f>+IF(X24&lt;&gt;0,+(Y24/X24)*100,0)</f>
        <v>194.01511888117128</v>
      </c>
      <c r="AA24" s="43">
        <f>SUM(AA15:AA23)</f>
        <v>262506515062</v>
      </c>
    </row>
    <row r="25" spans="1:27" ht="13.5">
      <c r="A25" s="31" t="s">
        <v>51</v>
      </c>
      <c r="B25" s="32"/>
      <c r="C25" s="33">
        <f aca="true" t="shared" si="2" ref="C25:Y25">+C12+C24</f>
        <v>226393217926</v>
      </c>
      <c r="D25" s="33">
        <f>+D12+D24</f>
        <v>0</v>
      </c>
      <c r="E25" s="34">
        <f t="shared" si="2"/>
        <v>323060551325</v>
      </c>
      <c r="F25" s="35">
        <f t="shared" si="2"/>
        <v>324097522708</v>
      </c>
      <c r="G25" s="35">
        <f t="shared" si="2"/>
        <v>240623823306</v>
      </c>
      <c r="H25" s="35">
        <f t="shared" si="2"/>
        <v>242000202055</v>
      </c>
      <c r="I25" s="35">
        <f t="shared" si="2"/>
        <v>243228712020</v>
      </c>
      <c r="J25" s="35">
        <f t="shared" si="2"/>
        <v>243228712020</v>
      </c>
      <c r="K25" s="35">
        <f t="shared" si="2"/>
        <v>0</v>
      </c>
      <c r="L25" s="35">
        <f t="shared" si="2"/>
        <v>0</v>
      </c>
      <c r="M25" s="35">
        <f t="shared" si="2"/>
        <v>0</v>
      </c>
      <c r="N25" s="35">
        <f t="shared" si="2"/>
        <v>0</v>
      </c>
      <c r="O25" s="35">
        <f t="shared" si="2"/>
        <v>0</v>
      </c>
      <c r="P25" s="35">
        <f t="shared" si="2"/>
        <v>0</v>
      </c>
      <c r="Q25" s="35">
        <f t="shared" si="2"/>
        <v>0</v>
      </c>
      <c r="R25" s="35">
        <f t="shared" si="2"/>
        <v>0</v>
      </c>
      <c r="S25" s="35">
        <f t="shared" si="2"/>
        <v>0</v>
      </c>
      <c r="T25" s="35">
        <f t="shared" si="2"/>
        <v>0</v>
      </c>
      <c r="U25" s="35">
        <f t="shared" si="2"/>
        <v>0</v>
      </c>
      <c r="V25" s="35">
        <f t="shared" si="2"/>
        <v>0</v>
      </c>
      <c r="W25" s="35">
        <f t="shared" si="2"/>
        <v>243228712020</v>
      </c>
      <c r="X25" s="35">
        <f t="shared" si="2"/>
        <v>81024380686</v>
      </c>
      <c r="Y25" s="35">
        <f t="shared" si="2"/>
        <v>162204331334</v>
      </c>
      <c r="Z25" s="36">
        <f>+IF(X25&lt;&gt;0,+(Y25/X25)*100,0)</f>
        <v>200.19200388905517</v>
      </c>
      <c r="AA25" s="37">
        <f>+AA12+AA24</f>
        <v>324097522708</v>
      </c>
    </row>
    <row r="26" spans="1:27" ht="4.5" customHeight="1">
      <c r="A26" s="38"/>
      <c r="B26" s="21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  <c r="AA26" s="26"/>
    </row>
    <row r="27" spans="1:27" ht="13.5">
      <c r="A27" s="14" t="s">
        <v>52</v>
      </c>
      <c r="B27" s="21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6"/>
    </row>
    <row r="28" spans="1:27" ht="13.5">
      <c r="A28" s="14" t="s">
        <v>53</v>
      </c>
      <c r="B28" s="44"/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6"/>
    </row>
    <row r="29" spans="1:27" ht="13.5">
      <c r="A29" s="27" t="s">
        <v>54</v>
      </c>
      <c r="B29" s="21"/>
      <c r="C29" s="22">
        <v>857562000</v>
      </c>
      <c r="D29" s="22"/>
      <c r="E29" s="23">
        <v>870544800</v>
      </c>
      <c r="F29" s="24">
        <v>870544800</v>
      </c>
      <c r="G29" s="24">
        <v>3965812</v>
      </c>
      <c r="H29" s="24">
        <v>4185792</v>
      </c>
      <c r="I29" s="24">
        <v>10585307</v>
      </c>
      <c r="J29" s="24">
        <v>10585307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10585307</v>
      </c>
      <c r="X29" s="24">
        <v>217636200</v>
      </c>
      <c r="Y29" s="24">
        <v>-207050893</v>
      </c>
      <c r="Z29" s="25">
        <v>-95.14</v>
      </c>
      <c r="AA29" s="26">
        <v>870544800</v>
      </c>
    </row>
    <row r="30" spans="1:27" ht="13.5">
      <c r="A30" s="27" t="s">
        <v>55</v>
      </c>
      <c r="B30" s="21"/>
      <c r="C30" s="22">
        <v>3054605049</v>
      </c>
      <c r="D30" s="22"/>
      <c r="E30" s="23">
        <v>4239231459</v>
      </c>
      <c r="F30" s="24">
        <v>4239231459</v>
      </c>
      <c r="G30" s="24">
        <v>2859920305</v>
      </c>
      <c r="H30" s="24">
        <v>2624914013</v>
      </c>
      <c r="I30" s="24">
        <v>2217164066</v>
      </c>
      <c r="J30" s="24">
        <v>2217164066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2217164066</v>
      </c>
      <c r="X30" s="24">
        <v>1059807866</v>
      </c>
      <c r="Y30" s="24">
        <v>1157356200</v>
      </c>
      <c r="Z30" s="25">
        <v>109.2</v>
      </c>
      <c r="AA30" s="26">
        <v>4239231459</v>
      </c>
    </row>
    <row r="31" spans="1:27" ht="13.5">
      <c r="A31" s="27" t="s">
        <v>56</v>
      </c>
      <c r="B31" s="21"/>
      <c r="C31" s="22">
        <v>2341711230</v>
      </c>
      <c r="D31" s="22"/>
      <c r="E31" s="23">
        <v>3026036312</v>
      </c>
      <c r="F31" s="24">
        <v>3026036311</v>
      </c>
      <c r="G31" s="24">
        <v>1643992268</v>
      </c>
      <c r="H31" s="24">
        <v>1534624374</v>
      </c>
      <c r="I31" s="24">
        <v>2236191912</v>
      </c>
      <c r="J31" s="24">
        <v>2236191912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2236191912</v>
      </c>
      <c r="X31" s="24">
        <v>756509078</v>
      </c>
      <c r="Y31" s="24">
        <v>1479682834</v>
      </c>
      <c r="Z31" s="25">
        <v>195.59</v>
      </c>
      <c r="AA31" s="26">
        <v>3026036311</v>
      </c>
    </row>
    <row r="32" spans="1:27" ht="13.5">
      <c r="A32" s="27" t="s">
        <v>57</v>
      </c>
      <c r="B32" s="21"/>
      <c r="C32" s="22">
        <v>34471162676</v>
      </c>
      <c r="D32" s="22"/>
      <c r="E32" s="23">
        <v>36646364080</v>
      </c>
      <c r="F32" s="24">
        <v>37179791812</v>
      </c>
      <c r="G32" s="24">
        <v>27192440716</v>
      </c>
      <c r="H32" s="24">
        <v>27181682083</v>
      </c>
      <c r="I32" s="24">
        <v>27265404554</v>
      </c>
      <c r="J32" s="24">
        <v>27265404554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27265404554</v>
      </c>
      <c r="X32" s="24">
        <v>9294947953</v>
      </c>
      <c r="Y32" s="24">
        <v>17970456601</v>
      </c>
      <c r="Z32" s="25">
        <v>193.34</v>
      </c>
      <c r="AA32" s="26">
        <v>37179791812</v>
      </c>
    </row>
    <row r="33" spans="1:27" ht="13.5">
      <c r="A33" s="27" t="s">
        <v>58</v>
      </c>
      <c r="B33" s="21"/>
      <c r="C33" s="22">
        <v>1528384245</v>
      </c>
      <c r="D33" s="22"/>
      <c r="E33" s="23">
        <v>2584723633</v>
      </c>
      <c r="F33" s="24">
        <v>3220611389</v>
      </c>
      <c r="G33" s="24">
        <v>1676964988</v>
      </c>
      <c r="H33" s="24">
        <v>1774498226</v>
      </c>
      <c r="I33" s="24">
        <v>1736571535</v>
      </c>
      <c r="J33" s="24">
        <v>1736571535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1736571535</v>
      </c>
      <c r="X33" s="24">
        <v>805152849</v>
      </c>
      <c r="Y33" s="24">
        <v>931418686</v>
      </c>
      <c r="Z33" s="25">
        <v>115.68</v>
      </c>
      <c r="AA33" s="26">
        <v>3220611389</v>
      </c>
    </row>
    <row r="34" spans="1:27" ht="13.5">
      <c r="A34" s="31" t="s">
        <v>59</v>
      </c>
      <c r="B34" s="32"/>
      <c r="C34" s="33">
        <f aca="true" t="shared" si="3" ref="C34:Y34">SUM(C29:C33)</f>
        <v>42253425200</v>
      </c>
      <c r="D34" s="33">
        <f>SUM(D29:D33)</f>
        <v>0</v>
      </c>
      <c r="E34" s="34">
        <f t="shared" si="3"/>
        <v>47366900284</v>
      </c>
      <c r="F34" s="35">
        <f t="shared" si="3"/>
        <v>48536215771</v>
      </c>
      <c r="G34" s="35">
        <f t="shared" si="3"/>
        <v>33377284089</v>
      </c>
      <c r="H34" s="35">
        <f t="shared" si="3"/>
        <v>33119904488</v>
      </c>
      <c r="I34" s="35">
        <f t="shared" si="3"/>
        <v>33465917374</v>
      </c>
      <c r="J34" s="35">
        <f t="shared" si="3"/>
        <v>33465917374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33465917374</v>
      </c>
      <c r="X34" s="35">
        <f t="shared" si="3"/>
        <v>12134053946</v>
      </c>
      <c r="Y34" s="35">
        <f t="shared" si="3"/>
        <v>21331863428</v>
      </c>
      <c r="Z34" s="36">
        <f>+IF(X34&lt;&gt;0,+(Y34/X34)*100,0)</f>
        <v>175.80162015871096</v>
      </c>
      <c r="AA34" s="37">
        <f>SUM(AA29:AA33)</f>
        <v>48536215771</v>
      </c>
    </row>
    <row r="35" spans="1:27" ht="4.5" customHeight="1">
      <c r="A35" s="38"/>
      <c r="B35" s="21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6"/>
    </row>
    <row r="36" spans="1:27" ht="13.5">
      <c r="A36" s="14" t="s">
        <v>60</v>
      </c>
      <c r="B36" s="21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6"/>
    </row>
    <row r="37" spans="1:27" ht="13.5">
      <c r="A37" s="27" t="s">
        <v>55</v>
      </c>
      <c r="B37" s="21"/>
      <c r="C37" s="22">
        <v>39283786915</v>
      </c>
      <c r="D37" s="22"/>
      <c r="E37" s="23">
        <v>50276815317</v>
      </c>
      <c r="F37" s="24">
        <v>50276815317</v>
      </c>
      <c r="G37" s="24">
        <v>34605485910</v>
      </c>
      <c r="H37" s="24">
        <v>35524637419</v>
      </c>
      <c r="I37" s="24">
        <v>36315196958</v>
      </c>
      <c r="J37" s="24">
        <v>36315196958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v>36315196958</v>
      </c>
      <c r="X37" s="24">
        <v>12569203830</v>
      </c>
      <c r="Y37" s="24">
        <v>23745993128</v>
      </c>
      <c r="Z37" s="25">
        <v>188.92</v>
      </c>
      <c r="AA37" s="26">
        <v>50276815317</v>
      </c>
    </row>
    <row r="38" spans="1:27" ht="13.5">
      <c r="A38" s="27" t="s">
        <v>58</v>
      </c>
      <c r="B38" s="21"/>
      <c r="C38" s="22">
        <v>18677150845</v>
      </c>
      <c r="D38" s="22"/>
      <c r="E38" s="23">
        <v>21884276612</v>
      </c>
      <c r="F38" s="24">
        <v>21884276612</v>
      </c>
      <c r="G38" s="24">
        <v>17559414060</v>
      </c>
      <c r="H38" s="24">
        <v>19048361816</v>
      </c>
      <c r="I38" s="24">
        <v>19306249846</v>
      </c>
      <c r="J38" s="24">
        <v>19306249846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v>19306249846</v>
      </c>
      <c r="X38" s="24">
        <v>5471069154</v>
      </c>
      <c r="Y38" s="24">
        <v>13835180692</v>
      </c>
      <c r="Z38" s="25">
        <v>252.88</v>
      </c>
      <c r="AA38" s="26">
        <v>21884276612</v>
      </c>
    </row>
    <row r="39" spans="1:27" ht="13.5">
      <c r="A39" s="31" t="s">
        <v>61</v>
      </c>
      <c r="B39" s="39"/>
      <c r="C39" s="33">
        <f aca="true" t="shared" si="4" ref="C39:Y39">SUM(C37:C38)</f>
        <v>57960937760</v>
      </c>
      <c r="D39" s="33">
        <f>SUM(D37:D38)</f>
        <v>0</v>
      </c>
      <c r="E39" s="40">
        <f t="shared" si="4"/>
        <v>72161091929</v>
      </c>
      <c r="F39" s="41">
        <f t="shared" si="4"/>
        <v>72161091929</v>
      </c>
      <c r="G39" s="41">
        <f t="shared" si="4"/>
        <v>52164899970</v>
      </c>
      <c r="H39" s="41">
        <f t="shared" si="4"/>
        <v>54572999235</v>
      </c>
      <c r="I39" s="41">
        <f t="shared" si="4"/>
        <v>55621446804</v>
      </c>
      <c r="J39" s="41">
        <f t="shared" si="4"/>
        <v>55621446804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 t="shared" si="4"/>
        <v>0</v>
      </c>
      <c r="T39" s="41">
        <f t="shared" si="4"/>
        <v>0</v>
      </c>
      <c r="U39" s="41">
        <f t="shared" si="4"/>
        <v>0</v>
      </c>
      <c r="V39" s="41">
        <f t="shared" si="4"/>
        <v>0</v>
      </c>
      <c r="W39" s="41">
        <f t="shared" si="4"/>
        <v>55621446804</v>
      </c>
      <c r="X39" s="41">
        <f t="shared" si="4"/>
        <v>18040272984</v>
      </c>
      <c r="Y39" s="41">
        <f t="shared" si="4"/>
        <v>37581173820</v>
      </c>
      <c r="Z39" s="42">
        <f>+IF(X39&lt;&gt;0,+(Y39/X39)*100,0)</f>
        <v>208.31821033601275</v>
      </c>
      <c r="AA39" s="43">
        <f>SUM(AA37:AA38)</f>
        <v>72161091929</v>
      </c>
    </row>
    <row r="40" spans="1:27" ht="13.5">
      <c r="A40" s="31" t="s">
        <v>62</v>
      </c>
      <c r="B40" s="32"/>
      <c r="C40" s="33">
        <f aca="true" t="shared" si="5" ref="C40:Y40">+C34+C39</f>
        <v>100214362960</v>
      </c>
      <c r="D40" s="33">
        <f>+D34+D39</f>
        <v>0</v>
      </c>
      <c r="E40" s="34">
        <f t="shared" si="5"/>
        <v>119527992213</v>
      </c>
      <c r="F40" s="35">
        <f t="shared" si="5"/>
        <v>120697307700</v>
      </c>
      <c r="G40" s="35">
        <f t="shared" si="5"/>
        <v>85542184059</v>
      </c>
      <c r="H40" s="35">
        <f t="shared" si="5"/>
        <v>87692903723</v>
      </c>
      <c r="I40" s="35">
        <f t="shared" si="5"/>
        <v>89087364178</v>
      </c>
      <c r="J40" s="35">
        <f t="shared" si="5"/>
        <v>89087364178</v>
      </c>
      <c r="K40" s="35">
        <f t="shared" si="5"/>
        <v>0</v>
      </c>
      <c r="L40" s="35">
        <f t="shared" si="5"/>
        <v>0</v>
      </c>
      <c r="M40" s="35">
        <f t="shared" si="5"/>
        <v>0</v>
      </c>
      <c r="N40" s="35">
        <f t="shared" si="5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35">
        <f t="shared" si="5"/>
        <v>0</v>
      </c>
      <c r="S40" s="35">
        <f t="shared" si="5"/>
        <v>0</v>
      </c>
      <c r="T40" s="35">
        <f t="shared" si="5"/>
        <v>0</v>
      </c>
      <c r="U40" s="35">
        <f t="shared" si="5"/>
        <v>0</v>
      </c>
      <c r="V40" s="35">
        <f t="shared" si="5"/>
        <v>0</v>
      </c>
      <c r="W40" s="35">
        <f t="shared" si="5"/>
        <v>89087364178</v>
      </c>
      <c r="X40" s="35">
        <f t="shared" si="5"/>
        <v>30174326930</v>
      </c>
      <c r="Y40" s="35">
        <f t="shared" si="5"/>
        <v>58913037248</v>
      </c>
      <c r="Z40" s="36">
        <f>+IF(X40&lt;&gt;0,+(Y40/X40)*100,0)</f>
        <v>195.2422580449585</v>
      </c>
      <c r="AA40" s="37">
        <f>+AA34+AA39</f>
        <v>120697307700</v>
      </c>
    </row>
    <row r="41" spans="1:27" ht="4.5" customHeight="1">
      <c r="A41" s="38"/>
      <c r="B41" s="21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ht="13.5">
      <c r="A42" s="45" t="s">
        <v>63</v>
      </c>
      <c r="B42" s="46" t="s">
        <v>64</v>
      </c>
      <c r="C42" s="47">
        <f aca="true" t="shared" si="6" ref="C42:Y42">+C25-C40</f>
        <v>126178854966</v>
      </c>
      <c r="D42" s="47">
        <f>+D25-D40</f>
        <v>0</v>
      </c>
      <c r="E42" s="48">
        <f t="shared" si="6"/>
        <v>203532559112</v>
      </c>
      <c r="F42" s="49">
        <f t="shared" si="6"/>
        <v>203400215008</v>
      </c>
      <c r="G42" s="49">
        <f t="shared" si="6"/>
        <v>155081639247</v>
      </c>
      <c r="H42" s="49">
        <f t="shared" si="6"/>
        <v>154307298332</v>
      </c>
      <c r="I42" s="49">
        <f t="shared" si="6"/>
        <v>154141347842</v>
      </c>
      <c r="J42" s="49">
        <f t="shared" si="6"/>
        <v>154141347842</v>
      </c>
      <c r="K42" s="49">
        <f t="shared" si="6"/>
        <v>0</v>
      </c>
      <c r="L42" s="49">
        <f t="shared" si="6"/>
        <v>0</v>
      </c>
      <c r="M42" s="49">
        <f t="shared" si="6"/>
        <v>0</v>
      </c>
      <c r="N42" s="49">
        <f t="shared" si="6"/>
        <v>0</v>
      </c>
      <c r="O42" s="49">
        <f t="shared" si="6"/>
        <v>0</v>
      </c>
      <c r="P42" s="49">
        <f t="shared" si="6"/>
        <v>0</v>
      </c>
      <c r="Q42" s="49">
        <f t="shared" si="6"/>
        <v>0</v>
      </c>
      <c r="R42" s="49">
        <f t="shared" si="6"/>
        <v>0</v>
      </c>
      <c r="S42" s="49">
        <f t="shared" si="6"/>
        <v>0</v>
      </c>
      <c r="T42" s="49">
        <f t="shared" si="6"/>
        <v>0</v>
      </c>
      <c r="U42" s="49">
        <f t="shared" si="6"/>
        <v>0</v>
      </c>
      <c r="V42" s="49">
        <f t="shared" si="6"/>
        <v>0</v>
      </c>
      <c r="W42" s="49">
        <f t="shared" si="6"/>
        <v>154141347842</v>
      </c>
      <c r="X42" s="49">
        <f t="shared" si="6"/>
        <v>50850053756</v>
      </c>
      <c r="Y42" s="49">
        <f t="shared" si="6"/>
        <v>103291294086</v>
      </c>
      <c r="Z42" s="50">
        <f>+IF(X42&lt;&gt;0,+(Y42/X42)*100,0)</f>
        <v>203.12917382867516</v>
      </c>
      <c r="AA42" s="51">
        <f>+AA25-AA40</f>
        <v>203400215008</v>
      </c>
    </row>
    <row r="43" spans="1:27" ht="4.5" customHeight="1">
      <c r="A43" s="38"/>
      <c r="B43" s="21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52"/>
      <c r="AA43" s="26"/>
    </row>
    <row r="44" spans="1:27" ht="13.5">
      <c r="A44" s="14" t="s">
        <v>65</v>
      </c>
      <c r="B44" s="21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2"/>
      <c r="AA44" s="26"/>
    </row>
    <row r="45" spans="1:27" ht="13.5">
      <c r="A45" s="27" t="s">
        <v>66</v>
      </c>
      <c r="B45" s="21"/>
      <c r="C45" s="22">
        <v>114475984352</v>
      </c>
      <c r="D45" s="22"/>
      <c r="E45" s="23">
        <v>183291626909</v>
      </c>
      <c r="F45" s="24">
        <v>183552730049</v>
      </c>
      <c r="G45" s="24">
        <v>149553436372</v>
      </c>
      <c r="H45" s="24">
        <v>148265525961</v>
      </c>
      <c r="I45" s="24">
        <v>148123328577</v>
      </c>
      <c r="J45" s="24">
        <v>148123328577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148123328577</v>
      </c>
      <c r="X45" s="24">
        <v>45888182513</v>
      </c>
      <c r="Y45" s="24">
        <v>102235146064</v>
      </c>
      <c r="Z45" s="52">
        <v>222.79</v>
      </c>
      <c r="AA45" s="26">
        <v>183552730049</v>
      </c>
    </row>
    <row r="46" spans="1:27" ht="13.5">
      <c r="A46" s="27" t="s">
        <v>67</v>
      </c>
      <c r="B46" s="21"/>
      <c r="C46" s="22">
        <v>11702870614</v>
      </c>
      <c r="D46" s="22"/>
      <c r="E46" s="23">
        <v>20228818249</v>
      </c>
      <c r="F46" s="24">
        <v>19835371005</v>
      </c>
      <c r="G46" s="24">
        <v>5528202875</v>
      </c>
      <c r="H46" s="24">
        <v>6041772371</v>
      </c>
      <c r="I46" s="24">
        <v>6018019263</v>
      </c>
      <c r="J46" s="24">
        <v>6018019263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6018019263</v>
      </c>
      <c r="X46" s="24">
        <v>4958842751</v>
      </c>
      <c r="Y46" s="24">
        <v>1059176512</v>
      </c>
      <c r="Z46" s="52">
        <v>21.36</v>
      </c>
      <c r="AA46" s="26">
        <v>19835371005</v>
      </c>
    </row>
    <row r="47" spans="1:27" ht="13.5">
      <c r="A47" s="27" t="s">
        <v>68</v>
      </c>
      <c r="B47" s="21"/>
      <c r="C47" s="22"/>
      <c r="D47" s="22"/>
      <c r="E47" s="23">
        <v>12113953</v>
      </c>
      <c r="F47" s="24">
        <v>12113953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3028488</v>
      </c>
      <c r="Y47" s="24">
        <v>-3028488</v>
      </c>
      <c r="Z47" s="52">
        <v>-100</v>
      </c>
      <c r="AA47" s="26">
        <v>12113953</v>
      </c>
    </row>
    <row r="48" spans="1:27" ht="13.5">
      <c r="A48" s="53" t="s">
        <v>69</v>
      </c>
      <c r="B48" s="54" t="s">
        <v>64</v>
      </c>
      <c r="C48" s="55">
        <f aca="true" t="shared" si="7" ref="C48:Y48">SUM(C45:C47)</f>
        <v>126178854966</v>
      </c>
      <c r="D48" s="55">
        <f>SUM(D45:D47)</f>
        <v>0</v>
      </c>
      <c r="E48" s="56">
        <f t="shared" si="7"/>
        <v>203532559111</v>
      </c>
      <c r="F48" s="57">
        <f t="shared" si="7"/>
        <v>203400215007</v>
      </c>
      <c r="G48" s="57">
        <f t="shared" si="7"/>
        <v>155081639247</v>
      </c>
      <c r="H48" s="57">
        <f t="shared" si="7"/>
        <v>154307298332</v>
      </c>
      <c r="I48" s="57">
        <f t="shared" si="7"/>
        <v>154141347840</v>
      </c>
      <c r="J48" s="57">
        <f t="shared" si="7"/>
        <v>154141347840</v>
      </c>
      <c r="K48" s="57">
        <f t="shared" si="7"/>
        <v>0</v>
      </c>
      <c r="L48" s="57">
        <f t="shared" si="7"/>
        <v>0</v>
      </c>
      <c r="M48" s="57">
        <f t="shared" si="7"/>
        <v>0</v>
      </c>
      <c r="N48" s="57">
        <f t="shared" si="7"/>
        <v>0</v>
      </c>
      <c r="O48" s="57">
        <f t="shared" si="7"/>
        <v>0</v>
      </c>
      <c r="P48" s="57">
        <f t="shared" si="7"/>
        <v>0</v>
      </c>
      <c r="Q48" s="57">
        <f t="shared" si="7"/>
        <v>0</v>
      </c>
      <c r="R48" s="57">
        <f t="shared" si="7"/>
        <v>0</v>
      </c>
      <c r="S48" s="57">
        <f t="shared" si="7"/>
        <v>0</v>
      </c>
      <c r="T48" s="57">
        <f t="shared" si="7"/>
        <v>0</v>
      </c>
      <c r="U48" s="57">
        <f t="shared" si="7"/>
        <v>0</v>
      </c>
      <c r="V48" s="57">
        <f t="shared" si="7"/>
        <v>0</v>
      </c>
      <c r="W48" s="57">
        <f t="shared" si="7"/>
        <v>154141347840</v>
      </c>
      <c r="X48" s="57">
        <f t="shared" si="7"/>
        <v>50850053752</v>
      </c>
      <c r="Y48" s="57">
        <f t="shared" si="7"/>
        <v>103291294088</v>
      </c>
      <c r="Z48" s="58">
        <f>+IF(X48&lt;&gt;0,+(Y48/X48)*100,0)</f>
        <v>203.129173848587</v>
      </c>
      <c r="AA48" s="59">
        <f>SUM(AA45:AA47)</f>
        <v>203400215007</v>
      </c>
    </row>
    <row r="49" spans="1:27" ht="13.5">
      <c r="A49" s="60" t="s">
        <v>78</v>
      </c>
      <c r="B49" s="61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3.5">
      <c r="A50" s="64" t="s">
        <v>79</v>
      </c>
      <c r="B50" s="64"/>
      <c r="C50" s="64"/>
      <c r="D50" s="64"/>
      <c r="E50" s="64"/>
      <c r="F50" s="64"/>
      <c r="G50" s="64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ht="13.5">
      <c r="A51" s="65" t="s">
        <v>80</v>
      </c>
      <c r="B51" s="66"/>
      <c r="C51" s="67"/>
      <c r="D51" s="67"/>
      <c r="E51" s="67"/>
      <c r="F51" s="67"/>
      <c r="G51" s="67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ht="13.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ht="13.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13.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2014-11-17T14:06:09Z</dcterms:created>
  <dcterms:modified xsi:type="dcterms:W3CDTF">2014-11-17T14:06:09Z</dcterms:modified>
  <cp:category/>
  <cp:version/>
  <cp:contentType/>
  <cp:contentStatus/>
</cp:coreProperties>
</file>