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2" sheetId="11" r:id="rId11"/>
    <sheet name="NC091" sheetId="12" r:id="rId12"/>
    <sheet name="NW372" sheetId="13" r:id="rId13"/>
    <sheet name="NW373" sheetId="14" r:id="rId14"/>
    <sheet name="NW402" sheetId="15" r:id="rId15"/>
    <sheet name="NW403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'FS184'!$A$1:$AA$54</definedName>
    <definedName name="_xlnm.Print_Area" localSheetId="1">'GT421'!$A$1:$AA$54</definedName>
    <definedName name="_xlnm.Print_Area" localSheetId="2">'GT481'!$A$1:$AA$54</definedName>
    <definedName name="_xlnm.Print_Area" localSheetId="3">'KZN225'!$A$1:$AA$54</definedName>
    <definedName name="_xlnm.Print_Area" localSheetId="4">'KZN252'!$A$1:$AA$54</definedName>
    <definedName name="_xlnm.Print_Area" localSheetId="5">'KZN282'!$A$1:$AA$54</definedName>
    <definedName name="_xlnm.Print_Area" localSheetId="6">'LIM354'!$A$1:$AA$54</definedName>
    <definedName name="_xlnm.Print_Area" localSheetId="7">'MP307'!$A$1:$AA$54</definedName>
    <definedName name="_xlnm.Print_Area" localSheetId="8">'MP312'!$A$1:$AA$54</definedName>
    <definedName name="_xlnm.Print_Area" localSheetId="9">'MP313'!$A$1:$AA$54</definedName>
    <definedName name="_xlnm.Print_Area" localSheetId="10">'MP322'!$A$1:$AA$54</definedName>
    <definedName name="_xlnm.Print_Area" localSheetId="11">'NC091'!$A$1:$AA$54</definedName>
    <definedName name="_xlnm.Print_Area" localSheetId="12">'NW372'!$A$1:$AA$54</definedName>
    <definedName name="_xlnm.Print_Area" localSheetId="13">'NW373'!$A$1:$AA$54</definedName>
    <definedName name="_xlnm.Print_Area" localSheetId="14">'NW402'!$A$1:$AA$54</definedName>
    <definedName name="_xlnm.Print_Area" localSheetId="15">'NW403'!$A$1:$AA$54</definedName>
    <definedName name="_xlnm.Print_Area" localSheetId="19">'Summary'!$A$1:$AA$54</definedName>
    <definedName name="_xlnm.Print_Area" localSheetId="16">'WC023'!$A$1:$AA$54</definedName>
    <definedName name="_xlnm.Print_Area" localSheetId="17">'WC024'!$A$1:$AA$54</definedName>
    <definedName name="_xlnm.Print_Area" localSheetId="18">'WC044'!$A$1:$AA$54</definedName>
  </definedNames>
  <calcPr calcMode="manual" fullCalcOnLoad="1"/>
</workbook>
</file>

<file path=xl/sharedStrings.xml><?xml version="1.0" encoding="utf-8"?>
<sst xmlns="http://schemas.openxmlformats.org/spreadsheetml/2006/main" count="1560" uniqueCount="93">
  <si>
    <t>Free State: Matjhabeng(FS184)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</si>
  <si>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</si>
  <si>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</si>
  <si>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</si>
  <si>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</si>
  <si>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</si>
  <si>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</si>
  <si>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</si>
  <si>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</si>
  <si>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</si>
  <si>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</si>
  <si>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</si>
  <si>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</si>
  <si>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</si>
  <si>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</si>
  <si>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</si>
  <si>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</si>
  <si>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</si>
  <si>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</si>
  <si>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</si>
  <si>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</si>
  <si>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</si>
  <si>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</si>
  <si>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</si>
  <si>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</si>
  <si>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</si>
  <si>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</si>
  <si>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</si>
  <si>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</si>
  <si>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</si>
  <si>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</si>
  <si>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</si>
  <si>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</si>
  <si>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</si>
  <si>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</si>
  <si>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</si>
  <si>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</si>
  <si>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</si>
  <si>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</si>
  <si>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</si>
  <si>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</si>
  <si>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</si>
  <si>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</si>
  <si>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</si>
  <si>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</si>
  <si>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</si>
  <si>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</si>
  <si>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</si>
  <si>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</si>
  <si>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</si>
  <si>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</si>
  <si>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</si>
  <si>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</si>
  <si>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</si>
  <si>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</si>
  <si>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</si>
  <si>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</si>
  <si>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</si>
  <si>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</si>
  <si>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</si>
  <si>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</si>
  <si>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</si>
  <si>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</si>
  <si>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</si>
  <si>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</si>
  <si>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</si>
  <si>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</si>
  <si>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</si>
  <si>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</si>
  <si>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</si>
  <si>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C6 Quarterly Budget Statement - Financial Position for 1st Quarter ended 30 September 2014 (Figures Finalised as at 2014/10/30)</t>
  </si>
  <si>
    <t>Gauteng: Mogale City(GT481) - Table C6 Quarterly Budget Statement - Financial Position for 1st Quarter ended 30 September 2014 (Figures Finalised as at 2014/10/30)</t>
  </si>
  <si>
    <t>Kwazulu-Natal: Msunduzi(KZN225) - Table C6 Quarterly Budget Statement - Financial Position for 1st Quarter ended 30 September 2014 (Figures Finalised as at 2014/10/30)</t>
  </si>
  <si>
    <t>Kwazulu-Natal: Newcastle(KZN252) - Table C6 Quarterly Budget Statement - Financial Position for 1st Quarter ended 30 September 2014 (Figures Finalised as at 2014/10/30)</t>
  </si>
  <si>
    <t>Kwazulu-Natal: uMhlathuze(KZN282) - Table C6 Quarterly Budget Statement - Financial Position for 1st Quarter ended 30 September 2014 (Figures Finalised as at 2014/10/30)</t>
  </si>
  <si>
    <t>Limpopo: Polokwane(LIM354) - Table C6 Quarterly Budget Statement - Financial Position for 1st Quarter ended 30 September 2014 (Figures Finalised as at 2014/10/30)</t>
  </si>
  <si>
    <t>Mpumalanga: Govan Mbeki(MP307) - Table C6 Quarterly Budget Statement - Financial Position for 1st Quarter ended 30 September 2014 (Figures Finalised as at 2014/10/30)</t>
  </si>
  <si>
    <t>Mpumalanga: Emalahleni (Mp)(MP312) - Table C6 Quarterly Budget Statement - Financial Position for 1st Quarter ended 30 September 2014 (Figures Finalised as at 2014/10/30)</t>
  </si>
  <si>
    <t>Mpumalanga: Steve Tshwete(MP313) - Table C6 Quarterly Budget Statement - Financial Position for 1st Quarter ended 30 September 2014 (Figures Finalised as at 2014/10/30)</t>
  </si>
  <si>
    <t>Mpumalanga: Mbombela(MP322) - Table C6 Quarterly Budget Statement - Financial Position for 1st Quarter ended 30 September 2014 (Figures Finalised as at 2014/10/30)</t>
  </si>
  <si>
    <t>Northern Cape: Sol Plaatje(NC091) - Table C6 Quarterly Budget Statement - Financial Position for 1st Quarter ended 30 September 2014 (Figures Finalised as at 2014/10/30)</t>
  </si>
  <si>
    <t>North West: Madibeng(NW372) - Table C6 Quarterly Budget Statement - Financial Position for 1st Quarter ended 30 September 2014 (Figures Finalised as at 2014/10/30)</t>
  </si>
  <si>
    <t>North West: Rustenburg(NW373) - Table C6 Quarterly Budget Statement - Financial Position for 1st Quarter ended 30 September 2014 (Figures Finalised as at 2014/10/30)</t>
  </si>
  <si>
    <t>North West: Tlokwe(NW402) - Table C6 Quarterly Budget Statement - Financial Position for 1st Quarter ended 30 September 2014 (Figures Finalised as at 2014/10/30)</t>
  </si>
  <si>
    <t>North West: City Of Matlosana(NW403) - Table C6 Quarterly Budget Statement - Financial Position for 1st Quarter ended 30 September 2014 (Figures Finalised as at 2014/10/30)</t>
  </si>
  <si>
    <t>Western Cape: Drakenstein(WC023) - Table C6 Quarterly Budget Statement - Financial Position for 1st Quarter ended 30 September 2014 (Figures Finalised as at 2014/10/30)</t>
  </si>
  <si>
    <t>Western Cape: Stellenbosch(WC024) - Table C6 Quarterly Budget Statement - Financial Position for 1st Quarter ended 30 September 2014 (Figures Finalised as at 2014/10/30)</t>
  </si>
  <si>
    <t>Western Cape: George(WC044)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</si>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</sst>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3" fontId="20" fillId="0" borderId="24" xfId="0" applyNumberFormat="1" applyFont="1" applyFill="1" applyBorder="1" applyAlignment="1" applyProtection="1">
      <alignment horizontal="center"/>
      <protection/>
    </xf>
    <xf numFmtId="173" fontId="20" fillId="0" borderId="25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3" fontId="20" fillId="0" borderId="26" xfId="0" applyNumberFormat="1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173" fontId="21" fillId="0" borderId="28" xfId="0" applyNumberFormat="1" applyFont="1" applyFill="1" applyBorder="1" applyAlignment="1" applyProtection="1">
      <alignment/>
      <protection/>
    </xf>
    <xf numFmtId="173" fontId="21" fillId="0" borderId="29" xfId="0" applyNumberFormat="1" applyFont="1" applyFill="1" applyBorder="1" applyAlignment="1" applyProtection="1">
      <alignment/>
      <protection/>
    </xf>
    <xf numFmtId="173" fontId="21" fillId="0" borderId="27" xfId="0" applyNumberFormat="1" applyFont="1" applyFill="1" applyBorder="1" applyAlignment="1" applyProtection="1">
      <alignment/>
      <protection/>
    </xf>
    <xf numFmtId="171" fontId="21" fillId="0" borderId="27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indent="1"/>
      <protection/>
    </xf>
    <xf numFmtId="173" fontId="21" fillId="0" borderId="27" xfId="42" applyNumberFormat="1" applyFont="1" applyFill="1" applyBorder="1" applyAlignment="1" applyProtection="1">
      <alignment/>
      <protection/>
    </xf>
    <xf numFmtId="171" fontId="21" fillId="0" borderId="27" xfId="42" applyNumberFormat="1" applyFont="1" applyFill="1" applyBorder="1" applyAlignment="1" applyProtection="1">
      <alignment/>
      <protection/>
    </xf>
    <xf numFmtId="173" fontId="21" fillId="0" borderId="30" xfId="42" applyNumberFormat="1" applyFont="1" applyFill="1" applyBorder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1" fillId="0" borderId="32" xfId="0" applyFont="1" applyFill="1" applyBorder="1" applyAlignment="1" applyProtection="1">
      <alignment horizontal="center"/>
      <protection/>
    </xf>
    <xf numFmtId="173" fontId="20" fillId="0" borderId="33" xfId="0" applyNumberFormat="1" applyFont="1" applyFill="1" applyBorder="1" applyAlignment="1" applyProtection="1">
      <alignment/>
      <protection/>
    </xf>
    <xf numFmtId="173" fontId="20" fillId="0" borderId="34" xfId="0" applyNumberFormat="1" applyFont="1" applyFill="1" applyBorder="1" applyAlignment="1" applyProtection="1">
      <alignment/>
      <protection/>
    </xf>
    <xf numFmtId="173" fontId="20" fillId="0" borderId="32" xfId="0" applyNumberFormat="1" applyFont="1" applyFill="1" applyBorder="1" applyAlignment="1" applyProtection="1">
      <alignment/>
      <protection/>
    </xf>
    <xf numFmtId="171" fontId="20" fillId="0" borderId="32" xfId="0" applyNumberFormat="1" applyFont="1" applyFill="1" applyBorder="1" applyAlignment="1" applyProtection="1">
      <alignment/>
      <protection/>
    </xf>
    <xf numFmtId="173" fontId="20" fillId="0" borderId="35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/>
      <protection/>
    </xf>
    <xf numFmtId="173" fontId="20" fillId="0" borderId="37" xfId="0" applyNumberFormat="1" applyFont="1" applyFill="1" applyBorder="1" applyAlignment="1" applyProtection="1">
      <alignment/>
      <protection/>
    </xf>
    <xf numFmtId="173" fontId="20" fillId="0" borderId="38" xfId="0" applyNumberFormat="1" applyFont="1" applyFill="1" applyBorder="1" applyAlignment="1" applyProtection="1">
      <alignment/>
      <protection/>
    </xf>
    <xf numFmtId="171" fontId="20" fillId="0" borderId="38" xfId="0" applyNumberFormat="1" applyFont="1" applyFill="1" applyBorder="1" applyAlignment="1" applyProtection="1">
      <alignment/>
      <protection/>
    </xf>
    <xf numFmtId="173" fontId="20" fillId="0" borderId="39" xfId="0" applyNumberFormat="1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/>
      <protection/>
    </xf>
    <xf numFmtId="173" fontId="20" fillId="0" borderId="19" xfId="0" applyNumberFormat="1" applyFont="1" applyFill="1" applyBorder="1" applyAlignment="1" applyProtection="1">
      <alignment/>
      <protection/>
    </xf>
    <xf numFmtId="173" fontId="20" fillId="0" borderId="40" xfId="0" applyNumberFormat="1" applyFont="1" applyFill="1" applyBorder="1" applyAlignment="1" applyProtection="1">
      <alignment/>
      <protection/>
    </xf>
    <xf numFmtId="173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3" fontId="20" fillId="0" borderId="41" xfId="0" applyNumberFormat="1" applyFont="1" applyFill="1" applyBorder="1" applyAlignment="1" applyProtection="1">
      <alignment/>
      <protection/>
    </xf>
    <xf numFmtId="170" fontId="21" fillId="0" borderId="27" xfId="0" applyNumberFormat="1" applyFont="1" applyFill="1" applyBorder="1" applyAlignment="1" applyProtection="1">
      <alignment/>
      <protection/>
    </xf>
    <xf numFmtId="0" fontId="20" fillId="0" borderId="42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horizontal="center"/>
      <protection/>
    </xf>
    <xf numFmtId="173" fontId="20" fillId="0" borderId="22" xfId="0" applyNumberFormat="1" applyFont="1" applyFill="1" applyBorder="1" applyAlignment="1" applyProtection="1">
      <alignment/>
      <protection/>
    </xf>
    <xf numFmtId="173" fontId="20" fillId="0" borderId="43" xfId="0" applyNumberFormat="1" applyFont="1" applyFill="1" applyBorder="1" applyAlignment="1" applyProtection="1">
      <alignment/>
      <protection/>
    </xf>
    <xf numFmtId="173" fontId="20" fillId="0" borderId="21" xfId="0" applyNumberFormat="1" applyFont="1" applyFill="1" applyBorder="1" applyAlignment="1" applyProtection="1">
      <alignment/>
      <protection/>
    </xf>
    <xf numFmtId="170" fontId="20" fillId="0" borderId="21" xfId="0" applyNumberFormat="1" applyFont="1" applyFill="1" applyBorder="1" applyAlignment="1" applyProtection="1">
      <alignment/>
      <protection/>
    </xf>
    <xf numFmtId="173" fontId="20" fillId="0" borderId="44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170" fontId="20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172" fontId="25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2371131</v>
      </c>
      <c r="D6" s="22">
        <v>2371131</v>
      </c>
      <c r="E6" s="23">
        <v>10000000</v>
      </c>
      <c r="F6" s="24">
        <v>10000000</v>
      </c>
      <c r="G6" s="24">
        <v>56156972</v>
      </c>
      <c r="H6" s="24">
        <v>-7033598</v>
      </c>
      <c r="I6" s="24">
        <v>37534755</v>
      </c>
      <c r="J6" s="24">
        <v>37534755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37534755</v>
      </c>
      <c r="X6" s="24">
        <v>2500000</v>
      </c>
      <c r="Y6" s="24">
        <v>35034755</v>
      </c>
      <c r="Z6" s="25">
        <v>1401.39</v>
      </c>
      <c r="AA6" s="26">
        <v>10000000</v>
      </c>
    </row>
    <row r="7" spans="1:27" ht="13.5">
      <c r="A7" s="27" t="s">
        <v>34</v>
      </c>
      <c r="B7" s="21"/>
      <c r="C7" s="22">
        <v>10580227</v>
      </c>
      <c r="D7" s="22">
        <v>10580227</v>
      </c>
      <c r="E7" s="23">
        <v>13000000</v>
      </c>
      <c r="F7" s="24">
        <v>13000000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3250000</v>
      </c>
      <c r="Y7" s="24">
        <v>-3250000</v>
      </c>
      <c r="Z7" s="25">
        <v>-100</v>
      </c>
      <c r="AA7" s="26">
        <v>13000000</v>
      </c>
    </row>
    <row r="8" spans="1:27" ht="13.5">
      <c r="A8" s="27" t="s">
        <v>35</v>
      </c>
      <c r="B8" s="21"/>
      <c r="C8" s="22">
        <v>545111940</v>
      </c>
      <c r="D8" s="22">
        <v>545111940</v>
      </c>
      <c r="E8" s="23">
        <v>150000000</v>
      </c>
      <c r="F8" s="24">
        <v>150000000</v>
      </c>
      <c r="G8" s="24">
        <v>50270074</v>
      </c>
      <c r="H8" s="24">
        <v>95866485</v>
      </c>
      <c r="I8" s="24">
        <v>202880037</v>
      </c>
      <c r="J8" s="24">
        <v>202880037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202880037</v>
      </c>
      <c r="X8" s="24">
        <v>37500000</v>
      </c>
      <c r="Y8" s="24">
        <v>165380037</v>
      </c>
      <c r="Z8" s="25">
        <v>441.01</v>
      </c>
      <c r="AA8" s="26">
        <v>150000000</v>
      </c>
    </row>
    <row r="9" spans="1:27" ht="13.5">
      <c r="A9" s="27" t="s">
        <v>36</v>
      </c>
      <c r="B9" s="21"/>
      <c r="C9" s="22">
        <v>4668458</v>
      </c>
      <c r="D9" s="22">
        <v>4668458</v>
      </c>
      <c r="E9" s="23">
        <v>3000000</v>
      </c>
      <c r="F9" s="24">
        <v>3000000</v>
      </c>
      <c r="G9" s="24">
        <v>232908</v>
      </c>
      <c r="H9" s="24">
        <v>253035</v>
      </c>
      <c r="I9" s="24">
        <v>-2436417</v>
      </c>
      <c r="J9" s="24">
        <v>-2436417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-2436417</v>
      </c>
      <c r="X9" s="24">
        <v>750000</v>
      </c>
      <c r="Y9" s="24">
        <v>-3186417</v>
      </c>
      <c r="Z9" s="25">
        <v>-424.86</v>
      </c>
      <c r="AA9" s="26">
        <v>3000000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331196985</v>
      </c>
      <c r="D11" s="22">
        <v>331196985</v>
      </c>
      <c r="E11" s="23">
        <v>770000000</v>
      </c>
      <c r="F11" s="24">
        <v>770000000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192500000</v>
      </c>
      <c r="Y11" s="24">
        <v>-192500000</v>
      </c>
      <c r="Z11" s="25">
        <v>-100</v>
      </c>
      <c r="AA11" s="26">
        <v>770000000</v>
      </c>
    </row>
    <row r="12" spans="1:27" ht="13.5">
      <c r="A12" s="31" t="s">
        <v>39</v>
      </c>
      <c r="B12" s="32"/>
      <c r="C12" s="33">
        <f aca="true" t="shared" si="0" ref="C12:Y12">SUM(C6:C11)</f>
        <v>893928741</v>
      </c>
      <c r="D12" s="33">
        <f>SUM(D6:D11)</f>
        <v>893928741</v>
      </c>
      <c r="E12" s="34">
        <f t="shared" si="0"/>
        <v>946000000</v>
      </c>
      <c r="F12" s="35">
        <f t="shared" si="0"/>
        <v>946000000</v>
      </c>
      <c r="G12" s="35">
        <f t="shared" si="0"/>
        <v>106659954</v>
      </c>
      <c r="H12" s="35">
        <f t="shared" si="0"/>
        <v>89085922</v>
      </c>
      <c r="I12" s="35">
        <f t="shared" si="0"/>
        <v>237978375</v>
      </c>
      <c r="J12" s="35">
        <f t="shared" si="0"/>
        <v>237978375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237978375</v>
      </c>
      <c r="X12" s="35">
        <f t="shared" si="0"/>
        <v>236500000</v>
      </c>
      <c r="Y12" s="35">
        <f t="shared" si="0"/>
        <v>1478375</v>
      </c>
      <c r="Z12" s="36">
        <f>+IF(X12&lt;&gt;0,+(Y12/X12)*100,0)</f>
        <v>0.6251057082452431</v>
      </c>
      <c r="AA12" s="37">
        <f>SUM(AA6:AA11)</f>
        <v>946000000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1611777</v>
      </c>
      <c r="D15" s="22">
        <v>1611777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>
        <v>16099517</v>
      </c>
      <c r="D16" s="22">
        <v>16099517</v>
      </c>
      <c r="E16" s="23">
        <v>13000000</v>
      </c>
      <c r="F16" s="24">
        <v>13000000</v>
      </c>
      <c r="G16" s="28"/>
      <c r="H16" s="28">
        <v>60722000</v>
      </c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3250000</v>
      </c>
      <c r="Y16" s="28">
        <v>-3250000</v>
      </c>
      <c r="Z16" s="29">
        <v>-100</v>
      </c>
      <c r="AA16" s="30">
        <v>13000000</v>
      </c>
    </row>
    <row r="17" spans="1:27" ht="13.5">
      <c r="A17" s="27" t="s">
        <v>43</v>
      </c>
      <c r="B17" s="21"/>
      <c r="C17" s="22">
        <v>452397371</v>
      </c>
      <c r="D17" s="22">
        <v>452397371</v>
      </c>
      <c r="E17" s="23">
        <v>400000000</v>
      </c>
      <c r="F17" s="24">
        <v>400000000</v>
      </c>
      <c r="G17" s="24"/>
      <c r="H17" s="24"/>
      <c r="I17" s="24">
        <v>-1187037</v>
      </c>
      <c r="J17" s="24">
        <v>-1187037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-1187037</v>
      </c>
      <c r="X17" s="24">
        <v>100000000</v>
      </c>
      <c r="Y17" s="24">
        <v>-101187037</v>
      </c>
      <c r="Z17" s="25">
        <v>-101.19</v>
      </c>
      <c r="AA17" s="26">
        <v>400000000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5451277309</v>
      </c>
      <c r="D19" s="22">
        <v>5451277309</v>
      </c>
      <c r="E19" s="23">
        <v>5500000000</v>
      </c>
      <c r="F19" s="24">
        <v>5500000000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>
        <v>1375000000</v>
      </c>
      <c r="Y19" s="24">
        <v>-1375000000</v>
      </c>
      <c r="Z19" s="25">
        <v>-100</v>
      </c>
      <c r="AA19" s="26">
        <v>5500000000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>
        <v>4747835</v>
      </c>
      <c r="D23" s="22">
        <v>4747835</v>
      </c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5926133809</v>
      </c>
      <c r="D24" s="33">
        <f>SUM(D15:D23)</f>
        <v>5926133809</v>
      </c>
      <c r="E24" s="40">
        <f t="shared" si="1"/>
        <v>5913000000</v>
      </c>
      <c r="F24" s="41">
        <f t="shared" si="1"/>
        <v>5913000000</v>
      </c>
      <c r="G24" s="41">
        <f t="shared" si="1"/>
        <v>0</v>
      </c>
      <c r="H24" s="41">
        <f t="shared" si="1"/>
        <v>60722000</v>
      </c>
      <c r="I24" s="41">
        <f t="shared" si="1"/>
        <v>-1187037</v>
      </c>
      <c r="J24" s="41">
        <f t="shared" si="1"/>
        <v>-1187037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-1187037</v>
      </c>
      <c r="X24" s="41">
        <f t="shared" si="1"/>
        <v>1478250000</v>
      </c>
      <c r="Y24" s="41">
        <f t="shared" si="1"/>
        <v>-1479437037</v>
      </c>
      <c r="Z24" s="42">
        <f>+IF(X24&lt;&gt;0,+(Y24/X24)*100,0)</f>
        <v>-100.08030015220699</v>
      </c>
      <c r="AA24" s="43">
        <f>SUM(AA15:AA23)</f>
        <v>5913000000</v>
      </c>
    </row>
    <row r="25" spans="1:27" ht="13.5">
      <c r="A25" s="31" t="s">
        <v>51</v>
      </c>
      <c r="B25" s="32"/>
      <c r="C25" s="33">
        <f aca="true" t="shared" si="2" ref="C25:Y25">+C12+C24</f>
        <v>6820062550</v>
      </c>
      <c r="D25" s="33">
        <f>+D12+D24</f>
        <v>6820062550</v>
      </c>
      <c r="E25" s="34">
        <f t="shared" si="2"/>
        <v>6859000000</v>
      </c>
      <c r="F25" s="35">
        <f t="shared" si="2"/>
        <v>6859000000</v>
      </c>
      <c r="G25" s="35">
        <f t="shared" si="2"/>
        <v>106659954</v>
      </c>
      <c r="H25" s="35">
        <f t="shared" si="2"/>
        <v>149807922</v>
      </c>
      <c r="I25" s="35">
        <f t="shared" si="2"/>
        <v>236791338</v>
      </c>
      <c r="J25" s="35">
        <f t="shared" si="2"/>
        <v>236791338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236791338</v>
      </c>
      <c r="X25" s="35">
        <f t="shared" si="2"/>
        <v>1714750000</v>
      </c>
      <c r="Y25" s="35">
        <f t="shared" si="2"/>
        <v>-1477958662</v>
      </c>
      <c r="Z25" s="36">
        <f>+IF(X25&lt;&gt;0,+(Y25/X25)*100,0)</f>
        <v>-86.19091191135733</v>
      </c>
      <c r="AA25" s="37">
        <f>+AA12+AA24</f>
        <v>6859000000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18000000</v>
      </c>
      <c r="F30" s="24">
        <v>18000000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4500000</v>
      </c>
      <c r="Y30" s="24">
        <v>-4500000</v>
      </c>
      <c r="Z30" s="25">
        <v>-100</v>
      </c>
      <c r="AA30" s="26">
        <v>18000000</v>
      </c>
    </row>
    <row r="31" spans="1:27" ht="13.5">
      <c r="A31" s="27" t="s">
        <v>56</v>
      </c>
      <c r="B31" s="21"/>
      <c r="C31" s="22">
        <v>31962789</v>
      </c>
      <c r="D31" s="22">
        <v>31962789</v>
      </c>
      <c r="E31" s="23">
        <v>33000000</v>
      </c>
      <c r="F31" s="24">
        <v>33000000</v>
      </c>
      <c r="G31" s="24">
        <v>78848</v>
      </c>
      <c r="H31" s="24">
        <v>52567</v>
      </c>
      <c r="I31" s="24">
        <v>225786</v>
      </c>
      <c r="J31" s="24">
        <v>225786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225786</v>
      </c>
      <c r="X31" s="24">
        <v>8250000</v>
      </c>
      <c r="Y31" s="24">
        <v>-8024214</v>
      </c>
      <c r="Z31" s="25">
        <v>-97.26</v>
      </c>
      <c r="AA31" s="26">
        <v>33000000</v>
      </c>
    </row>
    <row r="32" spans="1:27" ht="13.5">
      <c r="A32" s="27" t="s">
        <v>57</v>
      </c>
      <c r="B32" s="21"/>
      <c r="C32" s="22">
        <v>1651567346</v>
      </c>
      <c r="D32" s="22">
        <v>1651567346</v>
      </c>
      <c r="E32" s="23">
        <v>500000000</v>
      </c>
      <c r="F32" s="24">
        <v>500000000</v>
      </c>
      <c r="G32" s="24">
        <v>-92169106</v>
      </c>
      <c r="H32" s="24">
        <v>-55175221</v>
      </c>
      <c r="I32" s="24">
        <v>14555126</v>
      </c>
      <c r="J32" s="24">
        <v>14555126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14555126</v>
      </c>
      <c r="X32" s="24">
        <v>125000000</v>
      </c>
      <c r="Y32" s="24">
        <v>-110444874</v>
      </c>
      <c r="Z32" s="25">
        <v>-88.36</v>
      </c>
      <c r="AA32" s="26">
        <v>500000000</v>
      </c>
    </row>
    <row r="33" spans="1:27" ht="13.5">
      <c r="A33" s="27" t="s">
        <v>58</v>
      </c>
      <c r="B33" s="21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6"/>
    </row>
    <row r="34" spans="1:27" ht="13.5">
      <c r="A34" s="31" t="s">
        <v>59</v>
      </c>
      <c r="B34" s="32"/>
      <c r="C34" s="33">
        <f aca="true" t="shared" si="3" ref="C34:Y34">SUM(C29:C33)</f>
        <v>1683530135</v>
      </c>
      <c r="D34" s="33">
        <f>SUM(D29:D33)</f>
        <v>1683530135</v>
      </c>
      <c r="E34" s="34">
        <f t="shared" si="3"/>
        <v>551000000</v>
      </c>
      <c r="F34" s="35">
        <f t="shared" si="3"/>
        <v>551000000</v>
      </c>
      <c r="G34" s="35">
        <f t="shared" si="3"/>
        <v>-92090258</v>
      </c>
      <c r="H34" s="35">
        <f t="shared" si="3"/>
        <v>-55122654</v>
      </c>
      <c r="I34" s="35">
        <f t="shared" si="3"/>
        <v>14780912</v>
      </c>
      <c r="J34" s="35">
        <f t="shared" si="3"/>
        <v>14780912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14780912</v>
      </c>
      <c r="X34" s="35">
        <f t="shared" si="3"/>
        <v>137750000</v>
      </c>
      <c r="Y34" s="35">
        <f t="shared" si="3"/>
        <v>-122969088</v>
      </c>
      <c r="Z34" s="36">
        <f>+IF(X34&lt;&gt;0,+(Y34/X34)*100,0)</f>
        <v>-89.26975535390199</v>
      </c>
      <c r="AA34" s="37">
        <f>SUM(AA29:AA33)</f>
        <v>551000000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322410090</v>
      </c>
      <c r="D37" s="22">
        <v>322410090</v>
      </c>
      <c r="E37" s="23"/>
      <c r="F37" s="24"/>
      <c r="G37" s="24">
        <v>-13832223</v>
      </c>
      <c r="H37" s="24">
        <v>-25409866</v>
      </c>
      <c r="I37" s="24">
        <v>-45509912</v>
      </c>
      <c r="J37" s="24">
        <v>-45509912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-45509912</v>
      </c>
      <c r="X37" s="24"/>
      <c r="Y37" s="24">
        <v>-45509912</v>
      </c>
      <c r="Z37" s="25"/>
      <c r="AA37" s="26"/>
    </row>
    <row r="38" spans="1:27" ht="13.5">
      <c r="A38" s="27" t="s">
        <v>58</v>
      </c>
      <c r="B38" s="21"/>
      <c r="C38" s="22">
        <v>8270000</v>
      </c>
      <c r="D38" s="22">
        <v>8270000</v>
      </c>
      <c r="E38" s="23">
        <v>260000000</v>
      </c>
      <c r="F38" s="24">
        <v>260000000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65000000</v>
      </c>
      <c r="Y38" s="24">
        <v>-65000000</v>
      </c>
      <c r="Z38" s="25">
        <v>-100</v>
      </c>
      <c r="AA38" s="26">
        <v>260000000</v>
      </c>
    </row>
    <row r="39" spans="1:27" ht="13.5">
      <c r="A39" s="31" t="s">
        <v>61</v>
      </c>
      <c r="B39" s="39"/>
      <c r="C39" s="33">
        <f aca="true" t="shared" si="4" ref="C39:Y39">SUM(C37:C38)</f>
        <v>330680090</v>
      </c>
      <c r="D39" s="33">
        <f>SUM(D37:D38)</f>
        <v>330680090</v>
      </c>
      <c r="E39" s="40">
        <f t="shared" si="4"/>
        <v>260000000</v>
      </c>
      <c r="F39" s="41">
        <f t="shared" si="4"/>
        <v>260000000</v>
      </c>
      <c r="G39" s="41">
        <f t="shared" si="4"/>
        <v>-13832223</v>
      </c>
      <c r="H39" s="41">
        <f t="shared" si="4"/>
        <v>-25409866</v>
      </c>
      <c r="I39" s="41">
        <f t="shared" si="4"/>
        <v>-45509912</v>
      </c>
      <c r="J39" s="41">
        <f t="shared" si="4"/>
        <v>-45509912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-45509912</v>
      </c>
      <c r="X39" s="41">
        <f t="shared" si="4"/>
        <v>65000000</v>
      </c>
      <c r="Y39" s="41">
        <f t="shared" si="4"/>
        <v>-110509912</v>
      </c>
      <c r="Z39" s="42">
        <f>+IF(X39&lt;&gt;0,+(Y39/X39)*100,0)</f>
        <v>-170.01524923076923</v>
      </c>
      <c r="AA39" s="43">
        <f>SUM(AA37:AA38)</f>
        <v>260000000</v>
      </c>
    </row>
    <row r="40" spans="1:27" ht="13.5">
      <c r="A40" s="31" t="s">
        <v>62</v>
      </c>
      <c r="B40" s="32"/>
      <c r="C40" s="33">
        <f aca="true" t="shared" si="5" ref="C40:Y40">+C34+C39</f>
        <v>2014210225</v>
      </c>
      <c r="D40" s="33">
        <f>+D34+D39</f>
        <v>2014210225</v>
      </c>
      <c r="E40" s="34">
        <f t="shared" si="5"/>
        <v>811000000</v>
      </c>
      <c r="F40" s="35">
        <f t="shared" si="5"/>
        <v>811000000</v>
      </c>
      <c r="G40" s="35">
        <f t="shared" si="5"/>
        <v>-105922481</v>
      </c>
      <c r="H40" s="35">
        <f t="shared" si="5"/>
        <v>-80532520</v>
      </c>
      <c r="I40" s="35">
        <f t="shared" si="5"/>
        <v>-30729000</v>
      </c>
      <c r="J40" s="35">
        <f t="shared" si="5"/>
        <v>-30729000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-30729000</v>
      </c>
      <c r="X40" s="35">
        <f t="shared" si="5"/>
        <v>202750000</v>
      </c>
      <c r="Y40" s="35">
        <f t="shared" si="5"/>
        <v>-233479000</v>
      </c>
      <c r="Z40" s="36">
        <f>+IF(X40&lt;&gt;0,+(Y40/X40)*100,0)</f>
        <v>-115.1561035758323</v>
      </c>
      <c r="AA40" s="37">
        <f>+AA34+AA39</f>
        <v>811000000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4805852325</v>
      </c>
      <c r="D42" s="47">
        <f>+D25-D40</f>
        <v>4805852325</v>
      </c>
      <c r="E42" s="48">
        <f t="shared" si="6"/>
        <v>6048000000</v>
      </c>
      <c r="F42" s="49">
        <f t="shared" si="6"/>
        <v>6048000000</v>
      </c>
      <c r="G42" s="49">
        <f t="shared" si="6"/>
        <v>212582435</v>
      </c>
      <c r="H42" s="49">
        <f t="shared" si="6"/>
        <v>230340442</v>
      </c>
      <c r="I42" s="49">
        <f t="shared" si="6"/>
        <v>267520338</v>
      </c>
      <c r="J42" s="49">
        <f t="shared" si="6"/>
        <v>267520338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267520338</v>
      </c>
      <c r="X42" s="49">
        <f t="shared" si="6"/>
        <v>1512000000</v>
      </c>
      <c r="Y42" s="49">
        <f t="shared" si="6"/>
        <v>-1244479662</v>
      </c>
      <c r="Z42" s="50">
        <f>+IF(X42&lt;&gt;0,+(Y42/X42)*100,0)</f>
        <v>-82.30685595238096</v>
      </c>
      <c r="AA42" s="51">
        <f>+AA25-AA40</f>
        <v>6048000000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4805852325</v>
      </c>
      <c r="D45" s="22">
        <v>4805852325</v>
      </c>
      <c r="E45" s="23">
        <v>6048000000</v>
      </c>
      <c r="F45" s="24">
        <v>6048000000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>
        <v>1512000000</v>
      </c>
      <c r="Y45" s="24">
        <v>-1512000000</v>
      </c>
      <c r="Z45" s="52">
        <v>-100</v>
      </c>
      <c r="AA45" s="26">
        <v>6048000000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>
        <v>212582435</v>
      </c>
      <c r="H46" s="24">
        <v>230340442</v>
      </c>
      <c r="I46" s="24">
        <v>267520338</v>
      </c>
      <c r="J46" s="24">
        <v>267520338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267520338</v>
      </c>
      <c r="X46" s="24"/>
      <c r="Y46" s="24">
        <v>267520338</v>
      </c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4805852325</v>
      </c>
      <c r="D48" s="55">
        <f>SUM(D45:D47)</f>
        <v>4805852325</v>
      </c>
      <c r="E48" s="56">
        <f t="shared" si="7"/>
        <v>6048000000</v>
      </c>
      <c r="F48" s="57">
        <f t="shared" si="7"/>
        <v>6048000000</v>
      </c>
      <c r="G48" s="57">
        <f t="shared" si="7"/>
        <v>212582435</v>
      </c>
      <c r="H48" s="57">
        <f t="shared" si="7"/>
        <v>230340442</v>
      </c>
      <c r="I48" s="57">
        <f t="shared" si="7"/>
        <v>267520338</v>
      </c>
      <c r="J48" s="57">
        <f t="shared" si="7"/>
        <v>267520338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267520338</v>
      </c>
      <c r="X48" s="57">
        <f t="shared" si="7"/>
        <v>1512000000</v>
      </c>
      <c r="Y48" s="57">
        <f t="shared" si="7"/>
        <v>-1244479662</v>
      </c>
      <c r="Z48" s="58">
        <f>+IF(X48&lt;&gt;0,+(Y48/X48)*100,0)</f>
        <v>-82.30685595238096</v>
      </c>
      <c r="AA48" s="59">
        <f>SUM(AA45:AA47)</f>
        <v>6048000000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42761647</v>
      </c>
      <c r="F6" s="24">
        <v>42761647</v>
      </c>
      <c r="G6" s="24">
        <v>140176992</v>
      </c>
      <c r="H6" s="24">
        <v>161536083</v>
      </c>
      <c r="I6" s="24">
        <v>180400315</v>
      </c>
      <c r="J6" s="24">
        <v>180400315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180400315</v>
      </c>
      <c r="X6" s="24">
        <v>10690412</v>
      </c>
      <c r="Y6" s="24">
        <v>169709903</v>
      </c>
      <c r="Z6" s="25">
        <v>1587.5</v>
      </c>
      <c r="AA6" s="26">
        <v>42761647</v>
      </c>
    </row>
    <row r="7" spans="1:27" ht="13.5">
      <c r="A7" s="27" t="s">
        <v>34</v>
      </c>
      <c r="B7" s="21"/>
      <c r="C7" s="22"/>
      <c r="D7" s="22"/>
      <c r="E7" s="23">
        <v>513000000</v>
      </c>
      <c r="F7" s="24">
        <v>513000000</v>
      </c>
      <c r="G7" s="24">
        <v>290000000</v>
      </c>
      <c r="H7" s="24">
        <v>260000000</v>
      </c>
      <c r="I7" s="24">
        <v>224000000</v>
      </c>
      <c r="J7" s="24">
        <v>224000000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224000000</v>
      </c>
      <c r="X7" s="24">
        <v>128250000</v>
      </c>
      <c r="Y7" s="24">
        <v>95750000</v>
      </c>
      <c r="Z7" s="25">
        <v>74.66</v>
      </c>
      <c r="AA7" s="26">
        <v>513000000</v>
      </c>
    </row>
    <row r="8" spans="1:27" ht="13.5">
      <c r="A8" s="27" t="s">
        <v>35</v>
      </c>
      <c r="B8" s="21"/>
      <c r="C8" s="22"/>
      <c r="D8" s="22"/>
      <c r="E8" s="23">
        <v>40552337</v>
      </c>
      <c r="F8" s="24">
        <v>40552337</v>
      </c>
      <c r="G8" s="24">
        <v>37141584</v>
      </c>
      <c r="H8" s="24">
        <v>55591743</v>
      </c>
      <c r="I8" s="24">
        <v>57990138</v>
      </c>
      <c r="J8" s="24">
        <v>57990138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57990138</v>
      </c>
      <c r="X8" s="24">
        <v>10138084</v>
      </c>
      <c r="Y8" s="24">
        <v>47852054</v>
      </c>
      <c r="Z8" s="25">
        <v>472</v>
      </c>
      <c r="AA8" s="26">
        <v>40552337</v>
      </c>
    </row>
    <row r="9" spans="1:27" ht="13.5">
      <c r="A9" s="27" t="s">
        <v>36</v>
      </c>
      <c r="B9" s="21"/>
      <c r="C9" s="22"/>
      <c r="D9" s="22"/>
      <c r="E9" s="23">
        <v>20486256</v>
      </c>
      <c r="F9" s="24">
        <v>20486256</v>
      </c>
      <c r="G9" s="24">
        <v>10142815</v>
      </c>
      <c r="H9" s="24">
        <v>10351935</v>
      </c>
      <c r="I9" s="24">
        <v>8961467</v>
      </c>
      <c r="J9" s="24">
        <v>8961467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8961467</v>
      </c>
      <c r="X9" s="24">
        <v>5121564</v>
      </c>
      <c r="Y9" s="24">
        <v>3839903</v>
      </c>
      <c r="Z9" s="25">
        <v>74.98</v>
      </c>
      <c r="AA9" s="26">
        <v>20486256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/>
      <c r="D11" s="22"/>
      <c r="E11" s="23">
        <v>47239434</v>
      </c>
      <c r="F11" s="24">
        <v>47239434</v>
      </c>
      <c r="G11" s="24">
        <v>64850713</v>
      </c>
      <c r="H11" s="24">
        <v>158571202</v>
      </c>
      <c r="I11" s="24">
        <v>158423960</v>
      </c>
      <c r="J11" s="24">
        <v>158423960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158423960</v>
      </c>
      <c r="X11" s="24">
        <v>11809859</v>
      </c>
      <c r="Y11" s="24">
        <v>146614101</v>
      </c>
      <c r="Z11" s="25">
        <v>1241.46</v>
      </c>
      <c r="AA11" s="26">
        <v>47239434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664039674</v>
      </c>
      <c r="F12" s="35">
        <f t="shared" si="0"/>
        <v>664039674</v>
      </c>
      <c r="G12" s="35">
        <f t="shared" si="0"/>
        <v>542312104</v>
      </c>
      <c r="H12" s="35">
        <f t="shared" si="0"/>
        <v>646050963</v>
      </c>
      <c r="I12" s="35">
        <f t="shared" si="0"/>
        <v>629775880</v>
      </c>
      <c r="J12" s="35">
        <f t="shared" si="0"/>
        <v>629775880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629775880</v>
      </c>
      <c r="X12" s="35">
        <f t="shared" si="0"/>
        <v>166009919</v>
      </c>
      <c r="Y12" s="35">
        <f t="shared" si="0"/>
        <v>463765961</v>
      </c>
      <c r="Z12" s="36">
        <f>+IF(X12&lt;&gt;0,+(Y12/X12)*100,0)</f>
        <v>279.36039231487126</v>
      </c>
      <c r="AA12" s="37">
        <f>SUM(AA6:AA11)</f>
        <v>664039674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6"/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6075723409</v>
      </c>
      <c r="F19" s="24">
        <v>6075723409</v>
      </c>
      <c r="G19" s="24">
        <v>5960976401</v>
      </c>
      <c r="H19" s="24">
        <v>5951045020</v>
      </c>
      <c r="I19" s="24">
        <v>5948804871</v>
      </c>
      <c r="J19" s="24">
        <v>5948804871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5948804871</v>
      </c>
      <c r="X19" s="24">
        <v>1518930852</v>
      </c>
      <c r="Y19" s="24">
        <v>4429874019</v>
      </c>
      <c r="Z19" s="25">
        <v>291.64</v>
      </c>
      <c r="AA19" s="26">
        <v>6075723409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>
        <v>1003831</v>
      </c>
      <c r="F22" s="24">
        <v>1003831</v>
      </c>
      <c r="G22" s="24">
        <v>1631012</v>
      </c>
      <c r="H22" s="24">
        <v>2670735</v>
      </c>
      <c r="I22" s="24">
        <v>2590095</v>
      </c>
      <c r="J22" s="24">
        <v>2590095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2590095</v>
      </c>
      <c r="X22" s="24">
        <v>250958</v>
      </c>
      <c r="Y22" s="24">
        <v>2339137</v>
      </c>
      <c r="Z22" s="25">
        <v>932.08</v>
      </c>
      <c r="AA22" s="26">
        <v>1003831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6076727240</v>
      </c>
      <c r="F24" s="41">
        <f t="shared" si="1"/>
        <v>6076727240</v>
      </c>
      <c r="G24" s="41">
        <f t="shared" si="1"/>
        <v>5962607413</v>
      </c>
      <c r="H24" s="41">
        <f t="shared" si="1"/>
        <v>5953715755</v>
      </c>
      <c r="I24" s="41">
        <f t="shared" si="1"/>
        <v>5951394966</v>
      </c>
      <c r="J24" s="41">
        <f t="shared" si="1"/>
        <v>5951394966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5951394966</v>
      </c>
      <c r="X24" s="41">
        <f t="shared" si="1"/>
        <v>1519181810</v>
      </c>
      <c r="Y24" s="41">
        <f t="shared" si="1"/>
        <v>4432213156</v>
      </c>
      <c r="Z24" s="42">
        <f>+IF(X24&lt;&gt;0,+(Y24/X24)*100,0)</f>
        <v>291.75001483199696</v>
      </c>
      <c r="AA24" s="43">
        <f>SUM(AA15:AA23)</f>
        <v>6076727240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6740766914</v>
      </c>
      <c r="F25" s="35">
        <f t="shared" si="2"/>
        <v>6740766914</v>
      </c>
      <c r="G25" s="35">
        <f t="shared" si="2"/>
        <v>6504919517</v>
      </c>
      <c r="H25" s="35">
        <f t="shared" si="2"/>
        <v>6599766718</v>
      </c>
      <c r="I25" s="35">
        <f t="shared" si="2"/>
        <v>6581170846</v>
      </c>
      <c r="J25" s="35">
        <f t="shared" si="2"/>
        <v>6581170846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6581170846</v>
      </c>
      <c r="X25" s="35">
        <f t="shared" si="2"/>
        <v>1685191729</v>
      </c>
      <c r="Y25" s="35">
        <f t="shared" si="2"/>
        <v>4895979117</v>
      </c>
      <c r="Z25" s="36">
        <f>+IF(X25&lt;&gt;0,+(Y25/X25)*100,0)</f>
        <v>290.5295007533235</v>
      </c>
      <c r="AA25" s="37">
        <f>+AA12+AA24</f>
        <v>6740766914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19285067</v>
      </c>
      <c r="F30" s="24">
        <v>19285067</v>
      </c>
      <c r="G30" s="24">
        <v>11699116</v>
      </c>
      <c r="H30" s="24">
        <v>12952730</v>
      </c>
      <c r="I30" s="24">
        <v>15148440</v>
      </c>
      <c r="J30" s="24">
        <v>15148440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15148440</v>
      </c>
      <c r="X30" s="24">
        <v>4821267</v>
      </c>
      <c r="Y30" s="24">
        <v>10327173</v>
      </c>
      <c r="Z30" s="25">
        <v>214.2</v>
      </c>
      <c r="AA30" s="26">
        <v>19285067</v>
      </c>
    </row>
    <row r="31" spans="1:27" ht="13.5">
      <c r="A31" s="27" t="s">
        <v>56</v>
      </c>
      <c r="B31" s="21"/>
      <c r="C31" s="22"/>
      <c r="D31" s="22"/>
      <c r="E31" s="23">
        <v>68608281</v>
      </c>
      <c r="F31" s="24">
        <v>68608281</v>
      </c>
      <c r="G31" s="24">
        <v>65429269</v>
      </c>
      <c r="H31" s="24">
        <v>65390904</v>
      </c>
      <c r="I31" s="24">
        <v>65379065</v>
      </c>
      <c r="J31" s="24">
        <v>65379065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65379065</v>
      </c>
      <c r="X31" s="24">
        <v>17152070</v>
      </c>
      <c r="Y31" s="24">
        <v>48226995</v>
      </c>
      <c r="Z31" s="25">
        <v>281.17</v>
      </c>
      <c r="AA31" s="26">
        <v>68608281</v>
      </c>
    </row>
    <row r="32" spans="1:27" ht="13.5">
      <c r="A32" s="27" t="s">
        <v>57</v>
      </c>
      <c r="B32" s="21"/>
      <c r="C32" s="22"/>
      <c r="D32" s="22"/>
      <c r="E32" s="23">
        <v>152865322</v>
      </c>
      <c r="F32" s="24">
        <v>152865322</v>
      </c>
      <c r="G32" s="24">
        <v>93946033</v>
      </c>
      <c r="H32" s="24">
        <v>72463702</v>
      </c>
      <c r="I32" s="24">
        <v>86286101</v>
      </c>
      <c r="J32" s="24">
        <v>86286101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86286101</v>
      </c>
      <c r="X32" s="24">
        <v>38216331</v>
      </c>
      <c r="Y32" s="24">
        <v>48069770</v>
      </c>
      <c r="Z32" s="25">
        <v>125.78</v>
      </c>
      <c r="AA32" s="26">
        <v>152865322</v>
      </c>
    </row>
    <row r="33" spans="1:27" ht="13.5">
      <c r="A33" s="27" t="s">
        <v>58</v>
      </c>
      <c r="B33" s="21"/>
      <c r="C33" s="22"/>
      <c r="D33" s="22"/>
      <c r="E33" s="23">
        <v>10431819</v>
      </c>
      <c r="F33" s="24">
        <v>10431819</v>
      </c>
      <c r="G33" s="24">
        <v>10431819</v>
      </c>
      <c r="H33" s="24">
        <v>10431819</v>
      </c>
      <c r="I33" s="24">
        <v>10431819</v>
      </c>
      <c r="J33" s="24">
        <v>10431819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10431819</v>
      </c>
      <c r="X33" s="24">
        <v>2607955</v>
      </c>
      <c r="Y33" s="24">
        <v>7823864</v>
      </c>
      <c r="Z33" s="25">
        <v>300</v>
      </c>
      <c r="AA33" s="26">
        <v>10431819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251190489</v>
      </c>
      <c r="F34" s="35">
        <f t="shared" si="3"/>
        <v>251190489</v>
      </c>
      <c r="G34" s="35">
        <f t="shared" si="3"/>
        <v>181506237</v>
      </c>
      <c r="H34" s="35">
        <f t="shared" si="3"/>
        <v>161239155</v>
      </c>
      <c r="I34" s="35">
        <f t="shared" si="3"/>
        <v>177245425</v>
      </c>
      <c r="J34" s="35">
        <f t="shared" si="3"/>
        <v>177245425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177245425</v>
      </c>
      <c r="X34" s="35">
        <f t="shared" si="3"/>
        <v>62797623</v>
      </c>
      <c r="Y34" s="35">
        <f t="shared" si="3"/>
        <v>114447802</v>
      </c>
      <c r="Z34" s="36">
        <f>+IF(X34&lt;&gt;0,+(Y34/X34)*100,0)</f>
        <v>182.24862109828584</v>
      </c>
      <c r="AA34" s="37">
        <f>SUM(AA29:AA33)</f>
        <v>251190489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345247432</v>
      </c>
      <c r="F37" s="24">
        <v>345247432</v>
      </c>
      <c r="G37" s="24">
        <v>101797958</v>
      </c>
      <c r="H37" s="24">
        <v>89120699</v>
      </c>
      <c r="I37" s="24">
        <v>89120699</v>
      </c>
      <c r="J37" s="24">
        <v>89120699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89120699</v>
      </c>
      <c r="X37" s="24">
        <v>86311858</v>
      </c>
      <c r="Y37" s="24">
        <v>2808841</v>
      </c>
      <c r="Z37" s="25">
        <v>3.25</v>
      </c>
      <c r="AA37" s="26">
        <v>345247432</v>
      </c>
    </row>
    <row r="38" spans="1:27" ht="13.5">
      <c r="A38" s="27" t="s">
        <v>58</v>
      </c>
      <c r="B38" s="21"/>
      <c r="C38" s="22"/>
      <c r="D38" s="22"/>
      <c r="E38" s="23">
        <v>99579311</v>
      </c>
      <c r="F38" s="24">
        <v>99579311</v>
      </c>
      <c r="G38" s="24">
        <v>99579311</v>
      </c>
      <c r="H38" s="24">
        <v>99579311</v>
      </c>
      <c r="I38" s="24">
        <v>99579311</v>
      </c>
      <c r="J38" s="24">
        <v>99579311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99579311</v>
      </c>
      <c r="X38" s="24">
        <v>24894828</v>
      </c>
      <c r="Y38" s="24">
        <v>74684483</v>
      </c>
      <c r="Z38" s="25">
        <v>300</v>
      </c>
      <c r="AA38" s="26">
        <v>99579311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444826743</v>
      </c>
      <c r="F39" s="41">
        <f t="shared" si="4"/>
        <v>444826743</v>
      </c>
      <c r="G39" s="41">
        <f t="shared" si="4"/>
        <v>201377269</v>
      </c>
      <c r="H39" s="41">
        <f t="shared" si="4"/>
        <v>188700010</v>
      </c>
      <c r="I39" s="41">
        <f t="shared" si="4"/>
        <v>188700010</v>
      </c>
      <c r="J39" s="41">
        <f t="shared" si="4"/>
        <v>188700010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188700010</v>
      </c>
      <c r="X39" s="41">
        <f t="shared" si="4"/>
        <v>111206686</v>
      </c>
      <c r="Y39" s="41">
        <f t="shared" si="4"/>
        <v>77493324</v>
      </c>
      <c r="Z39" s="42">
        <f>+IF(X39&lt;&gt;0,+(Y39/X39)*100,0)</f>
        <v>69.68405119095088</v>
      </c>
      <c r="AA39" s="43">
        <f>SUM(AA37:AA38)</f>
        <v>444826743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696017232</v>
      </c>
      <c r="F40" s="35">
        <f t="shared" si="5"/>
        <v>696017232</v>
      </c>
      <c r="G40" s="35">
        <f t="shared" si="5"/>
        <v>382883506</v>
      </c>
      <c r="H40" s="35">
        <f t="shared" si="5"/>
        <v>349939165</v>
      </c>
      <c r="I40" s="35">
        <f t="shared" si="5"/>
        <v>365945435</v>
      </c>
      <c r="J40" s="35">
        <f t="shared" si="5"/>
        <v>365945435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365945435</v>
      </c>
      <c r="X40" s="35">
        <f t="shared" si="5"/>
        <v>174004309</v>
      </c>
      <c r="Y40" s="35">
        <f t="shared" si="5"/>
        <v>191941126</v>
      </c>
      <c r="Z40" s="36">
        <f>+IF(X40&lt;&gt;0,+(Y40/X40)*100,0)</f>
        <v>110.30826023969327</v>
      </c>
      <c r="AA40" s="37">
        <f>+AA34+AA39</f>
        <v>696017232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6044749682</v>
      </c>
      <c r="F42" s="49">
        <f t="shared" si="6"/>
        <v>6044749682</v>
      </c>
      <c r="G42" s="49">
        <f t="shared" si="6"/>
        <v>6122036011</v>
      </c>
      <c r="H42" s="49">
        <f t="shared" si="6"/>
        <v>6249827553</v>
      </c>
      <c r="I42" s="49">
        <f t="shared" si="6"/>
        <v>6215225411</v>
      </c>
      <c r="J42" s="49">
        <f t="shared" si="6"/>
        <v>6215225411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6215225411</v>
      </c>
      <c r="X42" s="49">
        <f t="shared" si="6"/>
        <v>1511187420</v>
      </c>
      <c r="Y42" s="49">
        <f t="shared" si="6"/>
        <v>4704037991</v>
      </c>
      <c r="Z42" s="50">
        <f>+IF(X42&lt;&gt;0,+(Y42/X42)*100,0)</f>
        <v>311.2809125290363</v>
      </c>
      <c r="AA42" s="51">
        <f>+AA25-AA40</f>
        <v>6044749682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5845026832</v>
      </c>
      <c r="F45" s="24">
        <v>5845026832</v>
      </c>
      <c r="G45" s="24">
        <v>6114986899</v>
      </c>
      <c r="H45" s="24">
        <v>6242765944</v>
      </c>
      <c r="I45" s="24">
        <v>6208163802</v>
      </c>
      <c r="J45" s="24">
        <v>6208163802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6208163802</v>
      </c>
      <c r="X45" s="24">
        <v>1461256708</v>
      </c>
      <c r="Y45" s="24">
        <v>4746907094</v>
      </c>
      <c r="Z45" s="52">
        <v>324.85</v>
      </c>
      <c r="AA45" s="26">
        <v>5845026832</v>
      </c>
    </row>
    <row r="46" spans="1:27" ht="13.5">
      <c r="A46" s="27" t="s">
        <v>67</v>
      </c>
      <c r="B46" s="21"/>
      <c r="C46" s="22"/>
      <c r="D46" s="22"/>
      <c r="E46" s="23">
        <v>199722850</v>
      </c>
      <c r="F46" s="24">
        <v>199722850</v>
      </c>
      <c r="G46" s="24">
        <v>7049112</v>
      </c>
      <c r="H46" s="24">
        <v>7061609</v>
      </c>
      <c r="I46" s="24">
        <v>7061609</v>
      </c>
      <c r="J46" s="24">
        <v>7061609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7061609</v>
      </c>
      <c r="X46" s="24">
        <v>49930713</v>
      </c>
      <c r="Y46" s="24">
        <v>-42869104</v>
      </c>
      <c r="Z46" s="52">
        <v>-85.86</v>
      </c>
      <c r="AA46" s="26">
        <v>199722850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6044749682</v>
      </c>
      <c r="F48" s="57">
        <f t="shared" si="7"/>
        <v>6044749682</v>
      </c>
      <c r="G48" s="57">
        <f t="shared" si="7"/>
        <v>6122036011</v>
      </c>
      <c r="H48" s="57">
        <f t="shared" si="7"/>
        <v>6249827553</v>
      </c>
      <c r="I48" s="57">
        <f t="shared" si="7"/>
        <v>6215225411</v>
      </c>
      <c r="J48" s="57">
        <f t="shared" si="7"/>
        <v>6215225411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6215225411</v>
      </c>
      <c r="X48" s="57">
        <f t="shared" si="7"/>
        <v>1511187421</v>
      </c>
      <c r="Y48" s="57">
        <f t="shared" si="7"/>
        <v>4704037990</v>
      </c>
      <c r="Z48" s="58">
        <f>+IF(X48&lt;&gt;0,+(Y48/X48)*100,0)</f>
        <v>311.2809122568788</v>
      </c>
      <c r="AA48" s="59">
        <f>SUM(AA45:AA47)</f>
        <v>6044749682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306242867</v>
      </c>
      <c r="F6" s="24">
        <v>306242867</v>
      </c>
      <c r="G6" s="24">
        <v>10659040</v>
      </c>
      <c r="H6" s="24">
        <v>296307930</v>
      </c>
      <c r="I6" s="24">
        <v>24339</v>
      </c>
      <c r="J6" s="24">
        <v>24339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24339</v>
      </c>
      <c r="X6" s="24">
        <v>76560717</v>
      </c>
      <c r="Y6" s="24">
        <v>-76536378</v>
      </c>
      <c r="Z6" s="25">
        <v>-99.97</v>
      </c>
      <c r="AA6" s="26">
        <v>306242867</v>
      </c>
    </row>
    <row r="7" spans="1:27" ht="13.5">
      <c r="A7" s="27" t="s">
        <v>34</v>
      </c>
      <c r="B7" s="21"/>
      <c r="C7" s="22"/>
      <c r="D7" s="22"/>
      <c r="E7" s="23"/>
      <c r="F7" s="24"/>
      <c r="G7" s="24">
        <v>131014737</v>
      </c>
      <c r="H7" s="24">
        <v>74376706</v>
      </c>
      <c r="I7" s="24">
        <v>74377</v>
      </c>
      <c r="J7" s="24">
        <v>74377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74377</v>
      </c>
      <c r="X7" s="24"/>
      <c r="Y7" s="24">
        <v>74377</v>
      </c>
      <c r="Z7" s="25"/>
      <c r="AA7" s="26"/>
    </row>
    <row r="8" spans="1:27" ht="13.5">
      <c r="A8" s="27" t="s">
        <v>35</v>
      </c>
      <c r="B8" s="21"/>
      <c r="C8" s="22"/>
      <c r="D8" s="22"/>
      <c r="E8" s="23">
        <v>107446895</v>
      </c>
      <c r="F8" s="24">
        <v>107446895</v>
      </c>
      <c r="G8" s="24">
        <v>102530560</v>
      </c>
      <c r="H8" s="24">
        <v>138567646</v>
      </c>
      <c r="I8" s="24">
        <v>146563</v>
      </c>
      <c r="J8" s="24">
        <v>146563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146563</v>
      </c>
      <c r="X8" s="24">
        <v>26861724</v>
      </c>
      <c r="Y8" s="24">
        <v>-26715161</v>
      </c>
      <c r="Z8" s="25">
        <v>-99.45</v>
      </c>
      <c r="AA8" s="26">
        <v>107446895</v>
      </c>
    </row>
    <row r="9" spans="1:27" ht="13.5">
      <c r="A9" s="27" t="s">
        <v>36</v>
      </c>
      <c r="B9" s="21"/>
      <c r="C9" s="22"/>
      <c r="D9" s="22"/>
      <c r="E9" s="23">
        <v>17565575</v>
      </c>
      <c r="F9" s="24">
        <v>17565575</v>
      </c>
      <c r="G9" s="24">
        <v>12733465</v>
      </c>
      <c r="H9" s="24">
        <v>8339669</v>
      </c>
      <c r="I9" s="24">
        <v>32195</v>
      </c>
      <c r="J9" s="24">
        <v>32195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32195</v>
      </c>
      <c r="X9" s="24">
        <v>4391394</v>
      </c>
      <c r="Y9" s="24">
        <v>-4359199</v>
      </c>
      <c r="Z9" s="25">
        <v>-99.27</v>
      </c>
      <c r="AA9" s="26">
        <v>17565575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>
        <v>17729</v>
      </c>
      <c r="H10" s="28"/>
      <c r="I10" s="28">
        <v>38</v>
      </c>
      <c r="J10" s="24">
        <v>38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38</v>
      </c>
      <c r="X10" s="24"/>
      <c r="Y10" s="28">
        <v>38</v>
      </c>
      <c r="Z10" s="29"/>
      <c r="AA10" s="30"/>
    </row>
    <row r="11" spans="1:27" ht="13.5">
      <c r="A11" s="27" t="s">
        <v>38</v>
      </c>
      <c r="B11" s="21"/>
      <c r="C11" s="22"/>
      <c r="D11" s="22"/>
      <c r="E11" s="23">
        <v>15573102</v>
      </c>
      <c r="F11" s="24">
        <v>15573102</v>
      </c>
      <c r="G11" s="24">
        <v>15964283</v>
      </c>
      <c r="H11" s="24">
        <v>20433719</v>
      </c>
      <c r="I11" s="24">
        <v>19732</v>
      </c>
      <c r="J11" s="24">
        <v>19732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19732</v>
      </c>
      <c r="X11" s="24">
        <v>3893276</v>
      </c>
      <c r="Y11" s="24">
        <v>-3873544</v>
      </c>
      <c r="Z11" s="25">
        <v>-99.49</v>
      </c>
      <c r="AA11" s="26">
        <v>15573102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446828439</v>
      </c>
      <c r="F12" s="35">
        <f t="shared" si="0"/>
        <v>446828439</v>
      </c>
      <c r="G12" s="35">
        <f t="shared" si="0"/>
        <v>272919814</v>
      </c>
      <c r="H12" s="35">
        <f t="shared" si="0"/>
        <v>538025670</v>
      </c>
      <c r="I12" s="35">
        <f t="shared" si="0"/>
        <v>297244</v>
      </c>
      <c r="J12" s="35">
        <f t="shared" si="0"/>
        <v>297244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297244</v>
      </c>
      <c r="X12" s="35">
        <f t="shared" si="0"/>
        <v>111707111</v>
      </c>
      <c r="Y12" s="35">
        <f t="shared" si="0"/>
        <v>-111409867</v>
      </c>
      <c r="Z12" s="36">
        <f>+IF(X12&lt;&gt;0,+(Y12/X12)*100,0)</f>
        <v>-99.73390771873063</v>
      </c>
      <c r="AA12" s="37">
        <f>SUM(AA6:AA11)</f>
        <v>446828439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>
        <v>84833</v>
      </c>
      <c r="H15" s="24">
        <v>461217</v>
      </c>
      <c r="I15" s="24">
        <v>396</v>
      </c>
      <c r="J15" s="24">
        <v>396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396</v>
      </c>
      <c r="X15" s="24"/>
      <c r="Y15" s="24">
        <v>396</v>
      </c>
      <c r="Z15" s="25"/>
      <c r="AA15" s="26"/>
    </row>
    <row r="16" spans="1:27" ht="13.5">
      <c r="A16" s="27" t="s">
        <v>42</v>
      </c>
      <c r="B16" s="21"/>
      <c r="C16" s="22"/>
      <c r="D16" s="22"/>
      <c r="E16" s="23">
        <v>38737377</v>
      </c>
      <c r="F16" s="24">
        <v>38737377</v>
      </c>
      <c r="G16" s="28">
        <v>14121937</v>
      </c>
      <c r="H16" s="28">
        <v>14515772</v>
      </c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9684344</v>
      </c>
      <c r="Y16" s="28">
        <v>-9684344</v>
      </c>
      <c r="Z16" s="29">
        <v>-100</v>
      </c>
      <c r="AA16" s="30">
        <v>38737377</v>
      </c>
    </row>
    <row r="17" spans="1:27" ht="13.5">
      <c r="A17" s="27" t="s">
        <v>43</v>
      </c>
      <c r="B17" s="21"/>
      <c r="C17" s="22"/>
      <c r="D17" s="22"/>
      <c r="E17" s="23">
        <v>338958896</v>
      </c>
      <c r="F17" s="24">
        <v>338958896</v>
      </c>
      <c r="G17" s="24">
        <v>338958896</v>
      </c>
      <c r="H17" s="24">
        <v>338958896</v>
      </c>
      <c r="I17" s="24">
        <v>334168</v>
      </c>
      <c r="J17" s="24">
        <v>334168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334168</v>
      </c>
      <c r="X17" s="24">
        <v>84739724</v>
      </c>
      <c r="Y17" s="24">
        <v>-84405556</v>
      </c>
      <c r="Z17" s="25">
        <v>-99.61</v>
      </c>
      <c r="AA17" s="26">
        <v>338958896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>
        <v>14516</v>
      </c>
      <c r="J18" s="24">
        <v>14516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14516</v>
      </c>
      <c r="X18" s="24"/>
      <c r="Y18" s="24">
        <v>14516</v>
      </c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5877608168</v>
      </c>
      <c r="F19" s="24">
        <v>5877608168</v>
      </c>
      <c r="G19" s="24">
        <v>5180267429</v>
      </c>
      <c r="H19" s="24">
        <v>5224585784</v>
      </c>
      <c r="I19" s="24">
        <v>5131608</v>
      </c>
      <c r="J19" s="24">
        <v>5131608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5131608</v>
      </c>
      <c r="X19" s="24">
        <v>1469402042</v>
      </c>
      <c r="Y19" s="24">
        <v>-1464270434</v>
      </c>
      <c r="Z19" s="25">
        <v>-99.65</v>
      </c>
      <c r="AA19" s="26">
        <v>5877608168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/>
      <c r="F22" s="24"/>
      <c r="G22" s="24">
        <v>5693637</v>
      </c>
      <c r="H22" s="24">
        <v>5693637</v>
      </c>
      <c r="I22" s="24">
        <v>5406</v>
      </c>
      <c r="J22" s="24">
        <v>5406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5406</v>
      </c>
      <c r="X22" s="24"/>
      <c r="Y22" s="24">
        <v>5406</v>
      </c>
      <c r="Z22" s="25"/>
      <c r="AA22" s="26"/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6255304441</v>
      </c>
      <c r="F24" s="41">
        <f t="shared" si="1"/>
        <v>6255304441</v>
      </c>
      <c r="G24" s="41">
        <f t="shared" si="1"/>
        <v>5539126732</v>
      </c>
      <c r="H24" s="41">
        <f t="shared" si="1"/>
        <v>5584215306</v>
      </c>
      <c r="I24" s="41">
        <f t="shared" si="1"/>
        <v>5486094</v>
      </c>
      <c r="J24" s="41">
        <f t="shared" si="1"/>
        <v>5486094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5486094</v>
      </c>
      <c r="X24" s="41">
        <f t="shared" si="1"/>
        <v>1563826110</v>
      </c>
      <c r="Y24" s="41">
        <f t="shared" si="1"/>
        <v>-1558340016</v>
      </c>
      <c r="Z24" s="42">
        <f>+IF(X24&lt;&gt;0,+(Y24/X24)*100,0)</f>
        <v>-99.64918772202877</v>
      </c>
      <c r="AA24" s="43">
        <f>SUM(AA15:AA23)</f>
        <v>6255304441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6702132880</v>
      </c>
      <c r="F25" s="35">
        <f t="shared" si="2"/>
        <v>6702132880</v>
      </c>
      <c r="G25" s="35">
        <f t="shared" si="2"/>
        <v>5812046546</v>
      </c>
      <c r="H25" s="35">
        <f t="shared" si="2"/>
        <v>6122240976</v>
      </c>
      <c r="I25" s="35">
        <f t="shared" si="2"/>
        <v>5783338</v>
      </c>
      <c r="J25" s="35">
        <f t="shared" si="2"/>
        <v>5783338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5783338</v>
      </c>
      <c r="X25" s="35">
        <f t="shared" si="2"/>
        <v>1675533221</v>
      </c>
      <c r="Y25" s="35">
        <f t="shared" si="2"/>
        <v>-1669749883</v>
      </c>
      <c r="Z25" s="36">
        <f>+IF(X25&lt;&gt;0,+(Y25/X25)*100,0)</f>
        <v>-99.65483596937885</v>
      </c>
      <c r="AA25" s="37">
        <f>+AA12+AA24</f>
        <v>6702132880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>
        <v>75500346</v>
      </c>
      <c r="H29" s="24">
        <v>157352287</v>
      </c>
      <c r="I29" s="24">
        <v>64629</v>
      </c>
      <c r="J29" s="24">
        <v>64629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64629</v>
      </c>
      <c r="X29" s="24"/>
      <c r="Y29" s="24">
        <v>64629</v>
      </c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17405878</v>
      </c>
      <c r="F30" s="24">
        <v>17405878</v>
      </c>
      <c r="G30" s="24">
        <v>14337875</v>
      </c>
      <c r="H30" s="24">
        <v>16016973</v>
      </c>
      <c r="I30" s="24">
        <v>16017</v>
      </c>
      <c r="J30" s="24">
        <v>16017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16017</v>
      </c>
      <c r="X30" s="24">
        <v>4351470</v>
      </c>
      <c r="Y30" s="24">
        <v>-4335453</v>
      </c>
      <c r="Z30" s="25">
        <v>-99.63</v>
      </c>
      <c r="AA30" s="26">
        <v>17405878</v>
      </c>
    </row>
    <row r="31" spans="1:27" ht="13.5">
      <c r="A31" s="27" t="s">
        <v>56</v>
      </c>
      <c r="B31" s="21"/>
      <c r="C31" s="22"/>
      <c r="D31" s="22"/>
      <c r="E31" s="23">
        <v>13037694</v>
      </c>
      <c r="F31" s="24">
        <v>13037694</v>
      </c>
      <c r="G31" s="24">
        <v>3935047</v>
      </c>
      <c r="H31" s="24">
        <v>29831872</v>
      </c>
      <c r="I31" s="24">
        <v>29789</v>
      </c>
      <c r="J31" s="24">
        <v>29789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29789</v>
      </c>
      <c r="X31" s="24">
        <v>3259424</v>
      </c>
      <c r="Y31" s="24">
        <v>-3229635</v>
      </c>
      <c r="Z31" s="25">
        <v>-99.09</v>
      </c>
      <c r="AA31" s="26">
        <v>13037694</v>
      </c>
    </row>
    <row r="32" spans="1:27" ht="13.5">
      <c r="A32" s="27" t="s">
        <v>57</v>
      </c>
      <c r="B32" s="21"/>
      <c r="C32" s="22"/>
      <c r="D32" s="22"/>
      <c r="E32" s="23">
        <v>226737882</v>
      </c>
      <c r="F32" s="24">
        <v>226737882</v>
      </c>
      <c r="G32" s="24">
        <v>601030391</v>
      </c>
      <c r="H32" s="24">
        <v>718544397</v>
      </c>
      <c r="I32" s="24">
        <v>594303</v>
      </c>
      <c r="J32" s="24">
        <v>594303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594303</v>
      </c>
      <c r="X32" s="24">
        <v>56684471</v>
      </c>
      <c r="Y32" s="24">
        <v>-56090168</v>
      </c>
      <c r="Z32" s="25">
        <v>-98.95</v>
      </c>
      <c r="AA32" s="26">
        <v>226737882</v>
      </c>
    </row>
    <row r="33" spans="1:27" ht="13.5">
      <c r="A33" s="27" t="s">
        <v>58</v>
      </c>
      <c r="B33" s="21"/>
      <c r="C33" s="22"/>
      <c r="D33" s="22"/>
      <c r="E33" s="23">
        <v>11797496</v>
      </c>
      <c r="F33" s="24">
        <v>11797496</v>
      </c>
      <c r="G33" s="24">
        <v>5861918</v>
      </c>
      <c r="H33" s="24">
        <v>4638912</v>
      </c>
      <c r="I33" s="24">
        <v>4639</v>
      </c>
      <c r="J33" s="24">
        <v>4639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4639</v>
      </c>
      <c r="X33" s="24">
        <v>2949374</v>
      </c>
      <c r="Y33" s="24">
        <v>-2944735</v>
      </c>
      <c r="Z33" s="25">
        <v>-99.84</v>
      </c>
      <c r="AA33" s="26">
        <v>11797496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268978950</v>
      </c>
      <c r="F34" s="35">
        <f t="shared" si="3"/>
        <v>268978950</v>
      </c>
      <c r="G34" s="35">
        <f t="shared" si="3"/>
        <v>700665577</v>
      </c>
      <c r="H34" s="35">
        <f t="shared" si="3"/>
        <v>926384441</v>
      </c>
      <c r="I34" s="35">
        <f t="shared" si="3"/>
        <v>709377</v>
      </c>
      <c r="J34" s="35">
        <f t="shared" si="3"/>
        <v>709377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709377</v>
      </c>
      <c r="X34" s="35">
        <f t="shared" si="3"/>
        <v>67244739</v>
      </c>
      <c r="Y34" s="35">
        <f t="shared" si="3"/>
        <v>-66535362</v>
      </c>
      <c r="Z34" s="36">
        <f>+IF(X34&lt;&gt;0,+(Y34/X34)*100,0)</f>
        <v>-98.94508178550593</v>
      </c>
      <c r="AA34" s="37">
        <f>SUM(AA29:AA33)</f>
        <v>268978950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363887398</v>
      </c>
      <c r="F37" s="24">
        <v>363887398</v>
      </c>
      <c r="G37" s="24">
        <v>225059275</v>
      </c>
      <c r="H37" s="24">
        <v>225057000</v>
      </c>
      <c r="I37" s="24">
        <v>223699</v>
      </c>
      <c r="J37" s="24">
        <v>223699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223699</v>
      </c>
      <c r="X37" s="24">
        <v>90971850</v>
      </c>
      <c r="Y37" s="24">
        <v>-90748151</v>
      </c>
      <c r="Z37" s="25">
        <v>-99.75</v>
      </c>
      <c r="AA37" s="26">
        <v>363887398</v>
      </c>
    </row>
    <row r="38" spans="1:27" ht="13.5">
      <c r="A38" s="27" t="s">
        <v>58</v>
      </c>
      <c r="B38" s="21"/>
      <c r="C38" s="22"/>
      <c r="D38" s="22"/>
      <c r="E38" s="23">
        <v>112421996</v>
      </c>
      <c r="F38" s="24">
        <v>112421996</v>
      </c>
      <c r="G38" s="24">
        <v>243141533</v>
      </c>
      <c r="H38" s="24">
        <v>268203274</v>
      </c>
      <c r="I38" s="24">
        <v>270670</v>
      </c>
      <c r="J38" s="24">
        <v>270670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270670</v>
      </c>
      <c r="X38" s="24">
        <v>28105499</v>
      </c>
      <c r="Y38" s="24">
        <v>-27834829</v>
      </c>
      <c r="Z38" s="25">
        <v>-99.04</v>
      </c>
      <c r="AA38" s="26">
        <v>112421996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476309394</v>
      </c>
      <c r="F39" s="41">
        <f t="shared" si="4"/>
        <v>476309394</v>
      </c>
      <c r="G39" s="41">
        <f t="shared" si="4"/>
        <v>468200808</v>
      </c>
      <c r="H39" s="41">
        <f t="shared" si="4"/>
        <v>493260274</v>
      </c>
      <c r="I39" s="41">
        <f t="shared" si="4"/>
        <v>494369</v>
      </c>
      <c r="J39" s="41">
        <f t="shared" si="4"/>
        <v>494369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494369</v>
      </c>
      <c r="X39" s="41">
        <f t="shared" si="4"/>
        <v>119077349</v>
      </c>
      <c r="Y39" s="41">
        <f t="shared" si="4"/>
        <v>-118582980</v>
      </c>
      <c r="Z39" s="42">
        <f>+IF(X39&lt;&gt;0,+(Y39/X39)*100,0)</f>
        <v>-99.58483372013933</v>
      </c>
      <c r="AA39" s="43">
        <f>SUM(AA37:AA38)</f>
        <v>476309394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745288344</v>
      </c>
      <c r="F40" s="35">
        <f t="shared" si="5"/>
        <v>745288344</v>
      </c>
      <c r="G40" s="35">
        <f t="shared" si="5"/>
        <v>1168866385</v>
      </c>
      <c r="H40" s="35">
        <f t="shared" si="5"/>
        <v>1419644715</v>
      </c>
      <c r="I40" s="35">
        <f t="shared" si="5"/>
        <v>1203746</v>
      </c>
      <c r="J40" s="35">
        <f t="shared" si="5"/>
        <v>1203746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1203746</v>
      </c>
      <c r="X40" s="35">
        <f t="shared" si="5"/>
        <v>186322088</v>
      </c>
      <c r="Y40" s="35">
        <f t="shared" si="5"/>
        <v>-185118342</v>
      </c>
      <c r="Z40" s="36">
        <f>+IF(X40&lt;&gt;0,+(Y40/X40)*100,0)</f>
        <v>-99.35394347877853</v>
      </c>
      <c r="AA40" s="37">
        <f>+AA34+AA39</f>
        <v>745288344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5956844536</v>
      </c>
      <c r="F42" s="49">
        <f t="shared" si="6"/>
        <v>5956844536</v>
      </c>
      <c r="G42" s="49">
        <f t="shared" si="6"/>
        <v>4643180161</v>
      </c>
      <c r="H42" s="49">
        <f t="shared" si="6"/>
        <v>4702596261</v>
      </c>
      <c r="I42" s="49">
        <f t="shared" si="6"/>
        <v>4579592</v>
      </c>
      <c r="J42" s="49">
        <f t="shared" si="6"/>
        <v>4579592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4579592</v>
      </c>
      <c r="X42" s="49">
        <f t="shared" si="6"/>
        <v>1489211133</v>
      </c>
      <c r="Y42" s="49">
        <f t="shared" si="6"/>
        <v>-1484631541</v>
      </c>
      <c r="Z42" s="50">
        <f>+IF(X42&lt;&gt;0,+(Y42/X42)*100,0)</f>
        <v>-99.69248201960629</v>
      </c>
      <c r="AA42" s="51">
        <f>+AA25-AA40</f>
        <v>5956844536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5956844536</v>
      </c>
      <c r="F45" s="24">
        <v>5956844536</v>
      </c>
      <c r="G45" s="24">
        <v>4643180159</v>
      </c>
      <c r="H45" s="24">
        <v>4702596261</v>
      </c>
      <c r="I45" s="24">
        <v>4579592</v>
      </c>
      <c r="J45" s="24">
        <v>4579592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4579592</v>
      </c>
      <c r="X45" s="24">
        <v>1489211134</v>
      </c>
      <c r="Y45" s="24">
        <v>-1484631542</v>
      </c>
      <c r="Z45" s="52">
        <v>-99.69</v>
      </c>
      <c r="AA45" s="26">
        <v>5956844536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5956844536</v>
      </c>
      <c r="F48" s="57">
        <f t="shared" si="7"/>
        <v>5956844536</v>
      </c>
      <c r="G48" s="57">
        <f t="shared" si="7"/>
        <v>4643180159</v>
      </c>
      <c r="H48" s="57">
        <f t="shared" si="7"/>
        <v>4702596261</v>
      </c>
      <c r="I48" s="57">
        <f t="shared" si="7"/>
        <v>4579592</v>
      </c>
      <c r="J48" s="57">
        <f t="shared" si="7"/>
        <v>4579592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4579592</v>
      </c>
      <c r="X48" s="57">
        <f t="shared" si="7"/>
        <v>1489211134</v>
      </c>
      <c r="Y48" s="57">
        <f t="shared" si="7"/>
        <v>-1484631542</v>
      </c>
      <c r="Z48" s="58">
        <f>+IF(X48&lt;&gt;0,+(Y48/X48)*100,0)</f>
        <v>-99.69248201981277</v>
      </c>
      <c r="AA48" s="59">
        <f>SUM(AA45:AA47)</f>
        <v>5956844536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/>
      <c r="F6" s="24"/>
      <c r="G6" s="24"/>
      <c r="H6" s="24"/>
      <c r="I6" s="24">
        <v>12935279</v>
      </c>
      <c r="J6" s="24">
        <v>12935279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12935279</v>
      </c>
      <c r="X6" s="24"/>
      <c r="Y6" s="24">
        <v>12935279</v>
      </c>
      <c r="Z6" s="25"/>
      <c r="AA6" s="26"/>
    </row>
    <row r="7" spans="1:27" ht="13.5">
      <c r="A7" s="27" t="s">
        <v>34</v>
      </c>
      <c r="B7" s="21"/>
      <c r="C7" s="22">
        <v>320606825</v>
      </c>
      <c r="D7" s="22">
        <v>320606825</v>
      </c>
      <c r="E7" s="23">
        <v>262935838</v>
      </c>
      <c r="F7" s="24">
        <v>262935838</v>
      </c>
      <c r="G7" s="24">
        <v>291291355</v>
      </c>
      <c r="H7" s="24">
        <v>276291355</v>
      </c>
      <c r="I7" s="24">
        <v>281291355</v>
      </c>
      <c r="J7" s="24">
        <v>281291355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281291355</v>
      </c>
      <c r="X7" s="24">
        <v>65733960</v>
      </c>
      <c r="Y7" s="24">
        <v>215557395</v>
      </c>
      <c r="Z7" s="25">
        <v>327.92</v>
      </c>
      <c r="AA7" s="26">
        <v>262935838</v>
      </c>
    </row>
    <row r="8" spans="1:27" ht="13.5">
      <c r="A8" s="27" t="s">
        <v>35</v>
      </c>
      <c r="B8" s="21"/>
      <c r="C8" s="22">
        <v>260972410</v>
      </c>
      <c r="D8" s="22">
        <v>260972410</v>
      </c>
      <c r="E8" s="23">
        <v>226536540</v>
      </c>
      <c r="F8" s="24">
        <v>226536540</v>
      </c>
      <c r="G8" s="24">
        <v>610940263</v>
      </c>
      <c r="H8" s="24">
        <v>467903414</v>
      </c>
      <c r="I8" s="24">
        <v>480548860</v>
      </c>
      <c r="J8" s="24">
        <v>480548860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480548860</v>
      </c>
      <c r="X8" s="24">
        <v>56634135</v>
      </c>
      <c r="Y8" s="24">
        <v>423914725</v>
      </c>
      <c r="Z8" s="25">
        <v>748.51</v>
      </c>
      <c r="AA8" s="26">
        <v>226536540</v>
      </c>
    </row>
    <row r="9" spans="1:27" ht="13.5">
      <c r="A9" s="27" t="s">
        <v>36</v>
      </c>
      <c r="B9" s="21"/>
      <c r="C9" s="22">
        <v>315559851</v>
      </c>
      <c r="D9" s="22">
        <v>315559851</v>
      </c>
      <c r="E9" s="23">
        <v>240670028</v>
      </c>
      <c r="F9" s="24">
        <v>240670028</v>
      </c>
      <c r="G9" s="24">
        <v>101950828</v>
      </c>
      <c r="H9" s="24">
        <v>125406208</v>
      </c>
      <c r="I9" s="24">
        <v>53702610</v>
      </c>
      <c r="J9" s="24">
        <v>53702610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53702610</v>
      </c>
      <c r="X9" s="24">
        <v>60167507</v>
      </c>
      <c r="Y9" s="24">
        <v>-6464897</v>
      </c>
      <c r="Z9" s="25">
        <v>-10.74</v>
      </c>
      <c r="AA9" s="26">
        <v>240670028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23407105</v>
      </c>
      <c r="D11" s="22">
        <v>23407105</v>
      </c>
      <c r="E11" s="23">
        <v>21663737</v>
      </c>
      <c r="F11" s="24">
        <v>21663737</v>
      </c>
      <c r="G11" s="24">
        <v>22447099</v>
      </c>
      <c r="H11" s="24">
        <v>21041669</v>
      </c>
      <c r="I11" s="24">
        <v>21634607</v>
      </c>
      <c r="J11" s="24">
        <v>21634607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21634607</v>
      </c>
      <c r="X11" s="24">
        <v>5415934</v>
      </c>
      <c r="Y11" s="24">
        <v>16218673</v>
      </c>
      <c r="Z11" s="25">
        <v>299.46</v>
      </c>
      <c r="AA11" s="26">
        <v>21663737</v>
      </c>
    </row>
    <row r="12" spans="1:27" ht="13.5">
      <c r="A12" s="31" t="s">
        <v>39</v>
      </c>
      <c r="B12" s="32"/>
      <c r="C12" s="33">
        <f aca="true" t="shared" si="0" ref="C12:Y12">SUM(C6:C11)</f>
        <v>920546191</v>
      </c>
      <c r="D12" s="33">
        <f>SUM(D6:D11)</f>
        <v>920546191</v>
      </c>
      <c r="E12" s="34">
        <f t="shared" si="0"/>
        <v>751806143</v>
      </c>
      <c r="F12" s="35">
        <f t="shared" si="0"/>
        <v>751806143</v>
      </c>
      <c r="G12" s="35">
        <f t="shared" si="0"/>
        <v>1026629545</v>
      </c>
      <c r="H12" s="35">
        <f t="shared" si="0"/>
        <v>890642646</v>
      </c>
      <c r="I12" s="35">
        <f t="shared" si="0"/>
        <v>850112711</v>
      </c>
      <c r="J12" s="35">
        <f t="shared" si="0"/>
        <v>850112711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850112711</v>
      </c>
      <c r="X12" s="35">
        <f t="shared" si="0"/>
        <v>187951536</v>
      </c>
      <c r="Y12" s="35">
        <f t="shared" si="0"/>
        <v>662161175</v>
      </c>
      <c r="Z12" s="36">
        <f>+IF(X12&lt;&gt;0,+(Y12/X12)*100,0)</f>
        <v>352.3042104854094</v>
      </c>
      <c r="AA12" s="37">
        <f>SUM(AA6:AA11)</f>
        <v>751806143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4628480</v>
      </c>
      <c r="F15" s="24">
        <v>4628480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1157120</v>
      </c>
      <c r="Y15" s="24">
        <v>-1157120</v>
      </c>
      <c r="Z15" s="25">
        <v>-100</v>
      </c>
      <c r="AA15" s="26">
        <v>4628480</v>
      </c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201755728</v>
      </c>
      <c r="D17" s="22">
        <v>201755728</v>
      </c>
      <c r="E17" s="23">
        <v>189999792</v>
      </c>
      <c r="F17" s="24">
        <v>189999792</v>
      </c>
      <c r="G17" s="24">
        <v>203084546</v>
      </c>
      <c r="H17" s="24">
        <v>202854033</v>
      </c>
      <c r="I17" s="24">
        <v>202854033</v>
      </c>
      <c r="J17" s="24">
        <v>202854033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202854033</v>
      </c>
      <c r="X17" s="24">
        <v>47499948</v>
      </c>
      <c r="Y17" s="24">
        <v>155354085</v>
      </c>
      <c r="Z17" s="25">
        <v>327.06</v>
      </c>
      <c r="AA17" s="26">
        <v>189999792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1295247032</v>
      </c>
      <c r="D19" s="22">
        <v>1295247032</v>
      </c>
      <c r="E19" s="23">
        <v>1377414655</v>
      </c>
      <c r="F19" s="24">
        <v>1377414655</v>
      </c>
      <c r="G19" s="24">
        <v>1337948715</v>
      </c>
      <c r="H19" s="24">
        <v>1312693076</v>
      </c>
      <c r="I19" s="24">
        <v>1326122501</v>
      </c>
      <c r="J19" s="24">
        <v>1326122501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1326122501</v>
      </c>
      <c r="X19" s="24">
        <v>344353664</v>
      </c>
      <c r="Y19" s="24">
        <v>981768837</v>
      </c>
      <c r="Z19" s="25">
        <v>285.1</v>
      </c>
      <c r="AA19" s="26">
        <v>1377414655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1098304</v>
      </c>
      <c r="D22" s="22">
        <v>1098304</v>
      </c>
      <c r="E22" s="23">
        <v>2874119</v>
      </c>
      <c r="F22" s="24">
        <v>2874119</v>
      </c>
      <c r="G22" s="24">
        <v>1098305</v>
      </c>
      <c r="H22" s="24">
        <v>1098305</v>
      </c>
      <c r="I22" s="24">
        <v>1098305</v>
      </c>
      <c r="J22" s="24">
        <v>1098305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1098305</v>
      </c>
      <c r="X22" s="24">
        <v>718530</v>
      </c>
      <c r="Y22" s="24">
        <v>379775</v>
      </c>
      <c r="Z22" s="25">
        <v>52.85</v>
      </c>
      <c r="AA22" s="26">
        <v>2874119</v>
      </c>
    </row>
    <row r="23" spans="1:27" ht="13.5">
      <c r="A23" s="27" t="s">
        <v>49</v>
      </c>
      <c r="B23" s="21"/>
      <c r="C23" s="22">
        <v>7638167</v>
      </c>
      <c r="D23" s="22">
        <v>7638167</v>
      </c>
      <c r="E23" s="23">
        <v>6801943</v>
      </c>
      <c r="F23" s="24">
        <v>6801943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1700486</v>
      </c>
      <c r="Y23" s="28">
        <v>-1700486</v>
      </c>
      <c r="Z23" s="29">
        <v>-100</v>
      </c>
      <c r="AA23" s="30">
        <v>6801943</v>
      </c>
    </row>
    <row r="24" spans="1:27" ht="13.5">
      <c r="A24" s="31" t="s">
        <v>50</v>
      </c>
      <c r="B24" s="39"/>
      <c r="C24" s="33">
        <f aca="true" t="shared" si="1" ref="C24:Y24">SUM(C15:C23)</f>
        <v>1505739231</v>
      </c>
      <c r="D24" s="33">
        <f>SUM(D15:D23)</f>
        <v>1505739231</v>
      </c>
      <c r="E24" s="40">
        <f t="shared" si="1"/>
        <v>1581718989</v>
      </c>
      <c r="F24" s="41">
        <f t="shared" si="1"/>
        <v>1581718989</v>
      </c>
      <c r="G24" s="41">
        <f t="shared" si="1"/>
        <v>1542131566</v>
      </c>
      <c r="H24" s="41">
        <f t="shared" si="1"/>
        <v>1516645414</v>
      </c>
      <c r="I24" s="41">
        <f t="shared" si="1"/>
        <v>1530074839</v>
      </c>
      <c r="J24" s="41">
        <f t="shared" si="1"/>
        <v>1530074839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1530074839</v>
      </c>
      <c r="X24" s="41">
        <f t="shared" si="1"/>
        <v>395429748</v>
      </c>
      <c r="Y24" s="41">
        <f t="shared" si="1"/>
        <v>1134645091</v>
      </c>
      <c r="Z24" s="42">
        <f>+IF(X24&lt;&gt;0,+(Y24/X24)*100,0)</f>
        <v>286.93974005213187</v>
      </c>
      <c r="AA24" s="43">
        <f>SUM(AA15:AA23)</f>
        <v>1581718989</v>
      </c>
    </row>
    <row r="25" spans="1:27" ht="13.5">
      <c r="A25" s="31" t="s">
        <v>51</v>
      </c>
      <c r="B25" s="32"/>
      <c r="C25" s="33">
        <f aca="true" t="shared" si="2" ref="C25:Y25">+C12+C24</f>
        <v>2426285422</v>
      </c>
      <c r="D25" s="33">
        <f>+D12+D24</f>
        <v>2426285422</v>
      </c>
      <c r="E25" s="34">
        <f t="shared" si="2"/>
        <v>2333525132</v>
      </c>
      <c r="F25" s="35">
        <f t="shared" si="2"/>
        <v>2333525132</v>
      </c>
      <c r="G25" s="35">
        <f t="shared" si="2"/>
        <v>2568761111</v>
      </c>
      <c r="H25" s="35">
        <f t="shared" si="2"/>
        <v>2407288060</v>
      </c>
      <c r="I25" s="35">
        <f t="shared" si="2"/>
        <v>2380187550</v>
      </c>
      <c r="J25" s="35">
        <f t="shared" si="2"/>
        <v>2380187550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2380187550</v>
      </c>
      <c r="X25" s="35">
        <f t="shared" si="2"/>
        <v>583381284</v>
      </c>
      <c r="Y25" s="35">
        <f t="shared" si="2"/>
        <v>1796806266</v>
      </c>
      <c r="Z25" s="36">
        <f>+IF(X25&lt;&gt;0,+(Y25/X25)*100,0)</f>
        <v>307.99861347625955</v>
      </c>
      <c r="AA25" s="37">
        <f>+AA12+AA24</f>
        <v>2333525132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>
        <v>15407715</v>
      </c>
      <c r="D29" s="22">
        <v>15407715</v>
      </c>
      <c r="E29" s="23">
        <v>12444224</v>
      </c>
      <c r="F29" s="24">
        <v>12444224</v>
      </c>
      <c r="G29" s="24">
        <v>13677019</v>
      </c>
      <c r="H29" s="24">
        <v>10088277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3111056</v>
      </c>
      <c r="Y29" s="24">
        <v>-3111056</v>
      </c>
      <c r="Z29" s="25">
        <v>-100</v>
      </c>
      <c r="AA29" s="26">
        <v>12444224</v>
      </c>
    </row>
    <row r="30" spans="1:27" ht="13.5">
      <c r="A30" s="27" t="s">
        <v>55</v>
      </c>
      <c r="B30" s="21"/>
      <c r="C30" s="22">
        <v>13727842</v>
      </c>
      <c r="D30" s="22">
        <v>13727842</v>
      </c>
      <c r="E30" s="23">
        <v>11050686</v>
      </c>
      <c r="F30" s="24">
        <v>11050686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2762672</v>
      </c>
      <c r="Y30" s="24">
        <v>-2762672</v>
      </c>
      <c r="Z30" s="25">
        <v>-100</v>
      </c>
      <c r="AA30" s="26">
        <v>11050686</v>
      </c>
    </row>
    <row r="31" spans="1:27" ht="13.5">
      <c r="A31" s="27" t="s">
        <v>56</v>
      </c>
      <c r="B31" s="21"/>
      <c r="C31" s="22">
        <v>16684134</v>
      </c>
      <c r="D31" s="22">
        <v>16684134</v>
      </c>
      <c r="E31" s="23">
        <v>18113022</v>
      </c>
      <c r="F31" s="24">
        <v>18113022</v>
      </c>
      <c r="G31" s="24">
        <v>16899898</v>
      </c>
      <c r="H31" s="24">
        <v>17061148</v>
      </c>
      <c r="I31" s="24">
        <v>18118702</v>
      </c>
      <c r="J31" s="24">
        <v>18118702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18118702</v>
      </c>
      <c r="X31" s="24">
        <v>4528256</v>
      </c>
      <c r="Y31" s="24">
        <v>13590446</v>
      </c>
      <c r="Z31" s="25">
        <v>300.13</v>
      </c>
      <c r="AA31" s="26">
        <v>18113022</v>
      </c>
    </row>
    <row r="32" spans="1:27" ht="13.5">
      <c r="A32" s="27" t="s">
        <v>57</v>
      </c>
      <c r="B32" s="21"/>
      <c r="C32" s="22">
        <v>202559648</v>
      </c>
      <c r="D32" s="22">
        <v>202559648</v>
      </c>
      <c r="E32" s="23">
        <v>180679276</v>
      </c>
      <c r="F32" s="24">
        <v>180679276</v>
      </c>
      <c r="G32" s="24">
        <v>69900299</v>
      </c>
      <c r="H32" s="24">
        <v>87124056</v>
      </c>
      <c r="I32" s="24">
        <v>89772354</v>
      </c>
      <c r="J32" s="24">
        <v>89772354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89772354</v>
      </c>
      <c r="X32" s="24">
        <v>45169819</v>
      </c>
      <c r="Y32" s="24">
        <v>44602535</v>
      </c>
      <c r="Z32" s="25">
        <v>98.74</v>
      </c>
      <c r="AA32" s="26">
        <v>180679276</v>
      </c>
    </row>
    <row r="33" spans="1:27" ht="13.5">
      <c r="A33" s="27" t="s">
        <v>58</v>
      </c>
      <c r="B33" s="21"/>
      <c r="C33" s="22">
        <v>7465000</v>
      </c>
      <c r="D33" s="22">
        <v>7465000</v>
      </c>
      <c r="E33" s="23">
        <v>8038597</v>
      </c>
      <c r="F33" s="24">
        <v>8038597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2009649</v>
      </c>
      <c r="Y33" s="24">
        <v>-2009649</v>
      </c>
      <c r="Z33" s="25">
        <v>-100</v>
      </c>
      <c r="AA33" s="26">
        <v>8038597</v>
      </c>
    </row>
    <row r="34" spans="1:27" ht="13.5">
      <c r="A34" s="31" t="s">
        <v>59</v>
      </c>
      <c r="B34" s="32"/>
      <c r="C34" s="33">
        <f aca="true" t="shared" si="3" ref="C34:Y34">SUM(C29:C33)</f>
        <v>255844339</v>
      </c>
      <c r="D34" s="33">
        <f>SUM(D29:D33)</f>
        <v>255844339</v>
      </c>
      <c r="E34" s="34">
        <f t="shared" si="3"/>
        <v>230325805</v>
      </c>
      <c r="F34" s="35">
        <f t="shared" si="3"/>
        <v>230325805</v>
      </c>
      <c r="G34" s="35">
        <f t="shared" si="3"/>
        <v>100477216</v>
      </c>
      <c r="H34" s="35">
        <f t="shared" si="3"/>
        <v>114273481</v>
      </c>
      <c r="I34" s="35">
        <f t="shared" si="3"/>
        <v>107891056</v>
      </c>
      <c r="J34" s="35">
        <f t="shared" si="3"/>
        <v>107891056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107891056</v>
      </c>
      <c r="X34" s="35">
        <f t="shared" si="3"/>
        <v>57581452</v>
      </c>
      <c r="Y34" s="35">
        <f t="shared" si="3"/>
        <v>50309604</v>
      </c>
      <c r="Z34" s="36">
        <f>+IF(X34&lt;&gt;0,+(Y34/X34)*100,0)</f>
        <v>87.37119723899981</v>
      </c>
      <c r="AA34" s="37">
        <f>SUM(AA29:AA33)</f>
        <v>230325805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237719460</v>
      </c>
      <c r="D37" s="22">
        <v>237719460</v>
      </c>
      <c r="E37" s="23">
        <v>214735891</v>
      </c>
      <c r="F37" s="24">
        <v>214735891</v>
      </c>
      <c r="G37" s="24">
        <v>260091418</v>
      </c>
      <c r="H37" s="24">
        <v>260091418</v>
      </c>
      <c r="I37" s="24">
        <v>260091418</v>
      </c>
      <c r="J37" s="24">
        <v>260091418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260091418</v>
      </c>
      <c r="X37" s="24">
        <v>53683973</v>
      </c>
      <c r="Y37" s="24">
        <v>206407445</v>
      </c>
      <c r="Z37" s="25">
        <v>384.49</v>
      </c>
      <c r="AA37" s="26">
        <v>214735891</v>
      </c>
    </row>
    <row r="38" spans="1:27" ht="13.5">
      <c r="A38" s="27" t="s">
        <v>58</v>
      </c>
      <c r="B38" s="21"/>
      <c r="C38" s="22">
        <v>244316435</v>
      </c>
      <c r="D38" s="22">
        <v>244316435</v>
      </c>
      <c r="E38" s="23">
        <v>287704997</v>
      </c>
      <c r="F38" s="24">
        <v>287704997</v>
      </c>
      <c r="G38" s="24">
        <v>252616435</v>
      </c>
      <c r="H38" s="24">
        <v>252616435</v>
      </c>
      <c r="I38" s="24">
        <v>252616435</v>
      </c>
      <c r="J38" s="24">
        <v>252616435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252616435</v>
      </c>
      <c r="X38" s="24">
        <v>71926249</v>
      </c>
      <c r="Y38" s="24">
        <v>180690186</v>
      </c>
      <c r="Z38" s="25">
        <v>251.22</v>
      </c>
      <c r="AA38" s="26">
        <v>287704997</v>
      </c>
    </row>
    <row r="39" spans="1:27" ht="13.5">
      <c r="A39" s="31" t="s">
        <v>61</v>
      </c>
      <c r="B39" s="39"/>
      <c r="C39" s="33">
        <f aca="true" t="shared" si="4" ref="C39:Y39">SUM(C37:C38)</f>
        <v>482035895</v>
      </c>
      <c r="D39" s="33">
        <f>SUM(D37:D38)</f>
        <v>482035895</v>
      </c>
      <c r="E39" s="40">
        <f t="shared" si="4"/>
        <v>502440888</v>
      </c>
      <c r="F39" s="41">
        <f t="shared" si="4"/>
        <v>502440888</v>
      </c>
      <c r="G39" s="41">
        <f t="shared" si="4"/>
        <v>512707853</v>
      </c>
      <c r="H39" s="41">
        <f t="shared" si="4"/>
        <v>512707853</v>
      </c>
      <c r="I39" s="41">
        <f t="shared" si="4"/>
        <v>512707853</v>
      </c>
      <c r="J39" s="41">
        <f t="shared" si="4"/>
        <v>512707853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512707853</v>
      </c>
      <c r="X39" s="41">
        <f t="shared" si="4"/>
        <v>125610222</v>
      </c>
      <c r="Y39" s="41">
        <f t="shared" si="4"/>
        <v>387097631</v>
      </c>
      <c r="Z39" s="42">
        <f>+IF(X39&lt;&gt;0,+(Y39/X39)*100,0)</f>
        <v>308.17366997408857</v>
      </c>
      <c r="AA39" s="43">
        <f>SUM(AA37:AA38)</f>
        <v>502440888</v>
      </c>
    </row>
    <row r="40" spans="1:27" ht="13.5">
      <c r="A40" s="31" t="s">
        <v>62</v>
      </c>
      <c r="B40" s="32"/>
      <c r="C40" s="33">
        <f aca="true" t="shared" si="5" ref="C40:Y40">+C34+C39</f>
        <v>737880234</v>
      </c>
      <c r="D40" s="33">
        <f>+D34+D39</f>
        <v>737880234</v>
      </c>
      <c r="E40" s="34">
        <f t="shared" si="5"/>
        <v>732766693</v>
      </c>
      <c r="F40" s="35">
        <f t="shared" si="5"/>
        <v>732766693</v>
      </c>
      <c r="G40" s="35">
        <f t="shared" si="5"/>
        <v>613185069</v>
      </c>
      <c r="H40" s="35">
        <f t="shared" si="5"/>
        <v>626981334</v>
      </c>
      <c r="I40" s="35">
        <f t="shared" si="5"/>
        <v>620598909</v>
      </c>
      <c r="J40" s="35">
        <f t="shared" si="5"/>
        <v>620598909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620598909</v>
      </c>
      <c r="X40" s="35">
        <f t="shared" si="5"/>
        <v>183191674</v>
      </c>
      <c r="Y40" s="35">
        <f t="shared" si="5"/>
        <v>437407235</v>
      </c>
      <c r="Z40" s="36">
        <f>+IF(X40&lt;&gt;0,+(Y40/X40)*100,0)</f>
        <v>238.77025928591058</v>
      </c>
      <c r="AA40" s="37">
        <f>+AA34+AA39</f>
        <v>732766693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1688405188</v>
      </c>
      <c r="D42" s="47">
        <f>+D25-D40</f>
        <v>1688405188</v>
      </c>
      <c r="E42" s="48">
        <f t="shared" si="6"/>
        <v>1600758439</v>
      </c>
      <c r="F42" s="49">
        <f t="shared" si="6"/>
        <v>1600758439</v>
      </c>
      <c r="G42" s="49">
        <f t="shared" si="6"/>
        <v>1955576042</v>
      </c>
      <c r="H42" s="49">
        <f t="shared" si="6"/>
        <v>1780306726</v>
      </c>
      <c r="I42" s="49">
        <f t="shared" si="6"/>
        <v>1759588641</v>
      </c>
      <c r="J42" s="49">
        <f t="shared" si="6"/>
        <v>1759588641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1759588641</v>
      </c>
      <c r="X42" s="49">
        <f t="shared" si="6"/>
        <v>400189610</v>
      </c>
      <c r="Y42" s="49">
        <f t="shared" si="6"/>
        <v>1359399031</v>
      </c>
      <c r="Z42" s="50">
        <f>+IF(X42&lt;&gt;0,+(Y42/X42)*100,0)</f>
        <v>339.68873679654</v>
      </c>
      <c r="AA42" s="51">
        <f>+AA25-AA40</f>
        <v>1600758439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1567358709</v>
      </c>
      <c r="D45" s="22">
        <v>1567358709</v>
      </c>
      <c r="E45" s="23">
        <v>1569658439</v>
      </c>
      <c r="F45" s="24">
        <v>1569658439</v>
      </c>
      <c r="G45" s="24">
        <v>1834529562</v>
      </c>
      <c r="H45" s="24">
        <v>1659260246</v>
      </c>
      <c r="I45" s="24">
        <v>1638542161</v>
      </c>
      <c r="J45" s="24">
        <v>1638542161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1638542161</v>
      </c>
      <c r="X45" s="24">
        <v>392414610</v>
      </c>
      <c r="Y45" s="24">
        <v>1246127551</v>
      </c>
      <c r="Z45" s="52">
        <v>317.55</v>
      </c>
      <c r="AA45" s="26">
        <v>1569658439</v>
      </c>
    </row>
    <row r="46" spans="1:27" ht="13.5">
      <c r="A46" s="27" t="s">
        <v>67</v>
      </c>
      <c r="B46" s="21"/>
      <c r="C46" s="22">
        <v>121046479</v>
      </c>
      <c r="D46" s="22">
        <v>121046479</v>
      </c>
      <c r="E46" s="23">
        <v>31100000</v>
      </c>
      <c r="F46" s="24">
        <v>31100000</v>
      </c>
      <c r="G46" s="24">
        <v>121046479</v>
      </c>
      <c r="H46" s="24">
        <v>121046479</v>
      </c>
      <c r="I46" s="24">
        <v>121046479</v>
      </c>
      <c r="J46" s="24">
        <v>121046479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121046479</v>
      </c>
      <c r="X46" s="24">
        <v>7775000</v>
      </c>
      <c r="Y46" s="24">
        <v>113271479</v>
      </c>
      <c r="Z46" s="52">
        <v>1456.87</v>
      </c>
      <c r="AA46" s="26">
        <v>31100000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1688405188</v>
      </c>
      <c r="D48" s="55">
        <f>SUM(D45:D47)</f>
        <v>1688405188</v>
      </c>
      <c r="E48" s="56">
        <f t="shared" si="7"/>
        <v>1600758439</v>
      </c>
      <c r="F48" s="57">
        <f t="shared" si="7"/>
        <v>1600758439</v>
      </c>
      <c r="G48" s="57">
        <f t="shared" si="7"/>
        <v>1955576041</v>
      </c>
      <c r="H48" s="57">
        <f t="shared" si="7"/>
        <v>1780306725</v>
      </c>
      <c r="I48" s="57">
        <f t="shared" si="7"/>
        <v>1759588640</v>
      </c>
      <c r="J48" s="57">
        <f t="shared" si="7"/>
        <v>1759588640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1759588640</v>
      </c>
      <c r="X48" s="57">
        <f t="shared" si="7"/>
        <v>400189610</v>
      </c>
      <c r="Y48" s="57">
        <f t="shared" si="7"/>
        <v>1359399030</v>
      </c>
      <c r="Z48" s="58">
        <f>+IF(X48&lt;&gt;0,+(Y48/X48)*100,0)</f>
        <v>339.68873654665845</v>
      </c>
      <c r="AA48" s="59">
        <f>SUM(AA45:AA47)</f>
        <v>1600758439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40000000</v>
      </c>
      <c r="F6" s="24">
        <v>40000000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10000000</v>
      </c>
      <c r="Y6" s="24">
        <v>-10000000</v>
      </c>
      <c r="Z6" s="25">
        <v>-100</v>
      </c>
      <c r="AA6" s="26">
        <v>40000000</v>
      </c>
    </row>
    <row r="7" spans="1:27" ht="13.5">
      <c r="A7" s="27" t="s">
        <v>34</v>
      </c>
      <c r="B7" s="21"/>
      <c r="C7" s="22"/>
      <c r="D7" s="22"/>
      <c r="E7" s="23">
        <v>150000000</v>
      </c>
      <c r="F7" s="24">
        <v>150000000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37500000</v>
      </c>
      <c r="Y7" s="24">
        <v>-37500000</v>
      </c>
      <c r="Z7" s="25">
        <v>-100</v>
      </c>
      <c r="AA7" s="26">
        <v>150000000</v>
      </c>
    </row>
    <row r="8" spans="1:27" ht="13.5">
      <c r="A8" s="27" t="s">
        <v>35</v>
      </c>
      <c r="B8" s="21"/>
      <c r="C8" s="22"/>
      <c r="D8" s="22"/>
      <c r="E8" s="23">
        <v>50000000</v>
      </c>
      <c r="F8" s="24">
        <v>50000000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12500000</v>
      </c>
      <c r="Y8" s="24">
        <v>-12500000</v>
      </c>
      <c r="Z8" s="25">
        <v>-100</v>
      </c>
      <c r="AA8" s="26">
        <v>50000000</v>
      </c>
    </row>
    <row r="9" spans="1:27" ht="13.5">
      <c r="A9" s="27" t="s">
        <v>36</v>
      </c>
      <c r="B9" s="21"/>
      <c r="C9" s="22"/>
      <c r="D9" s="22"/>
      <c r="E9" s="23">
        <v>7385000</v>
      </c>
      <c r="F9" s="24">
        <v>7385000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v>1846250</v>
      </c>
      <c r="Y9" s="24">
        <v>-1846250</v>
      </c>
      <c r="Z9" s="25">
        <v>-100</v>
      </c>
      <c r="AA9" s="26">
        <v>7385000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/>
      <c r="D11" s="22"/>
      <c r="E11" s="23">
        <v>6330000</v>
      </c>
      <c r="F11" s="24">
        <v>6330000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1582500</v>
      </c>
      <c r="Y11" s="24">
        <v>-1582500</v>
      </c>
      <c r="Z11" s="25">
        <v>-100</v>
      </c>
      <c r="AA11" s="26">
        <v>6330000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253715000</v>
      </c>
      <c r="F12" s="35">
        <f t="shared" si="0"/>
        <v>253715000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0</v>
      </c>
      <c r="X12" s="35">
        <f t="shared" si="0"/>
        <v>63428750</v>
      </c>
      <c r="Y12" s="35">
        <f t="shared" si="0"/>
        <v>-63428750</v>
      </c>
      <c r="Z12" s="36">
        <f>+IF(X12&lt;&gt;0,+(Y12/X12)*100,0)</f>
        <v>-100</v>
      </c>
      <c r="AA12" s="37">
        <f>SUM(AA6:AA11)</f>
        <v>253715000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>
        <v>23315000</v>
      </c>
      <c r="F16" s="24">
        <v>23315000</v>
      </c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5828750</v>
      </c>
      <c r="Y16" s="28">
        <v>-5828750</v>
      </c>
      <c r="Z16" s="29">
        <v>-100</v>
      </c>
      <c r="AA16" s="30">
        <v>23315000</v>
      </c>
    </row>
    <row r="17" spans="1:27" ht="13.5">
      <c r="A17" s="27" t="s">
        <v>43</v>
      </c>
      <c r="B17" s="21"/>
      <c r="C17" s="22"/>
      <c r="D17" s="22"/>
      <c r="E17" s="23">
        <v>800000000</v>
      </c>
      <c r="F17" s="24">
        <v>800000000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200000000</v>
      </c>
      <c r="Y17" s="24">
        <v>-200000000</v>
      </c>
      <c r="Z17" s="25">
        <v>-100</v>
      </c>
      <c r="AA17" s="26">
        <v>800000000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4209138961</v>
      </c>
      <c r="F19" s="24">
        <v>4209138961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>
        <v>1052284740</v>
      </c>
      <c r="Y19" s="24">
        <v>-1052284740</v>
      </c>
      <c r="Z19" s="25">
        <v>-100</v>
      </c>
      <c r="AA19" s="26">
        <v>4209138961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/>
      <c r="D23" s="22"/>
      <c r="E23" s="23">
        <v>12403609</v>
      </c>
      <c r="F23" s="24">
        <v>12403609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3100902</v>
      </c>
      <c r="Y23" s="28">
        <v>-3100902</v>
      </c>
      <c r="Z23" s="29">
        <v>-100</v>
      </c>
      <c r="AA23" s="30">
        <v>12403609</v>
      </c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5044857570</v>
      </c>
      <c r="F24" s="41">
        <f t="shared" si="1"/>
        <v>5044857570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0</v>
      </c>
      <c r="X24" s="41">
        <f t="shared" si="1"/>
        <v>1261214392</v>
      </c>
      <c r="Y24" s="41">
        <f t="shared" si="1"/>
        <v>-1261214392</v>
      </c>
      <c r="Z24" s="42">
        <f>+IF(X24&lt;&gt;0,+(Y24/X24)*100,0)</f>
        <v>-100</v>
      </c>
      <c r="AA24" s="43">
        <f>SUM(AA15:AA23)</f>
        <v>5044857570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5298572570</v>
      </c>
      <c r="F25" s="35">
        <f t="shared" si="2"/>
        <v>5298572570</v>
      </c>
      <c r="G25" s="35">
        <f t="shared" si="2"/>
        <v>0</v>
      </c>
      <c r="H25" s="35">
        <f t="shared" si="2"/>
        <v>0</v>
      </c>
      <c r="I25" s="35">
        <f t="shared" si="2"/>
        <v>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0</v>
      </c>
      <c r="X25" s="35">
        <f t="shared" si="2"/>
        <v>1324643142</v>
      </c>
      <c r="Y25" s="35">
        <f t="shared" si="2"/>
        <v>-1324643142</v>
      </c>
      <c r="Z25" s="36">
        <f>+IF(X25&lt;&gt;0,+(Y25/X25)*100,0)</f>
        <v>-100</v>
      </c>
      <c r="AA25" s="37">
        <f>+AA12+AA24</f>
        <v>5298572570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700000</v>
      </c>
      <c r="F30" s="24">
        <v>700000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175000</v>
      </c>
      <c r="Y30" s="24">
        <v>-175000</v>
      </c>
      <c r="Z30" s="25">
        <v>-100</v>
      </c>
      <c r="AA30" s="26">
        <v>700000</v>
      </c>
    </row>
    <row r="31" spans="1:27" ht="13.5">
      <c r="A31" s="27" t="s">
        <v>56</v>
      </c>
      <c r="B31" s="21"/>
      <c r="C31" s="22"/>
      <c r="D31" s="22"/>
      <c r="E31" s="23">
        <v>25550000</v>
      </c>
      <c r="F31" s="24">
        <v>25550000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6387500</v>
      </c>
      <c r="Y31" s="24">
        <v>-6387500</v>
      </c>
      <c r="Z31" s="25">
        <v>-100</v>
      </c>
      <c r="AA31" s="26">
        <v>25550000</v>
      </c>
    </row>
    <row r="32" spans="1:27" ht="13.5">
      <c r="A32" s="27" t="s">
        <v>57</v>
      </c>
      <c r="B32" s="21"/>
      <c r="C32" s="22"/>
      <c r="D32" s="22"/>
      <c r="E32" s="23">
        <v>143000000</v>
      </c>
      <c r="F32" s="24">
        <v>143000000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>
        <v>35750000</v>
      </c>
      <c r="Y32" s="24">
        <v>-35750000</v>
      </c>
      <c r="Z32" s="25">
        <v>-100</v>
      </c>
      <c r="AA32" s="26">
        <v>143000000</v>
      </c>
    </row>
    <row r="33" spans="1:27" ht="13.5">
      <c r="A33" s="27" t="s">
        <v>58</v>
      </c>
      <c r="B33" s="21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6"/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169250000</v>
      </c>
      <c r="F34" s="35">
        <f t="shared" si="3"/>
        <v>169250000</v>
      </c>
      <c r="G34" s="35">
        <f t="shared" si="3"/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0</v>
      </c>
      <c r="X34" s="35">
        <f t="shared" si="3"/>
        <v>42312500</v>
      </c>
      <c r="Y34" s="35">
        <f t="shared" si="3"/>
        <v>-42312500</v>
      </c>
      <c r="Z34" s="36">
        <f>+IF(X34&lt;&gt;0,+(Y34/X34)*100,0)</f>
        <v>-100</v>
      </c>
      <c r="AA34" s="37">
        <f>SUM(AA29:AA33)</f>
        <v>169250000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743000000</v>
      </c>
      <c r="F37" s="24">
        <v>743000000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>
        <v>185750000</v>
      </c>
      <c r="Y37" s="24">
        <v>-185750000</v>
      </c>
      <c r="Z37" s="25">
        <v>-100</v>
      </c>
      <c r="AA37" s="26">
        <v>743000000</v>
      </c>
    </row>
    <row r="38" spans="1:27" ht="13.5">
      <c r="A38" s="27" t="s">
        <v>58</v>
      </c>
      <c r="B38" s="21"/>
      <c r="C38" s="22"/>
      <c r="D38" s="22"/>
      <c r="E38" s="23">
        <v>108000000</v>
      </c>
      <c r="F38" s="24">
        <v>108000000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27000000</v>
      </c>
      <c r="Y38" s="24">
        <v>-27000000</v>
      </c>
      <c r="Z38" s="25">
        <v>-100</v>
      </c>
      <c r="AA38" s="26">
        <v>108000000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851000000</v>
      </c>
      <c r="F39" s="41">
        <f t="shared" si="4"/>
        <v>851000000</v>
      </c>
      <c r="G39" s="41">
        <f t="shared" si="4"/>
        <v>0</v>
      </c>
      <c r="H39" s="41">
        <f t="shared" si="4"/>
        <v>0</v>
      </c>
      <c r="I39" s="41">
        <f t="shared" si="4"/>
        <v>0</v>
      </c>
      <c r="J39" s="41">
        <f t="shared" si="4"/>
        <v>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0</v>
      </c>
      <c r="X39" s="41">
        <f t="shared" si="4"/>
        <v>212750000</v>
      </c>
      <c r="Y39" s="41">
        <f t="shared" si="4"/>
        <v>-212750000</v>
      </c>
      <c r="Z39" s="42">
        <f>+IF(X39&lt;&gt;0,+(Y39/X39)*100,0)</f>
        <v>-100</v>
      </c>
      <c r="AA39" s="43">
        <f>SUM(AA37:AA38)</f>
        <v>851000000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1020250000</v>
      </c>
      <c r="F40" s="35">
        <f t="shared" si="5"/>
        <v>1020250000</v>
      </c>
      <c r="G40" s="35">
        <f t="shared" si="5"/>
        <v>0</v>
      </c>
      <c r="H40" s="35">
        <f t="shared" si="5"/>
        <v>0</v>
      </c>
      <c r="I40" s="35">
        <f t="shared" si="5"/>
        <v>0</v>
      </c>
      <c r="J40" s="35">
        <f t="shared" si="5"/>
        <v>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0</v>
      </c>
      <c r="X40" s="35">
        <f t="shared" si="5"/>
        <v>255062500</v>
      </c>
      <c r="Y40" s="35">
        <f t="shared" si="5"/>
        <v>-255062500</v>
      </c>
      <c r="Z40" s="36">
        <f>+IF(X40&lt;&gt;0,+(Y40/X40)*100,0)</f>
        <v>-100</v>
      </c>
      <c r="AA40" s="37">
        <f>+AA34+AA39</f>
        <v>1020250000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4278322570</v>
      </c>
      <c r="F42" s="49">
        <f t="shared" si="6"/>
        <v>4278322570</v>
      </c>
      <c r="G42" s="49">
        <f t="shared" si="6"/>
        <v>0</v>
      </c>
      <c r="H42" s="49">
        <f t="shared" si="6"/>
        <v>0</v>
      </c>
      <c r="I42" s="49">
        <f t="shared" si="6"/>
        <v>0</v>
      </c>
      <c r="J42" s="49">
        <f t="shared" si="6"/>
        <v>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0</v>
      </c>
      <c r="X42" s="49">
        <f t="shared" si="6"/>
        <v>1069580642</v>
      </c>
      <c r="Y42" s="49">
        <f t="shared" si="6"/>
        <v>-1069580642</v>
      </c>
      <c r="Z42" s="50">
        <f>+IF(X42&lt;&gt;0,+(Y42/X42)*100,0)</f>
        <v>-100</v>
      </c>
      <c r="AA42" s="51">
        <f>+AA25-AA40</f>
        <v>4278322570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4278322570</v>
      </c>
      <c r="F45" s="24">
        <v>4278322570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>
        <v>1069580643</v>
      </c>
      <c r="Y45" s="24">
        <v>-1069580643</v>
      </c>
      <c r="Z45" s="52">
        <v>-100</v>
      </c>
      <c r="AA45" s="26">
        <v>4278322570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4278322570</v>
      </c>
      <c r="F48" s="57">
        <f t="shared" si="7"/>
        <v>4278322570</v>
      </c>
      <c r="G48" s="57">
        <f t="shared" si="7"/>
        <v>0</v>
      </c>
      <c r="H48" s="57">
        <f t="shared" si="7"/>
        <v>0</v>
      </c>
      <c r="I48" s="57">
        <f t="shared" si="7"/>
        <v>0</v>
      </c>
      <c r="J48" s="57">
        <f t="shared" si="7"/>
        <v>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0</v>
      </c>
      <c r="X48" s="57">
        <f t="shared" si="7"/>
        <v>1069580643</v>
      </c>
      <c r="Y48" s="57">
        <f t="shared" si="7"/>
        <v>-1069580643</v>
      </c>
      <c r="Z48" s="58">
        <f>+IF(X48&lt;&gt;0,+(Y48/X48)*100,0)</f>
        <v>-100</v>
      </c>
      <c r="AA48" s="59">
        <f>SUM(AA45:AA47)</f>
        <v>4278322570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102320215</v>
      </c>
      <c r="F6" s="24">
        <v>102320215</v>
      </c>
      <c r="G6" s="24">
        <v>-188058379</v>
      </c>
      <c r="H6" s="24">
        <v>-3736318</v>
      </c>
      <c r="I6" s="24">
        <v>-106839515</v>
      </c>
      <c r="J6" s="24">
        <v>-106839515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-106839515</v>
      </c>
      <c r="X6" s="24">
        <v>25580054</v>
      </c>
      <c r="Y6" s="24">
        <v>-132419569</v>
      </c>
      <c r="Z6" s="25">
        <v>-517.67</v>
      </c>
      <c r="AA6" s="26">
        <v>102320215</v>
      </c>
    </row>
    <row r="7" spans="1:27" ht="13.5">
      <c r="A7" s="27" t="s">
        <v>34</v>
      </c>
      <c r="B7" s="21"/>
      <c r="C7" s="22"/>
      <c r="D7" s="22"/>
      <c r="E7" s="23">
        <v>679050010</v>
      </c>
      <c r="F7" s="24">
        <v>679050010</v>
      </c>
      <c r="G7" s="24"/>
      <c r="H7" s="24">
        <v>-15480000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169762503</v>
      </c>
      <c r="Y7" s="24">
        <v>-169762503</v>
      </c>
      <c r="Z7" s="25">
        <v>-100</v>
      </c>
      <c r="AA7" s="26">
        <v>679050010</v>
      </c>
    </row>
    <row r="8" spans="1:27" ht="13.5">
      <c r="A8" s="27" t="s">
        <v>35</v>
      </c>
      <c r="B8" s="21"/>
      <c r="C8" s="22"/>
      <c r="D8" s="22"/>
      <c r="E8" s="23">
        <v>535177926</v>
      </c>
      <c r="F8" s="24">
        <v>535177926</v>
      </c>
      <c r="G8" s="24">
        <v>95506358</v>
      </c>
      <c r="H8" s="24">
        <v>-846880835</v>
      </c>
      <c r="I8" s="24">
        <v>-64948332</v>
      </c>
      <c r="J8" s="24">
        <v>-64948332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-64948332</v>
      </c>
      <c r="X8" s="24">
        <v>133794482</v>
      </c>
      <c r="Y8" s="24">
        <v>-198742814</v>
      </c>
      <c r="Z8" s="25">
        <v>-148.54</v>
      </c>
      <c r="AA8" s="26">
        <v>535177926</v>
      </c>
    </row>
    <row r="9" spans="1:27" ht="13.5">
      <c r="A9" s="27" t="s">
        <v>36</v>
      </c>
      <c r="B9" s="21"/>
      <c r="C9" s="22"/>
      <c r="D9" s="22"/>
      <c r="E9" s="23">
        <v>29993452</v>
      </c>
      <c r="F9" s="24">
        <v>29993452</v>
      </c>
      <c r="G9" s="24">
        <v>15480000</v>
      </c>
      <c r="H9" s="24">
        <v>598537185</v>
      </c>
      <c r="I9" s="24">
        <v>8934975</v>
      </c>
      <c r="J9" s="24">
        <v>8934975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8934975</v>
      </c>
      <c r="X9" s="24">
        <v>7498363</v>
      </c>
      <c r="Y9" s="24">
        <v>1436612</v>
      </c>
      <c r="Z9" s="25">
        <v>19.16</v>
      </c>
      <c r="AA9" s="26">
        <v>29993452</v>
      </c>
    </row>
    <row r="10" spans="1:27" ht="13.5">
      <c r="A10" s="27" t="s">
        <v>37</v>
      </c>
      <c r="B10" s="21"/>
      <c r="C10" s="22"/>
      <c r="D10" s="22"/>
      <c r="E10" s="23">
        <v>13310</v>
      </c>
      <c r="F10" s="24">
        <v>13310</v>
      </c>
      <c r="G10" s="28">
        <v>-98465</v>
      </c>
      <c r="H10" s="28">
        <v>98464</v>
      </c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3328</v>
      </c>
      <c r="Y10" s="28">
        <v>-3328</v>
      </c>
      <c r="Z10" s="29">
        <v>-100</v>
      </c>
      <c r="AA10" s="30">
        <v>13310</v>
      </c>
    </row>
    <row r="11" spans="1:27" ht="13.5">
      <c r="A11" s="27" t="s">
        <v>38</v>
      </c>
      <c r="B11" s="21"/>
      <c r="C11" s="22"/>
      <c r="D11" s="22"/>
      <c r="E11" s="23">
        <v>25000000</v>
      </c>
      <c r="F11" s="24">
        <v>25000000</v>
      </c>
      <c r="G11" s="24">
        <v>-59727</v>
      </c>
      <c r="H11" s="24">
        <v>-134674</v>
      </c>
      <c r="I11" s="24">
        <v>1039267</v>
      </c>
      <c r="J11" s="24">
        <v>1039267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1039267</v>
      </c>
      <c r="X11" s="24">
        <v>6250000</v>
      </c>
      <c r="Y11" s="24">
        <v>-5210733</v>
      </c>
      <c r="Z11" s="25">
        <v>-83.37</v>
      </c>
      <c r="AA11" s="26">
        <v>25000000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1371554913</v>
      </c>
      <c r="F12" s="35">
        <f t="shared" si="0"/>
        <v>1371554913</v>
      </c>
      <c r="G12" s="35">
        <f t="shared" si="0"/>
        <v>-77230213</v>
      </c>
      <c r="H12" s="35">
        <f t="shared" si="0"/>
        <v>-267596178</v>
      </c>
      <c r="I12" s="35">
        <f t="shared" si="0"/>
        <v>-161813605</v>
      </c>
      <c r="J12" s="35">
        <f t="shared" si="0"/>
        <v>-161813605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-161813605</v>
      </c>
      <c r="X12" s="35">
        <f t="shared" si="0"/>
        <v>342888730</v>
      </c>
      <c r="Y12" s="35">
        <f t="shared" si="0"/>
        <v>-504702335</v>
      </c>
      <c r="Z12" s="36">
        <f>+IF(X12&lt;&gt;0,+(Y12/X12)*100,0)</f>
        <v>-147.19128709771243</v>
      </c>
      <c r="AA12" s="37">
        <f>SUM(AA6:AA11)</f>
        <v>1371554913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2542963</v>
      </c>
      <c r="F15" s="24">
        <v>2542963</v>
      </c>
      <c r="G15" s="24">
        <v>-142654</v>
      </c>
      <c r="H15" s="24">
        <v>189147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635741</v>
      </c>
      <c r="Y15" s="24">
        <v>-635741</v>
      </c>
      <c r="Z15" s="25">
        <v>-100</v>
      </c>
      <c r="AA15" s="26">
        <v>2542963</v>
      </c>
    </row>
    <row r="16" spans="1:27" ht="13.5">
      <c r="A16" s="27" t="s">
        <v>42</v>
      </c>
      <c r="B16" s="21"/>
      <c r="C16" s="22"/>
      <c r="D16" s="22"/>
      <c r="E16" s="23">
        <v>463891</v>
      </c>
      <c r="F16" s="24">
        <v>463891</v>
      </c>
      <c r="G16" s="28">
        <v>-24</v>
      </c>
      <c r="H16" s="28">
        <v>23</v>
      </c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115973</v>
      </c>
      <c r="Y16" s="28">
        <v>-115973</v>
      </c>
      <c r="Z16" s="29">
        <v>-100</v>
      </c>
      <c r="AA16" s="30">
        <v>463891</v>
      </c>
    </row>
    <row r="17" spans="1:27" ht="13.5">
      <c r="A17" s="27" t="s">
        <v>43</v>
      </c>
      <c r="B17" s="21"/>
      <c r="C17" s="22"/>
      <c r="D17" s="22"/>
      <c r="E17" s="23"/>
      <c r="F17" s="24"/>
      <c r="G17" s="24">
        <v>14173600</v>
      </c>
      <c r="H17" s="24">
        <v>-14173600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6"/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7925410683</v>
      </c>
      <c r="F19" s="24">
        <v>7925410683</v>
      </c>
      <c r="G19" s="24">
        <v>3306058</v>
      </c>
      <c r="H19" s="24">
        <v>-45710620</v>
      </c>
      <c r="I19" s="24">
        <v>47519975</v>
      </c>
      <c r="J19" s="24">
        <v>47519975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47519975</v>
      </c>
      <c r="X19" s="24">
        <v>1981352671</v>
      </c>
      <c r="Y19" s="24">
        <v>-1933832696</v>
      </c>
      <c r="Z19" s="25">
        <v>-97.6</v>
      </c>
      <c r="AA19" s="26">
        <v>7925410683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/>
      <c r="F22" s="24"/>
      <c r="G22" s="24">
        <v>285900</v>
      </c>
      <c r="H22" s="24">
        <v>-285900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/>
      <c r="D23" s="22"/>
      <c r="E23" s="23">
        <v>453145</v>
      </c>
      <c r="F23" s="24">
        <v>453145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113286</v>
      </c>
      <c r="Y23" s="28">
        <v>-113286</v>
      </c>
      <c r="Z23" s="29">
        <v>-100</v>
      </c>
      <c r="AA23" s="30">
        <v>453145</v>
      </c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7928870682</v>
      </c>
      <c r="F24" s="41">
        <f t="shared" si="1"/>
        <v>7928870682</v>
      </c>
      <c r="G24" s="41">
        <f t="shared" si="1"/>
        <v>17622880</v>
      </c>
      <c r="H24" s="41">
        <f t="shared" si="1"/>
        <v>-59980950</v>
      </c>
      <c r="I24" s="41">
        <f t="shared" si="1"/>
        <v>47519975</v>
      </c>
      <c r="J24" s="41">
        <f t="shared" si="1"/>
        <v>47519975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47519975</v>
      </c>
      <c r="X24" s="41">
        <f t="shared" si="1"/>
        <v>1982217671</v>
      </c>
      <c r="Y24" s="41">
        <f t="shared" si="1"/>
        <v>-1934697696</v>
      </c>
      <c r="Z24" s="42">
        <f>+IF(X24&lt;&gt;0,+(Y24/X24)*100,0)</f>
        <v>-97.60268633988987</v>
      </c>
      <c r="AA24" s="43">
        <f>SUM(AA15:AA23)</f>
        <v>7928870682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9300425595</v>
      </c>
      <c r="F25" s="35">
        <f t="shared" si="2"/>
        <v>9300425595</v>
      </c>
      <c r="G25" s="35">
        <f t="shared" si="2"/>
        <v>-59607333</v>
      </c>
      <c r="H25" s="35">
        <f t="shared" si="2"/>
        <v>-327577128</v>
      </c>
      <c r="I25" s="35">
        <f t="shared" si="2"/>
        <v>-114293630</v>
      </c>
      <c r="J25" s="35">
        <f t="shared" si="2"/>
        <v>-114293630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-114293630</v>
      </c>
      <c r="X25" s="35">
        <f t="shared" si="2"/>
        <v>2325106401</v>
      </c>
      <c r="Y25" s="35">
        <f t="shared" si="2"/>
        <v>-2439400031</v>
      </c>
      <c r="Z25" s="36">
        <f>+IF(X25&lt;&gt;0,+(Y25/X25)*100,0)</f>
        <v>-104.91563009550202</v>
      </c>
      <c r="AA25" s="37">
        <f>+AA12+AA24</f>
        <v>9300425595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40859870</v>
      </c>
      <c r="F30" s="24">
        <v>40859870</v>
      </c>
      <c r="G30" s="24">
        <v>-22532470</v>
      </c>
      <c r="H30" s="24">
        <v>22532469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10214968</v>
      </c>
      <c r="Y30" s="24">
        <v>-10214968</v>
      </c>
      <c r="Z30" s="25">
        <v>-100</v>
      </c>
      <c r="AA30" s="26">
        <v>40859870</v>
      </c>
    </row>
    <row r="31" spans="1:27" ht="13.5">
      <c r="A31" s="27" t="s">
        <v>56</v>
      </c>
      <c r="B31" s="21"/>
      <c r="C31" s="22"/>
      <c r="D31" s="22"/>
      <c r="E31" s="23">
        <v>27356976</v>
      </c>
      <c r="F31" s="24">
        <v>27356976</v>
      </c>
      <c r="G31" s="24">
        <v>-17599</v>
      </c>
      <c r="H31" s="24">
        <v>287453</v>
      </c>
      <c r="I31" s="24">
        <v>96903</v>
      </c>
      <c r="J31" s="24">
        <v>96903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96903</v>
      </c>
      <c r="X31" s="24">
        <v>6839244</v>
      </c>
      <c r="Y31" s="24">
        <v>-6742341</v>
      </c>
      <c r="Z31" s="25">
        <v>-98.58</v>
      </c>
      <c r="AA31" s="26">
        <v>27356976</v>
      </c>
    </row>
    <row r="32" spans="1:27" ht="13.5">
      <c r="A32" s="27" t="s">
        <v>57</v>
      </c>
      <c r="B32" s="21"/>
      <c r="C32" s="22"/>
      <c r="D32" s="22"/>
      <c r="E32" s="23">
        <v>810077440</v>
      </c>
      <c r="F32" s="24">
        <v>810077440</v>
      </c>
      <c r="G32" s="24">
        <v>12864358</v>
      </c>
      <c r="H32" s="24">
        <v>-79230025</v>
      </c>
      <c r="I32" s="24">
        <v>-76872044</v>
      </c>
      <c r="J32" s="24">
        <v>-76872044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-76872044</v>
      </c>
      <c r="X32" s="24">
        <v>202519360</v>
      </c>
      <c r="Y32" s="24">
        <v>-279391404</v>
      </c>
      <c r="Z32" s="25">
        <v>-137.96</v>
      </c>
      <c r="AA32" s="26">
        <v>810077440</v>
      </c>
    </row>
    <row r="33" spans="1:27" ht="13.5">
      <c r="A33" s="27" t="s">
        <v>58</v>
      </c>
      <c r="B33" s="21"/>
      <c r="C33" s="22"/>
      <c r="D33" s="22"/>
      <c r="E33" s="23">
        <v>3669262</v>
      </c>
      <c r="F33" s="24">
        <v>3669262</v>
      </c>
      <c r="G33" s="24">
        <v>-2581055</v>
      </c>
      <c r="H33" s="24">
        <v>2581055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917316</v>
      </c>
      <c r="Y33" s="24">
        <v>-917316</v>
      </c>
      <c r="Z33" s="25">
        <v>-100</v>
      </c>
      <c r="AA33" s="26">
        <v>3669262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881963548</v>
      </c>
      <c r="F34" s="35">
        <f t="shared" si="3"/>
        <v>881963548</v>
      </c>
      <c r="G34" s="35">
        <f t="shared" si="3"/>
        <v>-12266766</v>
      </c>
      <c r="H34" s="35">
        <f t="shared" si="3"/>
        <v>-53829048</v>
      </c>
      <c r="I34" s="35">
        <f t="shared" si="3"/>
        <v>-76775141</v>
      </c>
      <c r="J34" s="35">
        <f t="shared" si="3"/>
        <v>-76775141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-76775141</v>
      </c>
      <c r="X34" s="35">
        <f t="shared" si="3"/>
        <v>220490888</v>
      </c>
      <c r="Y34" s="35">
        <f t="shared" si="3"/>
        <v>-297266029</v>
      </c>
      <c r="Z34" s="36">
        <f>+IF(X34&lt;&gt;0,+(Y34/X34)*100,0)</f>
        <v>-134.8200969647326</v>
      </c>
      <c r="AA34" s="37">
        <f>SUM(AA29:AA33)</f>
        <v>881963548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372083803</v>
      </c>
      <c r="F37" s="24">
        <v>372083803</v>
      </c>
      <c r="G37" s="24">
        <v>-9165272</v>
      </c>
      <c r="H37" s="24">
        <v>5163203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>
        <v>93020951</v>
      </c>
      <c r="Y37" s="24">
        <v>-93020951</v>
      </c>
      <c r="Z37" s="25">
        <v>-100</v>
      </c>
      <c r="AA37" s="26">
        <v>372083803</v>
      </c>
    </row>
    <row r="38" spans="1:27" ht="13.5">
      <c r="A38" s="27" t="s">
        <v>58</v>
      </c>
      <c r="B38" s="21"/>
      <c r="C38" s="22"/>
      <c r="D38" s="22"/>
      <c r="E38" s="23">
        <v>80359993</v>
      </c>
      <c r="F38" s="24">
        <v>80359993</v>
      </c>
      <c r="G38" s="24">
        <v>1279379</v>
      </c>
      <c r="H38" s="24">
        <v>-1279379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20089998</v>
      </c>
      <c r="Y38" s="24">
        <v>-20089998</v>
      </c>
      <c r="Z38" s="25">
        <v>-100</v>
      </c>
      <c r="AA38" s="26">
        <v>80359993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452443796</v>
      </c>
      <c r="F39" s="41">
        <f t="shared" si="4"/>
        <v>452443796</v>
      </c>
      <c r="G39" s="41">
        <f t="shared" si="4"/>
        <v>-7885893</v>
      </c>
      <c r="H39" s="41">
        <f t="shared" si="4"/>
        <v>3883824</v>
      </c>
      <c r="I39" s="41">
        <f t="shared" si="4"/>
        <v>0</v>
      </c>
      <c r="J39" s="41">
        <f t="shared" si="4"/>
        <v>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0</v>
      </c>
      <c r="X39" s="41">
        <f t="shared" si="4"/>
        <v>113110949</v>
      </c>
      <c r="Y39" s="41">
        <f t="shared" si="4"/>
        <v>-113110949</v>
      </c>
      <c r="Z39" s="42">
        <f>+IF(X39&lt;&gt;0,+(Y39/X39)*100,0)</f>
        <v>-100</v>
      </c>
      <c r="AA39" s="43">
        <f>SUM(AA37:AA38)</f>
        <v>452443796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1334407344</v>
      </c>
      <c r="F40" s="35">
        <f t="shared" si="5"/>
        <v>1334407344</v>
      </c>
      <c r="G40" s="35">
        <f t="shared" si="5"/>
        <v>-20152659</v>
      </c>
      <c r="H40" s="35">
        <f t="shared" si="5"/>
        <v>-49945224</v>
      </c>
      <c r="I40" s="35">
        <f t="shared" si="5"/>
        <v>-76775141</v>
      </c>
      <c r="J40" s="35">
        <f t="shared" si="5"/>
        <v>-76775141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-76775141</v>
      </c>
      <c r="X40" s="35">
        <f t="shared" si="5"/>
        <v>333601837</v>
      </c>
      <c r="Y40" s="35">
        <f t="shared" si="5"/>
        <v>-410376978</v>
      </c>
      <c r="Z40" s="36">
        <f>+IF(X40&lt;&gt;0,+(Y40/X40)*100,0)</f>
        <v>-123.01400426640936</v>
      </c>
      <c r="AA40" s="37">
        <f>+AA34+AA39</f>
        <v>1334407344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7966018251</v>
      </c>
      <c r="F42" s="49">
        <f t="shared" si="6"/>
        <v>7966018251</v>
      </c>
      <c r="G42" s="49">
        <f t="shared" si="6"/>
        <v>-39454674</v>
      </c>
      <c r="H42" s="49">
        <f t="shared" si="6"/>
        <v>-277631904</v>
      </c>
      <c r="I42" s="49">
        <f t="shared" si="6"/>
        <v>-37518489</v>
      </c>
      <c r="J42" s="49">
        <f t="shared" si="6"/>
        <v>-37518489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-37518489</v>
      </c>
      <c r="X42" s="49">
        <f t="shared" si="6"/>
        <v>1991504564</v>
      </c>
      <c r="Y42" s="49">
        <f t="shared" si="6"/>
        <v>-2029023053</v>
      </c>
      <c r="Z42" s="50">
        <f>+IF(X42&lt;&gt;0,+(Y42/X42)*100,0)</f>
        <v>-101.88392683994874</v>
      </c>
      <c r="AA42" s="51">
        <f>+AA25-AA40</f>
        <v>7966018251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7871628445</v>
      </c>
      <c r="F45" s="24">
        <v>7871628445</v>
      </c>
      <c r="G45" s="24">
        <v>-431950796</v>
      </c>
      <c r="H45" s="24">
        <v>114864221</v>
      </c>
      <c r="I45" s="24">
        <v>-37518489</v>
      </c>
      <c r="J45" s="24">
        <v>-37518489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-37518489</v>
      </c>
      <c r="X45" s="24">
        <v>1967907111</v>
      </c>
      <c r="Y45" s="24">
        <v>-2005425600</v>
      </c>
      <c r="Z45" s="52">
        <v>-101.91</v>
      </c>
      <c r="AA45" s="26">
        <v>7871628445</v>
      </c>
    </row>
    <row r="46" spans="1:27" ht="13.5">
      <c r="A46" s="27" t="s">
        <v>67</v>
      </c>
      <c r="B46" s="21"/>
      <c r="C46" s="22"/>
      <c r="D46" s="22"/>
      <c r="E46" s="23">
        <v>94389806</v>
      </c>
      <c r="F46" s="24">
        <v>94389806</v>
      </c>
      <c r="G46" s="24">
        <v>392496122</v>
      </c>
      <c r="H46" s="24">
        <v>-392496125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23597452</v>
      </c>
      <c r="Y46" s="24">
        <v>-23597452</v>
      </c>
      <c r="Z46" s="52">
        <v>-100</v>
      </c>
      <c r="AA46" s="26">
        <v>94389806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7966018251</v>
      </c>
      <c r="F48" s="57">
        <f t="shared" si="7"/>
        <v>7966018251</v>
      </c>
      <c r="G48" s="57">
        <f t="shared" si="7"/>
        <v>-39454674</v>
      </c>
      <c r="H48" s="57">
        <f t="shared" si="7"/>
        <v>-277631904</v>
      </c>
      <c r="I48" s="57">
        <f t="shared" si="7"/>
        <v>-37518489</v>
      </c>
      <c r="J48" s="57">
        <f t="shared" si="7"/>
        <v>-37518489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-37518489</v>
      </c>
      <c r="X48" s="57">
        <f t="shared" si="7"/>
        <v>1991504563</v>
      </c>
      <c r="Y48" s="57">
        <f t="shared" si="7"/>
        <v>-2029023052</v>
      </c>
      <c r="Z48" s="58">
        <f>+IF(X48&lt;&gt;0,+(Y48/X48)*100,0)</f>
        <v>-101.88392684089472</v>
      </c>
      <c r="AA48" s="59">
        <f>SUM(AA45:AA47)</f>
        <v>7966018251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50000000</v>
      </c>
      <c r="F6" s="24">
        <v>50000000</v>
      </c>
      <c r="G6" s="24">
        <v>407611786</v>
      </c>
      <c r="H6" s="24">
        <v>-54973718</v>
      </c>
      <c r="I6" s="24">
        <v>-45620599</v>
      </c>
      <c r="J6" s="24">
        <v>-45620599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-45620599</v>
      </c>
      <c r="X6" s="24">
        <v>12500000</v>
      </c>
      <c r="Y6" s="24">
        <v>-58120599</v>
      </c>
      <c r="Z6" s="25">
        <v>-464.96</v>
      </c>
      <c r="AA6" s="26">
        <v>50000000</v>
      </c>
    </row>
    <row r="7" spans="1:27" ht="13.5">
      <c r="A7" s="27" t="s">
        <v>34</v>
      </c>
      <c r="B7" s="21"/>
      <c r="C7" s="22"/>
      <c r="D7" s="22"/>
      <c r="E7" s="23">
        <v>289438000</v>
      </c>
      <c r="F7" s="24">
        <v>289438000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72359500</v>
      </c>
      <c r="Y7" s="24">
        <v>-72359500</v>
      </c>
      <c r="Z7" s="25">
        <v>-100</v>
      </c>
      <c r="AA7" s="26">
        <v>289438000</v>
      </c>
    </row>
    <row r="8" spans="1:27" ht="13.5">
      <c r="A8" s="27" t="s">
        <v>35</v>
      </c>
      <c r="B8" s="21"/>
      <c r="C8" s="22"/>
      <c r="D8" s="22"/>
      <c r="E8" s="23">
        <v>108000000</v>
      </c>
      <c r="F8" s="24">
        <v>108000000</v>
      </c>
      <c r="G8" s="24">
        <v>68449809</v>
      </c>
      <c r="H8" s="24">
        <v>43630166</v>
      </c>
      <c r="I8" s="24">
        <v>1665378</v>
      </c>
      <c r="J8" s="24">
        <v>1665378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1665378</v>
      </c>
      <c r="X8" s="24">
        <v>27000000</v>
      </c>
      <c r="Y8" s="24">
        <v>-25334622</v>
      </c>
      <c r="Z8" s="25">
        <v>-93.83</v>
      </c>
      <c r="AA8" s="26">
        <v>108000000</v>
      </c>
    </row>
    <row r="9" spans="1:27" ht="13.5">
      <c r="A9" s="27" t="s">
        <v>36</v>
      </c>
      <c r="B9" s="21"/>
      <c r="C9" s="22"/>
      <c r="D9" s="22"/>
      <c r="E9" s="23">
        <v>24000000</v>
      </c>
      <c r="F9" s="24">
        <v>24000000</v>
      </c>
      <c r="G9" s="24">
        <v>62006279</v>
      </c>
      <c r="H9" s="24">
        <v>-44574562</v>
      </c>
      <c r="I9" s="24">
        <v>1203442</v>
      </c>
      <c r="J9" s="24">
        <v>1203442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1203442</v>
      </c>
      <c r="X9" s="24">
        <v>6000000</v>
      </c>
      <c r="Y9" s="24">
        <v>-4796558</v>
      </c>
      <c r="Z9" s="25">
        <v>-79.94</v>
      </c>
      <c r="AA9" s="26">
        <v>24000000</v>
      </c>
    </row>
    <row r="10" spans="1:27" ht="13.5">
      <c r="A10" s="27" t="s">
        <v>37</v>
      </c>
      <c r="B10" s="21"/>
      <c r="C10" s="22"/>
      <c r="D10" s="22"/>
      <c r="E10" s="23">
        <v>375000</v>
      </c>
      <c r="F10" s="24">
        <v>375000</v>
      </c>
      <c r="G10" s="28"/>
      <c r="H10" s="28">
        <v>400000</v>
      </c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93750</v>
      </c>
      <c r="Y10" s="28">
        <v>-93750</v>
      </c>
      <c r="Z10" s="29">
        <v>-100</v>
      </c>
      <c r="AA10" s="30">
        <v>375000</v>
      </c>
    </row>
    <row r="11" spans="1:27" ht="13.5">
      <c r="A11" s="27" t="s">
        <v>38</v>
      </c>
      <c r="B11" s="21"/>
      <c r="C11" s="22"/>
      <c r="D11" s="22"/>
      <c r="E11" s="23">
        <v>363000000</v>
      </c>
      <c r="F11" s="24">
        <v>363000000</v>
      </c>
      <c r="G11" s="24">
        <v>354664296</v>
      </c>
      <c r="H11" s="24">
        <v>301444</v>
      </c>
      <c r="I11" s="24">
        <v>3571338</v>
      </c>
      <c r="J11" s="24">
        <v>3571338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3571338</v>
      </c>
      <c r="X11" s="24">
        <v>90750000</v>
      </c>
      <c r="Y11" s="24">
        <v>-87178662</v>
      </c>
      <c r="Z11" s="25">
        <v>-96.06</v>
      </c>
      <c r="AA11" s="26">
        <v>363000000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834813000</v>
      </c>
      <c r="F12" s="35">
        <f t="shared" si="0"/>
        <v>834813000</v>
      </c>
      <c r="G12" s="35">
        <f t="shared" si="0"/>
        <v>892732170</v>
      </c>
      <c r="H12" s="35">
        <f t="shared" si="0"/>
        <v>-55216670</v>
      </c>
      <c r="I12" s="35">
        <f t="shared" si="0"/>
        <v>-39180441</v>
      </c>
      <c r="J12" s="35">
        <f t="shared" si="0"/>
        <v>-39180441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-39180441</v>
      </c>
      <c r="X12" s="35">
        <f t="shared" si="0"/>
        <v>208703250</v>
      </c>
      <c r="Y12" s="35">
        <f t="shared" si="0"/>
        <v>-247883691</v>
      </c>
      <c r="Z12" s="36">
        <f>+IF(X12&lt;&gt;0,+(Y12/X12)*100,0)</f>
        <v>-118.77327784785334</v>
      </c>
      <c r="AA12" s="37">
        <f>SUM(AA6:AA11)</f>
        <v>834813000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1700000</v>
      </c>
      <c r="F15" s="24">
        <v>1700000</v>
      </c>
      <c r="G15" s="24">
        <v>1122310</v>
      </c>
      <c r="H15" s="24">
        <v>1900125</v>
      </c>
      <c r="I15" s="24">
        <v>-1885</v>
      </c>
      <c r="J15" s="24">
        <v>-1885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-1885</v>
      </c>
      <c r="X15" s="24">
        <v>425000</v>
      </c>
      <c r="Y15" s="24">
        <v>-426885</v>
      </c>
      <c r="Z15" s="25">
        <v>-100.44</v>
      </c>
      <c r="AA15" s="26">
        <v>1700000</v>
      </c>
    </row>
    <row r="16" spans="1:27" ht="13.5">
      <c r="A16" s="27" t="s">
        <v>42</v>
      </c>
      <c r="B16" s="21"/>
      <c r="C16" s="22"/>
      <c r="D16" s="22"/>
      <c r="E16" s="23"/>
      <c r="F16" s="24"/>
      <c r="G16" s="28">
        <v>35939936</v>
      </c>
      <c r="H16" s="28">
        <v>45559440</v>
      </c>
      <c r="I16" s="28">
        <v>-23096650</v>
      </c>
      <c r="J16" s="24">
        <v>-23096650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-23096650</v>
      </c>
      <c r="X16" s="24"/>
      <c r="Y16" s="28">
        <v>-23096650</v>
      </c>
      <c r="Z16" s="29"/>
      <c r="AA16" s="30"/>
    </row>
    <row r="17" spans="1:27" ht="13.5">
      <c r="A17" s="27" t="s">
        <v>43</v>
      </c>
      <c r="B17" s="21"/>
      <c r="C17" s="22"/>
      <c r="D17" s="22"/>
      <c r="E17" s="23">
        <v>11500000</v>
      </c>
      <c r="F17" s="24">
        <v>11500000</v>
      </c>
      <c r="G17" s="24">
        <v>14050000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2875000</v>
      </c>
      <c r="Y17" s="24">
        <v>-2875000</v>
      </c>
      <c r="Z17" s="25">
        <v>-100</v>
      </c>
      <c r="AA17" s="26">
        <v>11500000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3051391000</v>
      </c>
      <c r="F19" s="24">
        <v>3051391000</v>
      </c>
      <c r="G19" s="24">
        <v>3146953577</v>
      </c>
      <c r="H19" s="24">
        <v>14720245</v>
      </c>
      <c r="I19" s="24">
        <v>12418746</v>
      </c>
      <c r="J19" s="24">
        <v>12418746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12418746</v>
      </c>
      <c r="X19" s="24">
        <v>762847750</v>
      </c>
      <c r="Y19" s="24">
        <v>-750429004</v>
      </c>
      <c r="Z19" s="25">
        <v>-98.37</v>
      </c>
      <c r="AA19" s="26">
        <v>3051391000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>
        <v>20000005</v>
      </c>
      <c r="F22" s="24">
        <v>20000005</v>
      </c>
      <c r="G22" s="24">
        <v>8268636</v>
      </c>
      <c r="H22" s="24">
        <v>377029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5000001</v>
      </c>
      <c r="Y22" s="24">
        <v>-5000001</v>
      </c>
      <c r="Z22" s="25">
        <v>-100</v>
      </c>
      <c r="AA22" s="26">
        <v>20000005</v>
      </c>
    </row>
    <row r="23" spans="1:27" ht="13.5">
      <c r="A23" s="27" t="s">
        <v>49</v>
      </c>
      <c r="B23" s="21"/>
      <c r="C23" s="22"/>
      <c r="D23" s="22"/>
      <c r="E23" s="23">
        <v>20000000</v>
      </c>
      <c r="F23" s="24">
        <v>20000000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5000000</v>
      </c>
      <c r="Y23" s="28">
        <v>-5000000</v>
      </c>
      <c r="Z23" s="29">
        <v>-100</v>
      </c>
      <c r="AA23" s="30">
        <v>20000000</v>
      </c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3104591005</v>
      </c>
      <c r="F24" s="41">
        <f t="shared" si="1"/>
        <v>3104591005</v>
      </c>
      <c r="G24" s="41">
        <f t="shared" si="1"/>
        <v>3206334459</v>
      </c>
      <c r="H24" s="41">
        <f t="shared" si="1"/>
        <v>62556839</v>
      </c>
      <c r="I24" s="41">
        <f t="shared" si="1"/>
        <v>-10679789</v>
      </c>
      <c r="J24" s="41">
        <f t="shared" si="1"/>
        <v>-10679789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-10679789</v>
      </c>
      <c r="X24" s="41">
        <f t="shared" si="1"/>
        <v>776147751</v>
      </c>
      <c r="Y24" s="41">
        <f t="shared" si="1"/>
        <v>-786827540</v>
      </c>
      <c r="Z24" s="42">
        <f>+IF(X24&lt;&gt;0,+(Y24/X24)*100,0)</f>
        <v>-101.3759994777077</v>
      </c>
      <c r="AA24" s="43">
        <f>SUM(AA15:AA23)</f>
        <v>3104591005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3939404005</v>
      </c>
      <c r="F25" s="35">
        <f t="shared" si="2"/>
        <v>3939404005</v>
      </c>
      <c r="G25" s="35">
        <f t="shared" si="2"/>
        <v>4099066629</v>
      </c>
      <c r="H25" s="35">
        <f t="shared" si="2"/>
        <v>7340169</v>
      </c>
      <c r="I25" s="35">
        <f t="shared" si="2"/>
        <v>-49860230</v>
      </c>
      <c r="J25" s="35">
        <f t="shared" si="2"/>
        <v>-49860230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-49860230</v>
      </c>
      <c r="X25" s="35">
        <f t="shared" si="2"/>
        <v>984851001</v>
      </c>
      <c r="Y25" s="35">
        <f t="shared" si="2"/>
        <v>-1034711231</v>
      </c>
      <c r="Z25" s="36">
        <f>+IF(X25&lt;&gt;0,+(Y25/X25)*100,0)</f>
        <v>-105.06271811161005</v>
      </c>
      <c r="AA25" s="37">
        <f>+AA12+AA24</f>
        <v>3939404005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6"/>
    </row>
    <row r="31" spans="1:27" ht="13.5">
      <c r="A31" s="27" t="s">
        <v>56</v>
      </c>
      <c r="B31" s="21"/>
      <c r="C31" s="22"/>
      <c r="D31" s="22"/>
      <c r="E31" s="23">
        <v>12000000</v>
      </c>
      <c r="F31" s="24">
        <v>12000000</v>
      </c>
      <c r="G31" s="24">
        <v>13891857</v>
      </c>
      <c r="H31" s="24">
        <v>-144947</v>
      </c>
      <c r="I31" s="24">
        <v>47818</v>
      </c>
      <c r="J31" s="24">
        <v>47818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47818</v>
      </c>
      <c r="X31" s="24">
        <v>3000000</v>
      </c>
      <c r="Y31" s="24">
        <v>-2952182</v>
      </c>
      <c r="Z31" s="25">
        <v>-98.41</v>
      </c>
      <c r="AA31" s="26">
        <v>12000000</v>
      </c>
    </row>
    <row r="32" spans="1:27" ht="13.5">
      <c r="A32" s="27" t="s">
        <v>57</v>
      </c>
      <c r="B32" s="21"/>
      <c r="C32" s="22"/>
      <c r="D32" s="22"/>
      <c r="E32" s="23">
        <v>73500000</v>
      </c>
      <c r="F32" s="24">
        <v>73500000</v>
      </c>
      <c r="G32" s="24">
        <v>156045311</v>
      </c>
      <c r="H32" s="24">
        <v>-18240655</v>
      </c>
      <c r="I32" s="24">
        <v>-3533889</v>
      </c>
      <c r="J32" s="24">
        <v>-3533889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-3533889</v>
      </c>
      <c r="X32" s="24">
        <v>18375000</v>
      </c>
      <c r="Y32" s="24">
        <v>-21908889</v>
      </c>
      <c r="Z32" s="25">
        <v>-119.23</v>
      </c>
      <c r="AA32" s="26">
        <v>73500000</v>
      </c>
    </row>
    <row r="33" spans="1:27" ht="13.5">
      <c r="A33" s="27" t="s">
        <v>58</v>
      </c>
      <c r="B33" s="21"/>
      <c r="C33" s="22"/>
      <c r="D33" s="22"/>
      <c r="E33" s="23">
        <v>8200000</v>
      </c>
      <c r="F33" s="24">
        <v>8200000</v>
      </c>
      <c r="G33" s="24">
        <v>7552252</v>
      </c>
      <c r="H33" s="24">
        <v>1878856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2050000</v>
      </c>
      <c r="Y33" s="24">
        <v>-2050000</v>
      </c>
      <c r="Z33" s="25">
        <v>-100</v>
      </c>
      <c r="AA33" s="26">
        <v>8200000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93700000</v>
      </c>
      <c r="F34" s="35">
        <f t="shared" si="3"/>
        <v>93700000</v>
      </c>
      <c r="G34" s="35">
        <f t="shared" si="3"/>
        <v>177489420</v>
      </c>
      <c r="H34" s="35">
        <f t="shared" si="3"/>
        <v>-16506746</v>
      </c>
      <c r="I34" s="35">
        <f t="shared" si="3"/>
        <v>-3486071</v>
      </c>
      <c r="J34" s="35">
        <f t="shared" si="3"/>
        <v>-3486071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-3486071</v>
      </c>
      <c r="X34" s="35">
        <f t="shared" si="3"/>
        <v>23425000</v>
      </c>
      <c r="Y34" s="35">
        <f t="shared" si="3"/>
        <v>-26911071</v>
      </c>
      <c r="Z34" s="36">
        <f>+IF(X34&lt;&gt;0,+(Y34/X34)*100,0)</f>
        <v>-114.88183991462112</v>
      </c>
      <c r="AA34" s="37">
        <f>SUM(AA29:AA33)</f>
        <v>93700000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/>
      <c r="F37" s="24"/>
      <c r="G37" s="24">
        <v>84211328</v>
      </c>
      <c r="H37" s="24">
        <v>-5473247</v>
      </c>
      <c r="I37" s="24">
        <v>-45828296</v>
      </c>
      <c r="J37" s="24">
        <v>-45828296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-45828296</v>
      </c>
      <c r="X37" s="24"/>
      <c r="Y37" s="24">
        <v>-45828296</v>
      </c>
      <c r="Z37" s="25"/>
      <c r="AA37" s="26"/>
    </row>
    <row r="38" spans="1:27" ht="13.5">
      <c r="A38" s="27" t="s">
        <v>58</v>
      </c>
      <c r="B38" s="21"/>
      <c r="C38" s="22"/>
      <c r="D38" s="22"/>
      <c r="E38" s="23">
        <v>160000000</v>
      </c>
      <c r="F38" s="24">
        <v>160000000</v>
      </c>
      <c r="G38" s="24">
        <v>162542890</v>
      </c>
      <c r="H38" s="24">
        <v>1645642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40000000</v>
      </c>
      <c r="Y38" s="24">
        <v>-40000000</v>
      </c>
      <c r="Z38" s="25">
        <v>-100</v>
      </c>
      <c r="AA38" s="26">
        <v>160000000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160000000</v>
      </c>
      <c r="F39" s="41">
        <f t="shared" si="4"/>
        <v>160000000</v>
      </c>
      <c r="G39" s="41">
        <f t="shared" si="4"/>
        <v>246754218</v>
      </c>
      <c r="H39" s="41">
        <f t="shared" si="4"/>
        <v>-3827605</v>
      </c>
      <c r="I39" s="41">
        <f t="shared" si="4"/>
        <v>-45828296</v>
      </c>
      <c r="J39" s="41">
        <f t="shared" si="4"/>
        <v>-45828296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-45828296</v>
      </c>
      <c r="X39" s="41">
        <f t="shared" si="4"/>
        <v>40000000</v>
      </c>
      <c r="Y39" s="41">
        <f t="shared" si="4"/>
        <v>-85828296</v>
      </c>
      <c r="Z39" s="42">
        <f>+IF(X39&lt;&gt;0,+(Y39/X39)*100,0)</f>
        <v>-214.57074</v>
      </c>
      <c r="AA39" s="43">
        <f>SUM(AA37:AA38)</f>
        <v>160000000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253700000</v>
      </c>
      <c r="F40" s="35">
        <f t="shared" si="5"/>
        <v>253700000</v>
      </c>
      <c r="G40" s="35">
        <f t="shared" si="5"/>
        <v>424243638</v>
      </c>
      <c r="H40" s="35">
        <f t="shared" si="5"/>
        <v>-20334351</v>
      </c>
      <c r="I40" s="35">
        <f t="shared" si="5"/>
        <v>-49314367</v>
      </c>
      <c r="J40" s="35">
        <f t="shared" si="5"/>
        <v>-49314367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-49314367</v>
      </c>
      <c r="X40" s="35">
        <f t="shared" si="5"/>
        <v>63425000</v>
      </c>
      <c r="Y40" s="35">
        <f t="shared" si="5"/>
        <v>-112739367</v>
      </c>
      <c r="Z40" s="36">
        <f>+IF(X40&lt;&gt;0,+(Y40/X40)*100,0)</f>
        <v>-177.7522538431218</v>
      </c>
      <c r="AA40" s="37">
        <f>+AA34+AA39</f>
        <v>253700000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3685704005</v>
      </c>
      <c r="F42" s="49">
        <f t="shared" si="6"/>
        <v>3685704005</v>
      </c>
      <c r="G42" s="49">
        <f t="shared" si="6"/>
        <v>3674822991</v>
      </c>
      <c r="H42" s="49">
        <f t="shared" si="6"/>
        <v>27674520</v>
      </c>
      <c r="I42" s="49">
        <f t="shared" si="6"/>
        <v>-545863</v>
      </c>
      <c r="J42" s="49">
        <f t="shared" si="6"/>
        <v>-545863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-545863</v>
      </c>
      <c r="X42" s="49">
        <f t="shared" si="6"/>
        <v>921426001</v>
      </c>
      <c r="Y42" s="49">
        <f t="shared" si="6"/>
        <v>-921971864</v>
      </c>
      <c r="Z42" s="50">
        <f>+IF(X42&lt;&gt;0,+(Y42/X42)*100,0)</f>
        <v>-100.05924111099618</v>
      </c>
      <c r="AA42" s="51">
        <f>+AA25-AA40</f>
        <v>3685704005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3672454005</v>
      </c>
      <c r="F45" s="24">
        <v>3672454005</v>
      </c>
      <c r="G45" s="24">
        <v>3661436074</v>
      </c>
      <c r="H45" s="24">
        <v>27115202</v>
      </c>
      <c r="I45" s="24">
        <v>-545863</v>
      </c>
      <c r="J45" s="24">
        <v>-545863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-545863</v>
      </c>
      <c r="X45" s="24">
        <v>918113501</v>
      </c>
      <c r="Y45" s="24">
        <v>-918659364</v>
      </c>
      <c r="Z45" s="52">
        <v>-100.06</v>
      </c>
      <c r="AA45" s="26">
        <v>3672454005</v>
      </c>
    </row>
    <row r="46" spans="1:27" ht="13.5">
      <c r="A46" s="27" t="s">
        <v>67</v>
      </c>
      <c r="B46" s="21"/>
      <c r="C46" s="22"/>
      <c r="D46" s="22"/>
      <c r="E46" s="23">
        <v>13250000</v>
      </c>
      <c r="F46" s="24">
        <v>13250000</v>
      </c>
      <c r="G46" s="24">
        <v>13386917</v>
      </c>
      <c r="H46" s="24">
        <v>559318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3312500</v>
      </c>
      <c r="Y46" s="24">
        <v>-3312500</v>
      </c>
      <c r="Z46" s="52">
        <v>-100</v>
      </c>
      <c r="AA46" s="26">
        <v>13250000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3685704005</v>
      </c>
      <c r="F48" s="57">
        <f t="shared" si="7"/>
        <v>3685704005</v>
      </c>
      <c r="G48" s="57">
        <f t="shared" si="7"/>
        <v>3674822991</v>
      </c>
      <c r="H48" s="57">
        <f t="shared" si="7"/>
        <v>27674520</v>
      </c>
      <c r="I48" s="57">
        <f t="shared" si="7"/>
        <v>-545863</v>
      </c>
      <c r="J48" s="57">
        <f t="shared" si="7"/>
        <v>-545863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-545863</v>
      </c>
      <c r="X48" s="57">
        <f t="shared" si="7"/>
        <v>921426001</v>
      </c>
      <c r="Y48" s="57">
        <f t="shared" si="7"/>
        <v>-921971864</v>
      </c>
      <c r="Z48" s="58">
        <f>+IF(X48&lt;&gt;0,+(Y48/X48)*100,0)</f>
        <v>-100.05924111099618</v>
      </c>
      <c r="AA48" s="59">
        <f>SUM(AA45:AA47)</f>
        <v>3685704005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25749489</v>
      </c>
      <c r="D6" s="22">
        <v>25749489</v>
      </c>
      <c r="E6" s="23">
        <v>20000000</v>
      </c>
      <c r="F6" s="24">
        <v>20000000</v>
      </c>
      <c r="G6" s="24">
        <v>98554997</v>
      </c>
      <c r="H6" s="24">
        <v>62979677</v>
      </c>
      <c r="I6" s="24">
        <v>65419557</v>
      </c>
      <c r="J6" s="24">
        <v>65419557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65419557</v>
      </c>
      <c r="X6" s="24">
        <v>5000000</v>
      </c>
      <c r="Y6" s="24">
        <v>60419557</v>
      </c>
      <c r="Z6" s="25">
        <v>1208.39</v>
      </c>
      <c r="AA6" s="26">
        <v>20000000</v>
      </c>
    </row>
    <row r="7" spans="1:27" ht="13.5">
      <c r="A7" s="27" t="s">
        <v>34</v>
      </c>
      <c r="B7" s="21"/>
      <c r="C7" s="22">
        <v>23908173</v>
      </c>
      <c r="D7" s="22">
        <v>23908173</v>
      </c>
      <c r="E7" s="23">
        <v>100000000</v>
      </c>
      <c r="F7" s="24">
        <v>100000000</v>
      </c>
      <c r="G7" s="24">
        <v>23908173</v>
      </c>
      <c r="H7" s="24">
        <v>22179622</v>
      </c>
      <c r="I7" s="24">
        <v>14375378</v>
      </c>
      <c r="J7" s="24">
        <v>14375378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14375378</v>
      </c>
      <c r="X7" s="24">
        <v>25000000</v>
      </c>
      <c r="Y7" s="24">
        <v>-10624622</v>
      </c>
      <c r="Z7" s="25">
        <v>-42.5</v>
      </c>
      <c r="AA7" s="26">
        <v>100000000</v>
      </c>
    </row>
    <row r="8" spans="1:27" ht="13.5">
      <c r="A8" s="27" t="s">
        <v>35</v>
      </c>
      <c r="B8" s="21"/>
      <c r="C8" s="22">
        <v>84646440</v>
      </c>
      <c r="D8" s="22">
        <v>84646440</v>
      </c>
      <c r="E8" s="23">
        <v>104334000</v>
      </c>
      <c r="F8" s="24">
        <v>104334000</v>
      </c>
      <c r="G8" s="24">
        <v>14985298</v>
      </c>
      <c r="H8" s="24">
        <v>52934046</v>
      </c>
      <c r="I8" s="24">
        <v>76623228</v>
      </c>
      <c r="J8" s="24">
        <v>76623228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76623228</v>
      </c>
      <c r="X8" s="24">
        <v>26083500</v>
      </c>
      <c r="Y8" s="24">
        <v>50539728</v>
      </c>
      <c r="Z8" s="25">
        <v>193.76</v>
      </c>
      <c r="AA8" s="26">
        <v>104334000</v>
      </c>
    </row>
    <row r="9" spans="1:27" ht="13.5">
      <c r="A9" s="27" t="s">
        <v>36</v>
      </c>
      <c r="B9" s="21"/>
      <c r="C9" s="22">
        <v>62752701</v>
      </c>
      <c r="D9" s="22">
        <v>62752701</v>
      </c>
      <c r="E9" s="23">
        <v>9000000</v>
      </c>
      <c r="F9" s="24">
        <v>9000000</v>
      </c>
      <c r="G9" s="24">
        <v>18547293</v>
      </c>
      <c r="H9" s="24">
        <v>-10336751</v>
      </c>
      <c r="I9" s="24">
        <v>-12002243</v>
      </c>
      <c r="J9" s="24">
        <v>-12002243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-12002243</v>
      </c>
      <c r="X9" s="24">
        <v>2250000</v>
      </c>
      <c r="Y9" s="24">
        <v>-14252243</v>
      </c>
      <c r="Z9" s="25">
        <v>-633.43</v>
      </c>
      <c r="AA9" s="26">
        <v>9000000</v>
      </c>
    </row>
    <row r="10" spans="1:27" ht="13.5">
      <c r="A10" s="27" t="s">
        <v>37</v>
      </c>
      <c r="B10" s="21"/>
      <c r="C10" s="22">
        <v>4600249</v>
      </c>
      <c r="D10" s="22">
        <v>4600249</v>
      </c>
      <c r="E10" s="23">
        <v>26000</v>
      </c>
      <c r="F10" s="24">
        <v>26000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6500</v>
      </c>
      <c r="Y10" s="28">
        <v>-6500</v>
      </c>
      <c r="Z10" s="29">
        <v>-100</v>
      </c>
      <c r="AA10" s="30">
        <v>26000</v>
      </c>
    </row>
    <row r="11" spans="1:27" ht="13.5">
      <c r="A11" s="27" t="s">
        <v>38</v>
      </c>
      <c r="B11" s="21"/>
      <c r="C11" s="22">
        <v>116788509</v>
      </c>
      <c r="D11" s="22">
        <v>116788509</v>
      </c>
      <c r="E11" s="23">
        <v>120000000</v>
      </c>
      <c r="F11" s="24">
        <v>120000000</v>
      </c>
      <c r="G11" s="24">
        <v>117311480</v>
      </c>
      <c r="H11" s="24">
        <v>121704532</v>
      </c>
      <c r="I11" s="24">
        <v>122357661</v>
      </c>
      <c r="J11" s="24">
        <v>122357661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122357661</v>
      </c>
      <c r="X11" s="24">
        <v>30000000</v>
      </c>
      <c r="Y11" s="24">
        <v>92357661</v>
      </c>
      <c r="Z11" s="25">
        <v>307.86</v>
      </c>
      <c r="AA11" s="26">
        <v>120000000</v>
      </c>
    </row>
    <row r="12" spans="1:27" ht="13.5">
      <c r="A12" s="31" t="s">
        <v>39</v>
      </c>
      <c r="B12" s="32"/>
      <c r="C12" s="33">
        <f aca="true" t="shared" si="0" ref="C12:Y12">SUM(C6:C11)</f>
        <v>318445561</v>
      </c>
      <c r="D12" s="33">
        <f>SUM(D6:D11)</f>
        <v>318445561</v>
      </c>
      <c r="E12" s="34">
        <f t="shared" si="0"/>
        <v>353360000</v>
      </c>
      <c r="F12" s="35">
        <f t="shared" si="0"/>
        <v>353360000</v>
      </c>
      <c r="G12" s="35">
        <f t="shared" si="0"/>
        <v>273307241</v>
      </c>
      <c r="H12" s="35">
        <f t="shared" si="0"/>
        <v>249461126</v>
      </c>
      <c r="I12" s="35">
        <f t="shared" si="0"/>
        <v>266773581</v>
      </c>
      <c r="J12" s="35">
        <f t="shared" si="0"/>
        <v>266773581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266773581</v>
      </c>
      <c r="X12" s="35">
        <f t="shared" si="0"/>
        <v>88340000</v>
      </c>
      <c r="Y12" s="35">
        <f t="shared" si="0"/>
        <v>178433581</v>
      </c>
      <c r="Z12" s="36">
        <f>+IF(X12&lt;&gt;0,+(Y12/X12)*100,0)</f>
        <v>201.98503622368125</v>
      </c>
      <c r="AA12" s="37">
        <f>SUM(AA6:AA11)</f>
        <v>353360000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186599</v>
      </c>
      <c r="D15" s="22">
        <v>186599</v>
      </c>
      <c r="E15" s="23">
        <v>145000</v>
      </c>
      <c r="F15" s="24">
        <v>145000</v>
      </c>
      <c r="G15" s="24">
        <v>207795</v>
      </c>
      <c r="H15" s="24">
        <v>205898</v>
      </c>
      <c r="I15" s="24">
        <v>203993</v>
      </c>
      <c r="J15" s="24">
        <v>203993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203993</v>
      </c>
      <c r="X15" s="24">
        <v>36250</v>
      </c>
      <c r="Y15" s="24">
        <v>167743</v>
      </c>
      <c r="Z15" s="25">
        <v>462.74</v>
      </c>
      <c r="AA15" s="26">
        <v>145000</v>
      </c>
    </row>
    <row r="16" spans="1:27" ht="13.5">
      <c r="A16" s="27" t="s">
        <v>42</v>
      </c>
      <c r="B16" s="21"/>
      <c r="C16" s="22"/>
      <c r="D16" s="22"/>
      <c r="E16" s="23">
        <v>17500000</v>
      </c>
      <c r="F16" s="24">
        <v>17500000</v>
      </c>
      <c r="G16" s="28">
        <v>24016041</v>
      </c>
      <c r="H16" s="28">
        <v>24016041</v>
      </c>
      <c r="I16" s="28">
        <v>24016041</v>
      </c>
      <c r="J16" s="24">
        <v>24016041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24016041</v>
      </c>
      <c r="X16" s="24">
        <v>4375000</v>
      </c>
      <c r="Y16" s="28">
        <v>19641041</v>
      </c>
      <c r="Z16" s="29">
        <v>448.94</v>
      </c>
      <c r="AA16" s="30">
        <v>17500000</v>
      </c>
    </row>
    <row r="17" spans="1:27" ht="13.5">
      <c r="A17" s="27" t="s">
        <v>43</v>
      </c>
      <c r="B17" s="21"/>
      <c r="C17" s="22">
        <v>59290819</v>
      </c>
      <c r="D17" s="22">
        <v>59290819</v>
      </c>
      <c r="E17" s="23">
        <v>70000000</v>
      </c>
      <c r="F17" s="24">
        <v>70000000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17500000</v>
      </c>
      <c r="Y17" s="24">
        <v>-17500000</v>
      </c>
      <c r="Z17" s="25">
        <v>-100</v>
      </c>
      <c r="AA17" s="26">
        <v>70000000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6131419063</v>
      </c>
      <c r="D19" s="22">
        <v>6131419063</v>
      </c>
      <c r="E19" s="23">
        <v>5917150000</v>
      </c>
      <c r="F19" s="24">
        <v>5917150000</v>
      </c>
      <c r="G19" s="24">
        <v>6165260694</v>
      </c>
      <c r="H19" s="24">
        <v>6172368989</v>
      </c>
      <c r="I19" s="24">
        <v>6173987413</v>
      </c>
      <c r="J19" s="24">
        <v>6173987413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6173987413</v>
      </c>
      <c r="X19" s="24">
        <v>1479287500</v>
      </c>
      <c r="Y19" s="24">
        <v>4694699913</v>
      </c>
      <c r="Z19" s="25">
        <v>317.36</v>
      </c>
      <c r="AA19" s="26">
        <v>5917150000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763104</v>
      </c>
      <c r="D22" s="22">
        <v>763104</v>
      </c>
      <c r="E22" s="23">
        <v>750000</v>
      </c>
      <c r="F22" s="24">
        <v>750000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187500</v>
      </c>
      <c r="Y22" s="24">
        <v>-187500</v>
      </c>
      <c r="Z22" s="25">
        <v>-100</v>
      </c>
      <c r="AA22" s="26">
        <v>750000</v>
      </c>
    </row>
    <row r="23" spans="1:27" ht="13.5">
      <c r="A23" s="27" t="s">
        <v>49</v>
      </c>
      <c r="B23" s="21"/>
      <c r="C23" s="22">
        <v>24016041</v>
      </c>
      <c r="D23" s="22">
        <v>24016041</v>
      </c>
      <c r="E23" s="23">
        <v>6000000</v>
      </c>
      <c r="F23" s="24">
        <v>6000000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1500000</v>
      </c>
      <c r="Y23" s="28">
        <v>-1500000</v>
      </c>
      <c r="Z23" s="29">
        <v>-100</v>
      </c>
      <c r="AA23" s="30">
        <v>6000000</v>
      </c>
    </row>
    <row r="24" spans="1:27" ht="13.5">
      <c r="A24" s="31" t="s">
        <v>50</v>
      </c>
      <c r="B24" s="39"/>
      <c r="C24" s="33">
        <f aca="true" t="shared" si="1" ref="C24:Y24">SUM(C15:C23)</f>
        <v>6215675626</v>
      </c>
      <c r="D24" s="33">
        <f>SUM(D15:D23)</f>
        <v>6215675626</v>
      </c>
      <c r="E24" s="40">
        <f t="shared" si="1"/>
        <v>6011545000</v>
      </c>
      <c r="F24" s="41">
        <f t="shared" si="1"/>
        <v>6011545000</v>
      </c>
      <c r="G24" s="41">
        <f t="shared" si="1"/>
        <v>6189484530</v>
      </c>
      <c r="H24" s="41">
        <f t="shared" si="1"/>
        <v>6196590928</v>
      </c>
      <c r="I24" s="41">
        <f t="shared" si="1"/>
        <v>6198207447</v>
      </c>
      <c r="J24" s="41">
        <f t="shared" si="1"/>
        <v>6198207447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6198207447</v>
      </c>
      <c r="X24" s="41">
        <f t="shared" si="1"/>
        <v>1502886250</v>
      </c>
      <c r="Y24" s="41">
        <f t="shared" si="1"/>
        <v>4695321197</v>
      </c>
      <c r="Z24" s="42">
        <f>+IF(X24&lt;&gt;0,+(Y24/X24)*100,0)</f>
        <v>312.42026447444044</v>
      </c>
      <c r="AA24" s="43">
        <f>SUM(AA15:AA23)</f>
        <v>6011545000</v>
      </c>
    </row>
    <row r="25" spans="1:27" ht="13.5">
      <c r="A25" s="31" t="s">
        <v>51</v>
      </c>
      <c r="B25" s="32"/>
      <c r="C25" s="33">
        <f aca="true" t="shared" si="2" ref="C25:Y25">+C12+C24</f>
        <v>6534121187</v>
      </c>
      <c r="D25" s="33">
        <f>+D12+D24</f>
        <v>6534121187</v>
      </c>
      <c r="E25" s="34">
        <f t="shared" si="2"/>
        <v>6364905000</v>
      </c>
      <c r="F25" s="35">
        <f t="shared" si="2"/>
        <v>6364905000</v>
      </c>
      <c r="G25" s="35">
        <f t="shared" si="2"/>
        <v>6462791771</v>
      </c>
      <c r="H25" s="35">
        <f t="shared" si="2"/>
        <v>6446052054</v>
      </c>
      <c r="I25" s="35">
        <f t="shared" si="2"/>
        <v>6464981028</v>
      </c>
      <c r="J25" s="35">
        <f t="shared" si="2"/>
        <v>6464981028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6464981028</v>
      </c>
      <c r="X25" s="35">
        <f t="shared" si="2"/>
        <v>1591226250</v>
      </c>
      <c r="Y25" s="35">
        <f t="shared" si="2"/>
        <v>4873754778</v>
      </c>
      <c r="Z25" s="36">
        <f>+IF(X25&lt;&gt;0,+(Y25/X25)*100,0)</f>
        <v>306.28923938377716</v>
      </c>
      <c r="AA25" s="37">
        <f>+AA12+AA24</f>
        <v>6364905000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14706478</v>
      </c>
      <c r="D30" s="22">
        <v>14706478</v>
      </c>
      <c r="E30" s="23">
        <v>15000000</v>
      </c>
      <c r="F30" s="24">
        <v>15000000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3750000</v>
      </c>
      <c r="Y30" s="24">
        <v>-3750000</v>
      </c>
      <c r="Z30" s="25">
        <v>-100</v>
      </c>
      <c r="AA30" s="26">
        <v>15000000</v>
      </c>
    </row>
    <row r="31" spans="1:27" ht="13.5">
      <c r="A31" s="27" t="s">
        <v>56</v>
      </c>
      <c r="B31" s="21"/>
      <c r="C31" s="22">
        <v>25525898</v>
      </c>
      <c r="D31" s="22">
        <v>25525898</v>
      </c>
      <c r="E31" s="23">
        <v>35000000</v>
      </c>
      <c r="F31" s="24">
        <v>35000000</v>
      </c>
      <c r="G31" s="24">
        <v>25587787</v>
      </c>
      <c r="H31" s="24">
        <v>27339489</v>
      </c>
      <c r="I31" s="24">
        <v>29622396</v>
      </c>
      <c r="J31" s="24">
        <v>29622396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29622396</v>
      </c>
      <c r="X31" s="24">
        <v>8750000</v>
      </c>
      <c r="Y31" s="24">
        <v>20872396</v>
      </c>
      <c r="Z31" s="25">
        <v>238.54</v>
      </c>
      <c r="AA31" s="26">
        <v>35000000</v>
      </c>
    </row>
    <row r="32" spans="1:27" ht="13.5">
      <c r="A32" s="27" t="s">
        <v>57</v>
      </c>
      <c r="B32" s="21"/>
      <c r="C32" s="22">
        <v>459568883</v>
      </c>
      <c r="D32" s="22">
        <v>459568883</v>
      </c>
      <c r="E32" s="23">
        <v>304968000</v>
      </c>
      <c r="F32" s="24">
        <v>304968000</v>
      </c>
      <c r="G32" s="24">
        <v>346066619</v>
      </c>
      <c r="H32" s="24">
        <v>321196206</v>
      </c>
      <c r="I32" s="24">
        <v>266267030</v>
      </c>
      <c r="J32" s="24">
        <v>266267030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266267030</v>
      </c>
      <c r="X32" s="24">
        <v>76242000</v>
      </c>
      <c r="Y32" s="24">
        <v>190025030</v>
      </c>
      <c r="Z32" s="25">
        <v>249.24</v>
      </c>
      <c r="AA32" s="26">
        <v>304968000</v>
      </c>
    </row>
    <row r="33" spans="1:27" ht="13.5">
      <c r="A33" s="27" t="s">
        <v>58</v>
      </c>
      <c r="B33" s="21"/>
      <c r="C33" s="22">
        <v>9616798</v>
      </c>
      <c r="D33" s="22">
        <v>9616798</v>
      </c>
      <c r="E33" s="23">
        <v>10500000</v>
      </c>
      <c r="F33" s="24">
        <v>10500000</v>
      </c>
      <c r="G33" s="24">
        <v>294127082</v>
      </c>
      <c r="H33" s="24">
        <v>294127082</v>
      </c>
      <c r="I33" s="24">
        <v>294127082</v>
      </c>
      <c r="J33" s="24">
        <v>294127082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294127082</v>
      </c>
      <c r="X33" s="24">
        <v>2625000</v>
      </c>
      <c r="Y33" s="24">
        <v>291502082</v>
      </c>
      <c r="Z33" s="25">
        <v>11104.84</v>
      </c>
      <c r="AA33" s="26">
        <v>10500000</v>
      </c>
    </row>
    <row r="34" spans="1:27" ht="13.5">
      <c r="A34" s="31" t="s">
        <v>59</v>
      </c>
      <c r="B34" s="32"/>
      <c r="C34" s="33">
        <f aca="true" t="shared" si="3" ref="C34:Y34">SUM(C29:C33)</f>
        <v>509418057</v>
      </c>
      <c r="D34" s="33">
        <f>SUM(D29:D33)</f>
        <v>509418057</v>
      </c>
      <c r="E34" s="34">
        <f t="shared" si="3"/>
        <v>365468000</v>
      </c>
      <c r="F34" s="35">
        <f t="shared" si="3"/>
        <v>365468000</v>
      </c>
      <c r="G34" s="35">
        <f t="shared" si="3"/>
        <v>665781488</v>
      </c>
      <c r="H34" s="35">
        <f t="shared" si="3"/>
        <v>642662777</v>
      </c>
      <c r="I34" s="35">
        <f t="shared" si="3"/>
        <v>590016508</v>
      </c>
      <c r="J34" s="35">
        <f t="shared" si="3"/>
        <v>590016508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590016508</v>
      </c>
      <c r="X34" s="35">
        <f t="shared" si="3"/>
        <v>91367000</v>
      </c>
      <c r="Y34" s="35">
        <f t="shared" si="3"/>
        <v>498649508</v>
      </c>
      <c r="Z34" s="36">
        <f>+IF(X34&lt;&gt;0,+(Y34/X34)*100,0)</f>
        <v>545.7654382873466</v>
      </c>
      <c r="AA34" s="37">
        <f>SUM(AA29:AA33)</f>
        <v>365468000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96529642</v>
      </c>
      <c r="D37" s="22">
        <v>96529642</v>
      </c>
      <c r="E37" s="23">
        <v>75000000</v>
      </c>
      <c r="F37" s="24">
        <v>75000000</v>
      </c>
      <c r="G37" s="24">
        <v>96414718</v>
      </c>
      <c r="H37" s="24">
        <v>96298763</v>
      </c>
      <c r="I37" s="24">
        <v>91329282</v>
      </c>
      <c r="J37" s="24">
        <v>91329282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91329282</v>
      </c>
      <c r="X37" s="24">
        <v>18750000</v>
      </c>
      <c r="Y37" s="24">
        <v>72579282</v>
      </c>
      <c r="Z37" s="25">
        <v>387.09</v>
      </c>
      <c r="AA37" s="26">
        <v>75000000</v>
      </c>
    </row>
    <row r="38" spans="1:27" ht="13.5">
      <c r="A38" s="27" t="s">
        <v>58</v>
      </c>
      <c r="B38" s="21"/>
      <c r="C38" s="22">
        <v>246350966</v>
      </c>
      <c r="D38" s="22">
        <v>246350966</v>
      </c>
      <c r="E38" s="23">
        <v>260000000</v>
      </c>
      <c r="F38" s="24">
        <v>260000000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65000000</v>
      </c>
      <c r="Y38" s="24">
        <v>-65000000</v>
      </c>
      <c r="Z38" s="25">
        <v>-100</v>
      </c>
      <c r="AA38" s="26">
        <v>260000000</v>
      </c>
    </row>
    <row r="39" spans="1:27" ht="13.5">
      <c r="A39" s="31" t="s">
        <v>61</v>
      </c>
      <c r="B39" s="39"/>
      <c r="C39" s="33">
        <f aca="true" t="shared" si="4" ref="C39:Y39">SUM(C37:C38)</f>
        <v>342880608</v>
      </c>
      <c r="D39" s="33">
        <f>SUM(D37:D38)</f>
        <v>342880608</v>
      </c>
      <c r="E39" s="40">
        <f t="shared" si="4"/>
        <v>335000000</v>
      </c>
      <c r="F39" s="41">
        <f t="shared" si="4"/>
        <v>335000000</v>
      </c>
      <c r="G39" s="41">
        <f t="shared" si="4"/>
        <v>96414718</v>
      </c>
      <c r="H39" s="41">
        <f t="shared" si="4"/>
        <v>96298763</v>
      </c>
      <c r="I39" s="41">
        <f t="shared" si="4"/>
        <v>91329282</v>
      </c>
      <c r="J39" s="41">
        <f t="shared" si="4"/>
        <v>91329282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91329282</v>
      </c>
      <c r="X39" s="41">
        <f t="shared" si="4"/>
        <v>83750000</v>
      </c>
      <c r="Y39" s="41">
        <f t="shared" si="4"/>
        <v>7579282</v>
      </c>
      <c r="Z39" s="42">
        <f>+IF(X39&lt;&gt;0,+(Y39/X39)*100,0)</f>
        <v>9.049888955223881</v>
      </c>
      <c r="AA39" s="43">
        <f>SUM(AA37:AA38)</f>
        <v>335000000</v>
      </c>
    </row>
    <row r="40" spans="1:27" ht="13.5">
      <c r="A40" s="31" t="s">
        <v>62</v>
      </c>
      <c r="B40" s="32"/>
      <c r="C40" s="33">
        <f aca="true" t="shared" si="5" ref="C40:Y40">+C34+C39</f>
        <v>852298665</v>
      </c>
      <c r="D40" s="33">
        <f>+D34+D39</f>
        <v>852298665</v>
      </c>
      <c r="E40" s="34">
        <f t="shared" si="5"/>
        <v>700468000</v>
      </c>
      <c r="F40" s="35">
        <f t="shared" si="5"/>
        <v>700468000</v>
      </c>
      <c r="G40" s="35">
        <f t="shared" si="5"/>
        <v>762196206</v>
      </c>
      <c r="H40" s="35">
        <f t="shared" si="5"/>
        <v>738961540</v>
      </c>
      <c r="I40" s="35">
        <f t="shared" si="5"/>
        <v>681345790</v>
      </c>
      <c r="J40" s="35">
        <f t="shared" si="5"/>
        <v>681345790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681345790</v>
      </c>
      <c r="X40" s="35">
        <f t="shared" si="5"/>
        <v>175117000</v>
      </c>
      <c r="Y40" s="35">
        <f t="shared" si="5"/>
        <v>506228790</v>
      </c>
      <c r="Z40" s="36">
        <f>+IF(X40&lt;&gt;0,+(Y40/X40)*100,0)</f>
        <v>289.0803234408995</v>
      </c>
      <c r="AA40" s="37">
        <f>+AA34+AA39</f>
        <v>700468000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5681822522</v>
      </c>
      <c r="D42" s="47">
        <f>+D25-D40</f>
        <v>5681822522</v>
      </c>
      <c r="E42" s="48">
        <f t="shared" si="6"/>
        <v>5664437000</v>
      </c>
      <c r="F42" s="49">
        <f t="shared" si="6"/>
        <v>5664437000</v>
      </c>
      <c r="G42" s="49">
        <f t="shared" si="6"/>
        <v>5700595565</v>
      </c>
      <c r="H42" s="49">
        <f t="shared" si="6"/>
        <v>5707090514</v>
      </c>
      <c r="I42" s="49">
        <f t="shared" si="6"/>
        <v>5783635238</v>
      </c>
      <c r="J42" s="49">
        <f t="shared" si="6"/>
        <v>5783635238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5783635238</v>
      </c>
      <c r="X42" s="49">
        <f t="shared" si="6"/>
        <v>1416109250</v>
      </c>
      <c r="Y42" s="49">
        <f t="shared" si="6"/>
        <v>4367525988</v>
      </c>
      <c r="Z42" s="50">
        <f>+IF(X42&lt;&gt;0,+(Y42/X42)*100,0)</f>
        <v>308.4173052326295</v>
      </c>
      <c r="AA42" s="51">
        <f>+AA25-AA40</f>
        <v>5664437000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5676692094</v>
      </c>
      <c r="D45" s="22">
        <v>5676692094</v>
      </c>
      <c r="E45" s="23">
        <v>5654185000</v>
      </c>
      <c r="F45" s="24">
        <v>5654185000</v>
      </c>
      <c r="G45" s="24">
        <v>5695465137</v>
      </c>
      <c r="H45" s="24">
        <v>5701960086</v>
      </c>
      <c r="I45" s="24">
        <v>5778504810</v>
      </c>
      <c r="J45" s="24">
        <v>5778504810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5778504810</v>
      </c>
      <c r="X45" s="24">
        <v>1413546250</v>
      </c>
      <c r="Y45" s="24">
        <v>4364958560</v>
      </c>
      <c r="Z45" s="52">
        <v>308.79</v>
      </c>
      <c r="AA45" s="26">
        <v>5654185000</v>
      </c>
    </row>
    <row r="46" spans="1:27" ht="13.5">
      <c r="A46" s="27" t="s">
        <v>67</v>
      </c>
      <c r="B46" s="21"/>
      <c r="C46" s="22">
        <v>5130428</v>
      </c>
      <c r="D46" s="22">
        <v>5130428</v>
      </c>
      <c r="E46" s="23">
        <v>5126000</v>
      </c>
      <c r="F46" s="24">
        <v>5126000</v>
      </c>
      <c r="G46" s="24">
        <v>5130428</v>
      </c>
      <c r="H46" s="24">
        <v>5130428</v>
      </c>
      <c r="I46" s="24">
        <v>5130428</v>
      </c>
      <c r="J46" s="24">
        <v>5130428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5130428</v>
      </c>
      <c r="X46" s="24">
        <v>1281500</v>
      </c>
      <c r="Y46" s="24">
        <v>3848928</v>
      </c>
      <c r="Z46" s="52">
        <v>300.35</v>
      </c>
      <c r="AA46" s="26">
        <v>5126000</v>
      </c>
    </row>
    <row r="47" spans="1:27" ht="13.5">
      <c r="A47" s="27" t="s">
        <v>68</v>
      </c>
      <c r="B47" s="21"/>
      <c r="C47" s="22"/>
      <c r="D47" s="22"/>
      <c r="E47" s="23">
        <v>5126000</v>
      </c>
      <c r="F47" s="24">
        <v>5126000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1281500</v>
      </c>
      <c r="Y47" s="24">
        <v>-1281500</v>
      </c>
      <c r="Z47" s="52">
        <v>-100</v>
      </c>
      <c r="AA47" s="26">
        <v>5126000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5681822522</v>
      </c>
      <c r="D48" s="55">
        <f>SUM(D45:D47)</f>
        <v>5681822522</v>
      </c>
      <c r="E48" s="56">
        <f t="shared" si="7"/>
        <v>5664437000</v>
      </c>
      <c r="F48" s="57">
        <f t="shared" si="7"/>
        <v>5664437000</v>
      </c>
      <c r="G48" s="57">
        <f t="shared" si="7"/>
        <v>5700595565</v>
      </c>
      <c r="H48" s="57">
        <f t="shared" si="7"/>
        <v>5707090514</v>
      </c>
      <c r="I48" s="57">
        <f t="shared" si="7"/>
        <v>5783635238</v>
      </c>
      <c r="J48" s="57">
        <f t="shared" si="7"/>
        <v>5783635238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5783635238</v>
      </c>
      <c r="X48" s="57">
        <f t="shared" si="7"/>
        <v>1416109250</v>
      </c>
      <c r="Y48" s="57">
        <f t="shared" si="7"/>
        <v>4367525988</v>
      </c>
      <c r="Z48" s="58">
        <f>+IF(X48&lt;&gt;0,+(Y48/X48)*100,0)</f>
        <v>308.4173052326295</v>
      </c>
      <c r="AA48" s="59">
        <f>SUM(AA45:AA47)</f>
        <v>5664437000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182668529</v>
      </c>
      <c r="D6" s="22">
        <v>182668529</v>
      </c>
      <c r="E6" s="23">
        <v>131539808</v>
      </c>
      <c r="F6" s="24">
        <v>80680704</v>
      </c>
      <c r="G6" s="24">
        <v>212086770</v>
      </c>
      <c r="H6" s="24">
        <v>191892384</v>
      </c>
      <c r="I6" s="24">
        <v>197212307</v>
      </c>
      <c r="J6" s="24">
        <v>197212307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197212307</v>
      </c>
      <c r="X6" s="24">
        <v>20170176</v>
      </c>
      <c r="Y6" s="24">
        <v>177042131</v>
      </c>
      <c r="Z6" s="25">
        <v>877.74</v>
      </c>
      <c r="AA6" s="26">
        <v>80680704</v>
      </c>
    </row>
    <row r="7" spans="1:27" ht="13.5">
      <c r="A7" s="27" t="s">
        <v>34</v>
      </c>
      <c r="B7" s="21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  <c r="AA7" s="26"/>
    </row>
    <row r="8" spans="1:27" ht="13.5">
      <c r="A8" s="27" t="s">
        <v>35</v>
      </c>
      <c r="B8" s="21"/>
      <c r="C8" s="22">
        <v>149016892</v>
      </c>
      <c r="D8" s="22">
        <v>149016892</v>
      </c>
      <c r="E8" s="23">
        <v>157034367</v>
      </c>
      <c r="F8" s="24">
        <v>157034367</v>
      </c>
      <c r="G8" s="24">
        <v>294629041</v>
      </c>
      <c r="H8" s="24">
        <v>269730518</v>
      </c>
      <c r="I8" s="24">
        <v>262921391</v>
      </c>
      <c r="J8" s="24">
        <v>262921391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262921391</v>
      </c>
      <c r="X8" s="24">
        <v>39258592</v>
      </c>
      <c r="Y8" s="24">
        <v>223662799</v>
      </c>
      <c r="Z8" s="25">
        <v>569.72</v>
      </c>
      <c r="AA8" s="26">
        <v>157034367</v>
      </c>
    </row>
    <row r="9" spans="1:27" ht="13.5">
      <c r="A9" s="27" t="s">
        <v>36</v>
      </c>
      <c r="B9" s="21"/>
      <c r="C9" s="22">
        <v>73683194</v>
      </c>
      <c r="D9" s="22">
        <v>73683194</v>
      </c>
      <c r="E9" s="23">
        <v>58124623</v>
      </c>
      <c r="F9" s="24">
        <v>58124623</v>
      </c>
      <c r="G9" s="24">
        <v>253465037</v>
      </c>
      <c r="H9" s="24">
        <v>234492709</v>
      </c>
      <c r="I9" s="24">
        <v>288562067</v>
      </c>
      <c r="J9" s="24">
        <v>288562067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288562067</v>
      </c>
      <c r="X9" s="24">
        <v>14531156</v>
      </c>
      <c r="Y9" s="24">
        <v>274030911</v>
      </c>
      <c r="Z9" s="25">
        <v>1885.82</v>
      </c>
      <c r="AA9" s="26">
        <v>58124623</v>
      </c>
    </row>
    <row r="10" spans="1:27" ht="13.5">
      <c r="A10" s="27" t="s">
        <v>37</v>
      </c>
      <c r="B10" s="21"/>
      <c r="C10" s="22">
        <v>304325</v>
      </c>
      <c r="D10" s="22">
        <v>304325</v>
      </c>
      <c r="E10" s="23">
        <v>271916</v>
      </c>
      <c r="F10" s="24">
        <v>271916</v>
      </c>
      <c r="G10" s="28">
        <v>304325</v>
      </c>
      <c r="H10" s="28">
        <v>304325</v>
      </c>
      <c r="I10" s="28">
        <v>304325</v>
      </c>
      <c r="J10" s="24">
        <v>304325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304325</v>
      </c>
      <c r="X10" s="24">
        <v>67979</v>
      </c>
      <c r="Y10" s="28">
        <v>236346</v>
      </c>
      <c r="Z10" s="29">
        <v>347.68</v>
      </c>
      <c r="AA10" s="30">
        <v>271916</v>
      </c>
    </row>
    <row r="11" spans="1:27" ht="13.5">
      <c r="A11" s="27" t="s">
        <v>38</v>
      </c>
      <c r="B11" s="21"/>
      <c r="C11" s="22">
        <v>29632586</v>
      </c>
      <c r="D11" s="22">
        <v>29632586</v>
      </c>
      <c r="E11" s="23">
        <v>47136784</v>
      </c>
      <c r="F11" s="24">
        <v>47136784</v>
      </c>
      <c r="G11" s="24">
        <v>37117903</v>
      </c>
      <c r="H11" s="24">
        <v>37256104</v>
      </c>
      <c r="I11" s="24">
        <v>37142327</v>
      </c>
      <c r="J11" s="24">
        <v>37142327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37142327</v>
      </c>
      <c r="X11" s="24">
        <v>11784196</v>
      </c>
      <c r="Y11" s="24">
        <v>25358131</v>
      </c>
      <c r="Z11" s="25">
        <v>215.19</v>
      </c>
      <c r="AA11" s="26">
        <v>47136784</v>
      </c>
    </row>
    <row r="12" spans="1:27" ht="13.5">
      <c r="A12" s="31" t="s">
        <v>39</v>
      </c>
      <c r="B12" s="32"/>
      <c r="C12" s="33">
        <f aca="true" t="shared" si="0" ref="C12:Y12">SUM(C6:C11)</f>
        <v>435305526</v>
      </c>
      <c r="D12" s="33">
        <f>SUM(D6:D11)</f>
        <v>435305526</v>
      </c>
      <c r="E12" s="34">
        <f t="shared" si="0"/>
        <v>394107498</v>
      </c>
      <c r="F12" s="35">
        <f t="shared" si="0"/>
        <v>343248394</v>
      </c>
      <c r="G12" s="35">
        <f t="shared" si="0"/>
        <v>797603076</v>
      </c>
      <c r="H12" s="35">
        <f t="shared" si="0"/>
        <v>733676040</v>
      </c>
      <c r="I12" s="35">
        <f t="shared" si="0"/>
        <v>786142417</v>
      </c>
      <c r="J12" s="35">
        <f t="shared" si="0"/>
        <v>786142417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786142417</v>
      </c>
      <c r="X12" s="35">
        <f t="shared" si="0"/>
        <v>85812099</v>
      </c>
      <c r="Y12" s="35">
        <f t="shared" si="0"/>
        <v>700330318</v>
      </c>
      <c r="Z12" s="36">
        <f>+IF(X12&lt;&gt;0,+(Y12/X12)*100,0)</f>
        <v>816.1207174293686</v>
      </c>
      <c r="AA12" s="37">
        <f>SUM(AA6:AA11)</f>
        <v>343248394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1034386</v>
      </c>
      <c r="D15" s="22">
        <v>1034386</v>
      </c>
      <c r="E15" s="23">
        <v>1588946</v>
      </c>
      <c r="F15" s="24">
        <v>1588946</v>
      </c>
      <c r="G15" s="24">
        <v>3844671</v>
      </c>
      <c r="H15" s="24">
        <v>3811657</v>
      </c>
      <c r="I15" s="24">
        <v>3778080</v>
      </c>
      <c r="J15" s="24">
        <v>3778080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3778080</v>
      </c>
      <c r="X15" s="24">
        <v>397237</v>
      </c>
      <c r="Y15" s="24">
        <v>3380843</v>
      </c>
      <c r="Z15" s="25">
        <v>851.09</v>
      </c>
      <c r="AA15" s="26">
        <v>1588946</v>
      </c>
    </row>
    <row r="16" spans="1:27" ht="13.5">
      <c r="A16" s="27" t="s">
        <v>42</v>
      </c>
      <c r="B16" s="21"/>
      <c r="C16" s="22"/>
      <c r="D16" s="22"/>
      <c r="E16" s="23">
        <v>153005</v>
      </c>
      <c r="F16" s="24">
        <v>153005</v>
      </c>
      <c r="G16" s="28">
        <v>139301</v>
      </c>
      <c r="H16" s="28">
        <v>139301</v>
      </c>
      <c r="I16" s="28">
        <v>139301</v>
      </c>
      <c r="J16" s="24">
        <v>139301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139301</v>
      </c>
      <c r="X16" s="24">
        <v>38251</v>
      </c>
      <c r="Y16" s="28">
        <v>101050</v>
      </c>
      <c r="Z16" s="29">
        <v>264.18</v>
      </c>
      <c r="AA16" s="30">
        <v>153005</v>
      </c>
    </row>
    <row r="17" spans="1:27" ht="13.5">
      <c r="A17" s="27" t="s">
        <v>43</v>
      </c>
      <c r="B17" s="21"/>
      <c r="C17" s="22">
        <v>98108958</v>
      </c>
      <c r="D17" s="22">
        <v>98108958</v>
      </c>
      <c r="E17" s="23">
        <v>93057000</v>
      </c>
      <c r="F17" s="24">
        <v>93057000</v>
      </c>
      <c r="G17" s="24">
        <v>93057000</v>
      </c>
      <c r="H17" s="24">
        <v>98108958</v>
      </c>
      <c r="I17" s="24">
        <v>98108958</v>
      </c>
      <c r="J17" s="24">
        <v>98108958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98108958</v>
      </c>
      <c r="X17" s="24">
        <v>23264250</v>
      </c>
      <c r="Y17" s="24">
        <v>74844708</v>
      </c>
      <c r="Z17" s="25">
        <v>321.72</v>
      </c>
      <c r="AA17" s="26">
        <v>93057000</v>
      </c>
    </row>
    <row r="18" spans="1:27" ht="13.5">
      <c r="A18" s="27" t="s">
        <v>44</v>
      </c>
      <c r="B18" s="21"/>
      <c r="C18" s="22">
        <v>139301</v>
      </c>
      <c r="D18" s="22">
        <v>139301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4443235399</v>
      </c>
      <c r="D19" s="22">
        <v>4443235399</v>
      </c>
      <c r="E19" s="23">
        <v>4451937323</v>
      </c>
      <c r="F19" s="24">
        <v>4506114641</v>
      </c>
      <c r="G19" s="24">
        <v>4138042453</v>
      </c>
      <c r="H19" s="24">
        <v>4446707397</v>
      </c>
      <c r="I19" s="24">
        <v>4470284156</v>
      </c>
      <c r="J19" s="24">
        <v>4470284156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4470284156</v>
      </c>
      <c r="X19" s="24">
        <v>1126528660</v>
      </c>
      <c r="Y19" s="24">
        <v>3343755496</v>
      </c>
      <c r="Z19" s="25">
        <v>296.82</v>
      </c>
      <c r="AA19" s="26">
        <v>4506114641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8508826</v>
      </c>
      <c r="D22" s="22">
        <v>8508826</v>
      </c>
      <c r="E22" s="23">
        <v>10122728</v>
      </c>
      <c r="F22" s="24">
        <v>10122728</v>
      </c>
      <c r="G22" s="24">
        <v>8080771</v>
      </c>
      <c r="H22" s="24">
        <v>8508826</v>
      </c>
      <c r="I22" s="24">
        <v>8508826</v>
      </c>
      <c r="J22" s="24">
        <v>8508826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8508826</v>
      </c>
      <c r="X22" s="24">
        <v>2530682</v>
      </c>
      <c r="Y22" s="24">
        <v>5978144</v>
      </c>
      <c r="Z22" s="25">
        <v>236.23</v>
      </c>
      <c r="AA22" s="26">
        <v>10122728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>
        <v>1983022</v>
      </c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4551026870</v>
      </c>
      <c r="D24" s="33">
        <f>SUM(D15:D23)</f>
        <v>4551026870</v>
      </c>
      <c r="E24" s="40">
        <f t="shared" si="1"/>
        <v>4556859002</v>
      </c>
      <c r="F24" s="41">
        <f t="shared" si="1"/>
        <v>4611036320</v>
      </c>
      <c r="G24" s="41">
        <f t="shared" si="1"/>
        <v>4245147218</v>
      </c>
      <c r="H24" s="41">
        <f t="shared" si="1"/>
        <v>4557276139</v>
      </c>
      <c r="I24" s="41">
        <f t="shared" si="1"/>
        <v>4580819321</v>
      </c>
      <c r="J24" s="41">
        <f t="shared" si="1"/>
        <v>4580819321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4580819321</v>
      </c>
      <c r="X24" s="41">
        <f t="shared" si="1"/>
        <v>1152759080</v>
      </c>
      <c r="Y24" s="41">
        <f t="shared" si="1"/>
        <v>3428060241</v>
      </c>
      <c r="Z24" s="42">
        <f>+IF(X24&lt;&gt;0,+(Y24/X24)*100,0)</f>
        <v>297.37872383533943</v>
      </c>
      <c r="AA24" s="43">
        <f>SUM(AA15:AA23)</f>
        <v>4611036320</v>
      </c>
    </row>
    <row r="25" spans="1:27" ht="13.5">
      <c r="A25" s="31" t="s">
        <v>51</v>
      </c>
      <c r="B25" s="32"/>
      <c r="C25" s="33">
        <f aca="true" t="shared" si="2" ref="C25:Y25">+C12+C24</f>
        <v>4986332396</v>
      </c>
      <c r="D25" s="33">
        <f>+D12+D24</f>
        <v>4986332396</v>
      </c>
      <c r="E25" s="34">
        <f t="shared" si="2"/>
        <v>4950966500</v>
      </c>
      <c r="F25" s="35">
        <f t="shared" si="2"/>
        <v>4954284714</v>
      </c>
      <c r="G25" s="35">
        <f t="shared" si="2"/>
        <v>5042750294</v>
      </c>
      <c r="H25" s="35">
        <f t="shared" si="2"/>
        <v>5290952179</v>
      </c>
      <c r="I25" s="35">
        <f t="shared" si="2"/>
        <v>5366961738</v>
      </c>
      <c r="J25" s="35">
        <f t="shared" si="2"/>
        <v>5366961738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5366961738</v>
      </c>
      <c r="X25" s="35">
        <f t="shared" si="2"/>
        <v>1238571179</v>
      </c>
      <c r="Y25" s="35">
        <f t="shared" si="2"/>
        <v>4128390559</v>
      </c>
      <c r="Z25" s="36">
        <f>+IF(X25&lt;&gt;0,+(Y25/X25)*100,0)</f>
        <v>333.31879741729404</v>
      </c>
      <c r="AA25" s="37">
        <f>+AA12+AA24</f>
        <v>4954284714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115669897</v>
      </c>
      <c r="D30" s="22">
        <v>115669897</v>
      </c>
      <c r="E30" s="23">
        <v>108932338</v>
      </c>
      <c r="F30" s="24">
        <v>108932338</v>
      </c>
      <c r="G30" s="24">
        <v>115669897</v>
      </c>
      <c r="H30" s="24">
        <v>115669897</v>
      </c>
      <c r="I30" s="24">
        <v>115669897</v>
      </c>
      <c r="J30" s="24">
        <v>115669897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115669897</v>
      </c>
      <c r="X30" s="24">
        <v>27233085</v>
      </c>
      <c r="Y30" s="24">
        <v>88436812</v>
      </c>
      <c r="Z30" s="25">
        <v>324.74</v>
      </c>
      <c r="AA30" s="26">
        <v>108932338</v>
      </c>
    </row>
    <row r="31" spans="1:27" ht="13.5">
      <c r="A31" s="27" t="s">
        <v>56</v>
      </c>
      <c r="B31" s="21"/>
      <c r="C31" s="22">
        <v>28462070</v>
      </c>
      <c r="D31" s="22">
        <v>28462070</v>
      </c>
      <c r="E31" s="23">
        <v>29925779</v>
      </c>
      <c r="F31" s="24">
        <v>29925779</v>
      </c>
      <c r="G31" s="24">
        <v>28567253</v>
      </c>
      <c r="H31" s="24">
        <v>28692464</v>
      </c>
      <c r="I31" s="24">
        <v>29043293</v>
      </c>
      <c r="J31" s="24">
        <v>29043293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29043293</v>
      </c>
      <c r="X31" s="24">
        <v>7481445</v>
      </c>
      <c r="Y31" s="24">
        <v>21561848</v>
      </c>
      <c r="Z31" s="25">
        <v>288.2</v>
      </c>
      <c r="AA31" s="26">
        <v>29925779</v>
      </c>
    </row>
    <row r="32" spans="1:27" ht="13.5">
      <c r="A32" s="27" t="s">
        <v>57</v>
      </c>
      <c r="B32" s="21"/>
      <c r="C32" s="22">
        <v>229289495</v>
      </c>
      <c r="D32" s="22">
        <v>229289495</v>
      </c>
      <c r="E32" s="23">
        <v>180898083</v>
      </c>
      <c r="F32" s="24">
        <v>184216297</v>
      </c>
      <c r="G32" s="24">
        <v>291835764</v>
      </c>
      <c r="H32" s="24">
        <v>137829264</v>
      </c>
      <c r="I32" s="24">
        <v>307438347</v>
      </c>
      <c r="J32" s="24">
        <v>307438347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307438347</v>
      </c>
      <c r="X32" s="24">
        <v>46054074</v>
      </c>
      <c r="Y32" s="24">
        <v>261384273</v>
      </c>
      <c r="Z32" s="25">
        <v>567.56</v>
      </c>
      <c r="AA32" s="26">
        <v>184216297</v>
      </c>
    </row>
    <row r="33" spans="1:27" ht="13.5">
      <c r="A33" s="27" t="s">
        <v>58</v>
      </c>
      <c r="B33" s="21"/>
      <c r="C33" s="22">
        <v>36756484</v>
      </c>
      <c r="D33" s="22">
        <v>36756484</v>
      </c>
      <c r="E33" s="23">
        <v>33826253</v>
      </c>
      <c r="F33" s="24">
        <v>33826253</v>
      </c>
      <c r="G33" s="24">
        <v>24074179</v>
      </c>
      <c r="H33" s="24">
        <v>24074179</v>
      </c>
      <c r="I33" s="24">
        <v>24074179</v>
      </c>
      <c r="J33" s="24">
        <v>24074179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24074179</v>
      </c>
      <c r="X33" s="24">
        <v>8456563</v>
      </c>
      <c r="Y33" s="24">
        <v>15617616</v>
      </c>
      <c r="Z33" s="25">
        <v>184.68</v>
      </c>
      <c r="AA33" s="26">
        <v>33826253</v>
      </c>
    </row>
    <row r="34" spans="1:27" ht="13.5">
      <c r="A34" s="31" t="s">
        <v>59</v>
      </c>
      <c r="B34" s="32"/>
      <c r="C34" s="33">
        <f aca="true" t="shared" si="3" ref="C34:Y34">SUM(C29:C33)</f>
        <v>410177946</v>
      </c>
      <c r="D34" s="33">
        <f>SUM(D29:D33)</f>
        <v>410177946</v>
      </c>
      <c r="E34" s="34">
        <f t="shared" si="3"/>
        <v>353582453</v>
      </c>
      <c r="F34" s="35">
        <f t="shared" si="3"/>
        <v>356900667</v>
      </c>
      <c r="G34" s="35">
        <f t="shared" si="3"/>
        <v>460147093</v>
      </c>
      <c r="H34" s="35">
        <f t="shared" si="3"/>
        <v>306265804</v>
      </c>
      <c r="I34" s="35">
        <f t="shared" si="3"/>
        <v>476225716</v>
      </c>
      <c r="J34" s="35">
        <f t="shared" si="3"/>
        <v>476225716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476225716</v>
      </c>
      <c r="X34" s="35">
        <f t="shared" si="3"/>
        <v>89225167</v>
      </c>
      <c r="Y34" s="35">
        <f t="shared" si="3"/>
        <v>387000549</v>
      </c>
      <c r="Z34" s="36">
        <f>+IF(X34&lt;&gt;0,+(Y34/X34)*100,0)</f>
        <v>433.73474324794483</v>
      </c>
      <c r="AA34" s="37">
        <f>SUM(AA29:AA33)</f>
        <v>356900667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536232371</v>
      </c>
      <c r="D37" s="22">
        <v>536232371</v>
      </c>
      <c r="E37" s="23">
        <v>789826321</v>
      </c>
      <c r="F37" s="24">
        <v>789826321</v>
      </c>
      <c r="G37" s="24">
        <v>536232371</v>
      </c>
      <c r="H37" s="24">
        <v>516954055</v>
      </c>
      <c r="I37" s="24">
        <v>507314897</v>
      </c>
      <c r="J37" s="24">
        <v>507314897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507314897</v>
      </c>
      <c r="X37" s="24">
        <v>197456580</v>
      </c>
      <c r="Y37" s="24">
        <v>309858317</v>
      </c>
      <c r="Z37" s="25">
        <v>156.92</v>
      </c>
      <c r="AA37" s="26">
        <v>789826321</v>
      </c>
    </row>
    <row r="38" spans="1:27" ht="13.5">
      <c r="A38" s="27" t="s">
        <v>58</v>
      </c>
      <c r="B38" s="21"/>
      <c r="C38" s="22">
        <v>182617995</v>
      </c>
      <c r="D38" s="22">
        <v>182617995</v>
      </c>
      <c r="E38" s="23">
        <v>186012438</v>
      </c>
      <c r="F38" s="24">
        <v>186012438</v>
      </c>
      <c r="G38" s="24">
        <v>195300300</v>
      </c>
      <c r="H38" s="24">
        <v>195959983</v>
      </c>
      <c r="I38" s="24">
        <v>196289824</v>
      </c>
      <c r="J38" s="24">
        <v>196289824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196289824</v>
      </c>
      <c r="X38" s="24">
        <v>46503110</v>
      </c>
      <c r="Y38" s="24">
        <v>149786714</v>
      </c>
      <c r="Z38" s="25">
        <v>322.1</v>
      </c>
      <c r="AA38" s="26">
        <v>186012438</v>
      </c>
    </row>
    <row r="39" spans="1:27" ht="13.5">
      <c r="A39" s="31" t="s">
        <v>61</v>
      </c>
      <c r="B39" s="39"/>
      <c r="C39" s="33">
        <f aca="true" t="shared" si="4" ref="C39:Y39">SUM(C37:C38)</f>
        <v>718850366</v>
      </c>
      <c r="D39" s="33">
        <f>SUM(D37:D38)</f>
        <v>718850366</v>
      </c>
      <c r="E39" s="40">
        <f t="shared" si="4"/>
        <v>975838759</v>
      </c>
      <c r="F39" s="41">
        <f t="shared" si="4"/>
        <v>975838759</v>
      </c>
      <c r="G39" s="41">
        <f t="shared" si="4"/>
        <v>731532671</v>
      </c>
      <c r="H39" s="41">
        <f t="shared" si="4"/>
        <v>712914038</v>
      </c>
      <c r="I39" s="41">
        <f t="shared" si="4"/>
        <v>703604721</v>
      </c>
      <c r="J39" s="41">
        <f t="shared" si="4"/>
        <v>703604721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703604721</v>
      </c>
      <c r="X39" s="41">
        <f t="shared" si="4"/>
        <v>243959690</v>
      </c>
      <c r="Y39" s="41">
        <f t="shared" si="4"/>
        <v>459645031</v>
      </c>
      <c r="Z39" s="42">
        <f>+IF(X39&lt;&gt;0,+(Y39/X39)*100,0)</f>
        <v>188.41023736339392</v>
      </c>
      <c r="AA39" s="43">
        <f>SUM(AA37:AA38)</f>
        <v>975838759</v>
      </c>
    </row>
    <row r="40" spans="1:27" ht="13.5">
      <c r="A40" s="31" t="s">
        <v>62</v>
      </c>
      <c r="B40" s="32"/>
      <c r="C40" s="33">
        <f aca="true" t="shared" si="5" ref="C40:Y40">+C34+C39</f>
        <v>1129028312</v>
      </c>
      <c r="D40" s="33">
        <f>+D34+D39</f>
        <v>1129028312</v>
      </c>
      <c r="E40" s="34">
        <f t="shared" si="5"/>
        <v>1329421212</v>
      </c>
      <c r="F40" s="35">
        <f t="shared" si="5"/>
        <v>1332739426</v>
      </c>
      <c r="G40" s="35">
        <f t="shared" si="5"/>
        <v>1191679764</v>
      </c>
      <c r="H40" s="35">
        <f t="shared" si="5"/>
        <v>1019179842</v>
      </c>
      <c r="I40" s="35">
        <f t="shared" si="5"/>
        <v>1179830437</v>
      </c>
      <c r="J40" s="35">
        <f t="shared" si="5"/>
        <v>1179830437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1179830437</v>
      </c>
      <c r="X40" s="35">
        <f t="shared" si="5"/>
        <v>333184857</v>
      </c>
      <c r="Y40" s="35">
        <f t="shared" si="5"/>
        <v>846645580</v>
      </c>
      <c r="Z40" s="36">
        <f>+IF(X40&lt;&gt;0,+(Y40/X40)*100,0)</f>
        <v>254.10686056479452</v>
      </c>
      <c r="AA40" s="37">
        <f>+AA34+AA39</f>
        <v>1332739426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3857304084</v>
      </c>
      <c r="D42" s="47">
        <f>+D25-D40</f>
        <v>3857304084</v>
      </c>
      <c r="E42" s="48">
        <f t="shared" si="6"/>
        <v>3621545288</v>
      </c>
      <c r="F42" s="49">
        <f t="shared" si="6"/>
        <v>3621545288</v>
      </c>
      <c r="G42" s="49">
        <f t="shared" si="6"/>
        <v>3851070530</v>
      </c>
      <c r="H42" s="49">
        <f t="shared" si="6"/>
        <v>4271772337</v>
      </c>
      <c r="I42" s="49">
        <f t="shared" si="6"/>
        <v>4187131301</v>
      </c>
      <c r="J42" s="49">
        <f t="shared" si="6"/>
        <v>4187131301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4187131301</v>
      </c>
      <c r="X42" s="49">
        <f t="shared" si="6"/>
        <v>905386322</v>
      </c>
      <c r="Y42" s="49">
        <f t="shared" si="6"/>
        <v>3281744979</v>
      </c>
      <c r="Z42" s="50">
        <f>+IF(X42&lt;&gt;0,+(Y42/X42)*100,0)</f>
        <v>362.4690255702803</v>
      </c>
      <c r="AA42" s="51">
        <f>+AA25-AA40</f>
        <v>3621545288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2410638033</v>
      </c>
      <c r="D45" s="22">
        <v>2410638033</v>
      </c>
      <c r="E45" s="23">
        <v>1548980153</v>
      </c>
      <c r="F45" s="24">
        <v>1548980153</v>
      </c>
      <c r="G45" s="24">
        <v>2728803147</v>
      </c>
      <c r="H45" s="24">
        <v>2824963556</v>
      </c>
      <c r="I45" s="24">
        <v>2740040074</v>
      </c>
      <c r="J45" s="24">
        <v>2740040074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2740040074</v>
      </c>
      <c r="X45" s="24">
        <v>387245038</v>
      </c>
      <c r="Y45" s="24">
        <v>2352795036</v>
      </c>
      <c r="Z45" s="52">
        <v>607.57</v>
      </c>
      <c r="AA45" s="26">
        <v>1548980153</v>
      </c>
    </row>
    <row r="46" spans="1:27" ht="13.5">
      <c r="A46" s="27" t="s">
        <v>67</v>
      </c>
      <c r="B46" s="21"/>
      <c r="C46" s="22">
        <v>1446666051</v>
      </c>
      <c r="D46" s="22">
        <v>1446666051</v>
      </c>
      <c r="E46" s="23">
        <v>2072565133</v>
      </c>
      <c r="F46" s="24">
        <v>2072565133</v>
      </c>
      <c r="G46" s="24">
        <v>1122267383</v>
      </c>
      <c r="H46" s="24">
        <v>1446808781</v>
      </c>
      <c r="I46" s="24">
        <v>1447091227</v>
      </c>
      <c r="J46" s="24">
        <v>1447091227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1447091227</v>
      </c>
      <c r="X46" s="24">
        <v>518141283</v>
      </c>
      <c r="Y46" s="24">
        <v>928949944</v>
      </c>
      <c r="Z46" s="52">
        <v>179.29</v>
      </c>
      <c r="AA46" s="26">
        <v>2072565133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3857304084</v>
      </c>
      <c r="D48" s="55">
        <f>SUM(D45:D47)</f>
        <v>3857304084</v>
      </c>
      <c r="E48" s="56">
        <f t="shared" si="7"/>
        <v>3621545286</v>
      </c>
      <c r="F48" s="57">
        <f t="shared" si="7"/>
        <v>3621545286</v>
      </c>
      <c r="G48" s="57">
        <f t="shared" si="7"/>
        <v>3851070530</v>
      </c>
      <c r="H48" s="57">
        <f t="shared" si="7"/>
        <v>4271772337</v>
      </c>
      <c r="I48" s="57">
        <f t="shared" si="7"/>
        <v>4187131301</v>
      </c>
      <c r="J48" s="57">
        <f t="shared" si="7"/>
        <v>4187131301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4187131301</v>
      </c>
      <c r="X48" s="57">
        <f t="shared" si="7"/>
        <v>905386321</v>
      </c>
      <c r="Y48" s="57">
        <f t="shared" si="7"/>
        <v>3281744980</v>
      </c>
      <c r="Z48" s="58">
        <f>+IF(X48&lt;&gt;0,+(Y48/X48)*100,0)</f>
        <v>362.46902608107774</v>
      </c>
      <c r="AA48" s="59">
        <f>SUM(AA45:AA47)</f>
        <v>3621545286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27589365</v>
      </c>
      <c r="F6" s="24">
        <v>27589365</v>
      </c>
      <c r="G6" s="24">
        <v>94263324</v>
      </c>
      <c r="H6" s="24">
        <v>87531720</v>
      </c>
      <c r="I6" s="24">
        <v>59259799</v>
      </c>
      <c r="J6" s="24">
        <v>59259799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59259799</v>
      </c>
      <c r="X6" s="24">
        <v>6897341</v>
      </c>
      <c r="Y6" s="24">
        <v>52362458</v>
      </c>
      <c r="Z6" s="25">
        <v>759.17</v>
      </c>
      <c r="AA6" s="26">
        <v>27589365</v>
      </c>
    </row>
    <row r="7" spans="1:27" ht="13.5">
      <c r="A7" s="27" t="s">
        <v>34</v>
      </c>
      <c r="B7" s="21"/>
      <c r="C7" s="22"/>
      <c r="D7" s="22"/>
      <c r="E7" s="23">
        <v>426163651</v>
      </c>
      <c r="F7" s="24">
        <v>426163651</v>
      </c>
      <c r="G7" s="24">
        <v>490654916</v>
      </c>
      <c r="H7" s="24">
        <v>493280803</v>
      </c>
      <c r="I7" s="24">
        <v>495742675</v>
      </c>
      <c r="J7" s="24">
        <v>495742675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495742675</v>
      </c>
      <c r="X7" s="24">
        <v>106540913</v>
      </c>
      <c r="Y7" s="24">
        <v>389201762</v>
      </c>
      <c r="Z7" s="25">
        <v>365.31</v>
      </c>
      <c r="AA7" s="26">
        <v>426163651</v>
      </c>
    </row>
    <row r="8" spans="1:27" ht="13.5">
      <c r="A8" s="27" t="s">
        <v>35</v>
      </c>
      <c r="B8" s="21"/>
      <c r="C8" s="22"/>
      <c r="D8" s="22"/>
      <c r="E8" s="23">
        <v>131843595</v>
      </c>
      <c r="F8" s="24">
        <v>131843595</v>
      </c>
      <c r="G8" s="24">
        <v>79349773</v>
      </c>
      <c r="H8" s="24">
        <v>78526927</v>
      </c>
      <c r="I8" s="24">
        <v>105431429</v>
      </c>
      <c r="J8" s="24">
        <v>105431429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105431429</v>
      </c>
      <c r="X8" s="24">
        <v>32960899</v>
      </c>
      <c r="Y8" s="24">
        <v>72470530</v>
      </c>
      <c r="Z8" s="25">
        <v>219.87</v>
      </c>
      <c r="AA8" s="26">
        <v>131843595</v>
      </c>
    </row>
    <row r="9" spans="1:27" ht="13.5">
      <c r="A9" s="27" t="s">
        <v>36</v>
      </c>
      <c r="B9" s="21"/>
      <c r="C9" s="22"/>
      <c r="D9" s="22"/>
      <c r="E9" s="23">
        <v>87152200</v>
      </c>
      <c r="F9" s="24">
        <v>87152200</v>
      </c>
      <c r="G9" s="24">
        <v>316378455</v>
      </c>
      <c r="H9" s="24"/>
      <c r="I9" s="24">
        <v>352911945</v>
      </c>
      <c r="J9" s="24">
        <v>352911945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352911945</v>
      </c>
      <c r="X9" s="24">
        <v>21788050</v>
      </c>
      <c r="Y9" s="24">
        <v>331123895</v>
      </c>
      <c r="Z9" s="25">
        <v>1519.75</v>
      </c>
      <c r="AA9" s="26">
        <v>87152200</v>
      </c>
    </row>
    <row r="10" spans="1:27" ht="13.5">
      <c r="A10" s="27" t="s">
        <v>37</v>
      </c>
      <c r="B10" s="21"/>
      <c r="C10" s="22"/>
      <c r="D10" s="22"/>
      <c r="E10" s="23">
        <v>190237</v>
      </c>
      <c r="F10" s="24">
        <v>190237</v>
      </c>
      <c r="G10" s="28"/>
      <c r="H10" s="28">
        <v>379201339</v>
      </c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47559</v>
      </c>
      <c r="Y10" s="28">
        <v>-47559</v>
      </c>
      <c r="Z10" s="29">
        <v>-100</v>
      </c>
      <c r="AA10" s="30">
        <v>190237</v>
      </c>
    </row>
    <row r="11" spans="1:27" ht="13.5">
      <c r="A11" s="27" t="s">
        <v>38</v>
      </c>
      <c r="B11" s="21"/>
      <c r="C11" s="22"/>
      <c r="D11" s="22"/>
      <c r="E11" s="23">
        <v>6450700</v>
      </c>
      <c r="F11" s="24">
        <v>6450700</v>
      </c>
      <c r="G11" s="24">
        <v>7884543</v>
      </c>
      <c r="H11" s="24">
        <v>7687011</v>
      </c>
      <c r="I11" s="24">
        <v>8209259</v>
      </c>
      <c r="J11" s="24">
        <v>8209259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8209259</v>
      </c>
      <c r="X11" s="24">
        <v>1612675</v>
      </c>
      <c r="Y11" s="24">
        <v>6596584</v>
      </c>
      <c r="Z11" s="25">
        <v>409.05</v>
      </c>
      <c r="AA11" s="26">
        <v>6450700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679389748</v>
      </c>
      <c r="F12" s="35">
        <f t="shared" si="0"/>
        <v>679389748</v>
      </c>
      <c r="G12" s="35">
        <f t="shared" si="0"/>
        <v>988531011</v>
      </c>
      <c r="H12" s="35">
        <f t="shared" si="0"/>
        <v>1046227800</v>
      </c>
      <c r="I12" s="35">
        <f t="shared" si="0"/>
        <v>1021555107</v>
      </c>
      <c r="J12" s="35">
        <f t="shared" si="0"/>
        <v>1021555107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1021555107</v>
      </c>
      <c r="X12" s="35">
        <f t="shared" si="0"/>
        <v>169847437</v>
      </c>
      <c r="Y12" s="35">
        <f t="shared" si="0"/>
        <v>851707670</v>
      </c>
      <c r="Z12" s="36">
        <f>+IF(X12&lt;&gt;0,+(Y12/X12)*100,0)</f>
        <v>501.4545318102151</v>
      </c>
      <c r="AA12" s="37">
        <f>SUM(AA6:AA11)</f>
        <v>679389748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1802399</v>
      </c>
      <c r="F15" s="24">
        <v>1802399</v>
      </c>
      <c r="G15" s="24">
        <v>1842680</v>
      </c>
      <c r="H15" s="24">
        <v>1932965</v>
      </c>
      <c r="I15" s="24">
        <v>1919401</v>
      </c>
      <c r="J15" s="24">
        <v>1919401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1919401</v>
      </c>
      <c r="X15" s="24">
        <v>450600</v>
      </c>
      <c r="Y15" s="24">
        <v>1468801</v>
      </c>
      <c r="Z15" s="25">
        <v>325.97</v>
      </c>
      <c r="AA15" s="26">
        <v>1802399</v>
      </c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/>
      <c r="D17" s="22"/>
      <c r="E17" s="23">
        <v>555042825</v>
      </c>
      <c r="F17" s="24">
        <v>555042825</v>
      </c>
      <c r="G17" s="24">
        <v>548042825</v>
      </c>
      <c r="H17" s="24">
        <v>548042825</v>
      </c>
      <c r="I17" s="24">
        <v>548042825</v>
      </c>
      <c r="J17" s="24">
        <v>548042825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548042825</v>
      </c>
      <c r="X17" s="24">
        <v>138760706</v>
      </c>
      <c r="Y17" s="24">
        <v>409282119</v>
      </c>
      <c r="Z17" s="25">
        <v>294.96</v>
      </c>
      <c r="AA17" s="26">
        <v>555042825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4123727794</v>
      </c>
      <c r="F19" s="24">
        <v>4132243254</v>
      </c>
      <c r="G19" s="24">
        <v>4283169241</v>
      </c>
      <c r="H19" s="24">
        <v>4143100270</v>
      </c>
      <c r="I19" s="24">
        <v>4149979167</v>
      </c>
      <c r="J19" s="24">
        <v>4149979167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4149979167</v>
      </c>
      <c r="X19" s="24">
        <v>1033060814</v>
      </c>
      <c r="Y19" s="24">
        <v>3116918353</v>
      </c>
      <c r="Z19" s="25">
        <v>301.72</v>
      </c>
      <c r="AA19" s="26">
        <v>4132243254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>
        <v>11545138</v>
      </c>
      <c r="F21" s="24">
        <v>11545138</v>
      </c>
      <c r="G21" s="24">
        <v>10808106</v>
      </c>
      <c r="H21" s="24">
        <v>10808106</v>
      </c>
      <c r="I21" s="24">
        <v>10808106</v>
      </c>
      <c r="J21" s="24">
        <v>10808106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10808106</v>
      </c>
      <c r="X21" s="24">
        <v>2886285</v>
      </c>
      <c r="Y21" s="24">
        <v>7921821</v>
      </c>
      <c r="Z21" s="25">
        <v>274.46</v>
      </c>
      <c r="AA21" s="26">
        <v>11545138</v>
      </c>
    </row>
    <row r="22" spans="1:27" ht="13.5">
      <c r="A22" s="27" t="s">
        <v>48</v>
      </c>
      <c r="B22" s="21"/>
      <c r="C22" s="22"/>
      <c r="D22" s="22"/>
      <c r="E22" s="23">
        <v>4197876</v>
      </c>
      <c r="F22" s="24">
        <v>4197876</v>
      </c>
      <c r="G22" s="24">
        <v>3495291</v>
      </c>
      <c r="H22" s="24">
        <v>3228228</v>
      </c>
      <c r="I22" s="24">
        <v>3228228</v>
      </c>
      <c r="J22" s="24">
        <v>3228228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3228228</v>
      </c>
      <c r="X22" s="24">
        <v>1049469</v>
      </c>
      <c r="Y22" s="24">
        <v>2178759</v>
      </c>
      <c r="Z22" s="25">
        <v>207.61</v>
      </c>
      <c r="AA22" s="26">
        <v>4197876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>
        <v>724002</v>
      </c>
      <c r="H23" s="28">
        <v>724002</v>
      </c>
      <c r="I23" s="28">
        <v>724002</v>
      </c>
      <c r="J23" s="24">
        <v>724002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724002</v>
      </c>
      <c r="X23" s="24"/>
      <c r="Y23" s="28">
        <v>724002</v>
      </c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4696316032</v>
      </c>
      <c r="F24" s="41">
        <f t="shared" si="1"/>
        <v>4704831492</v>
      </c>
      <c r="G24" s="41">
        <f t="shared" si="1"/>
        <v>4848082145</v>
      </c>
      <c r="H24" s="41">
        <f t="shared" si="1"/>
        <v>4707836396</v>
      </c>
      <c r="I24" s="41">
        <f t="shared" si="1"/>
        <v>4714701729</v>
      </c>
      <c r="J24" s="41">
        <f t="shared" si="1"/>
        <v>4714701729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4714701729</v>
      </c>
      <c r="X24" s="41">
        <f t="shared" si="1"/>
        <v>1176207874</v>
      </c>
      <c r="Y24" s="41">
        <f t="shared" si="1"/>
        <v>3538493855</v>
      </c>
      <c r="Z24" s="42">
        <f>+IF(X24&lt;&gt;0,+(Y24/X24)*100,0)</f>
        <v>300.8391571947596</v>
      </c>
      <c r="AA24" s="43">
        <f>SUM(AA15:AA23)</f>
        <v>4704831492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5375705780</v>
      </c>
      <c r="F25" s="35">
        <f t="shared" si="2"/>
        <v>5384221240</v>
      </c>
      <c r="G25" s="35">
        <f t="shared" si="2"/>
        <v>5836613156</v>
      </c>
      <c r="H25" s="35">
        <f t="shared" si="2"/>
        <v>5754064196</v>
      </c>
      <c r="I25" s="35">
        <f t="shared" si="2"/>
        <v>5736256836</v>
      </c>
      <c r="J25" s="35">
        <f t="shared" si="2"/>
        <v>5736256836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5736256836</v>
      </c>
      <c r="X25" s="35">
        <f t="shared" si="2"/>
        <v>1346055311</v>
      </c>
      <c r="Y25" s="35">
        <f t="shared" si="2"/>
        <v>4390201525</v>
      </c>
      <c r="Z25" s="36">
        <f>+IF(X25&lt;&gt;0,+(Y25/X25)*100,0)</f>
        <v>326.15312975055</v>
      </c>
      <c r="AA25" s="37">
        <f>+AA12+AA24</f>
        <v>5384221240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10570010</v>
      </c>
      <c r="F30" s="24">
        <v>10570010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2642503</v>
      </c>
      <c r="Y30" s="24">
        <v>-2642503</v>
      </c>
      <c r="Z30" s="25">
        <v>-100</v>
      </c>
      <c r="AA30" s="26">
        <v>10570010</v>
      </c>
    </row>
    <row r="31" spans="1:27" ht="13.5">
      <c r="A31" s="27" t="s">
        <v>56</v>
      </c>
      <c r="B31" s="21"/>
      <c r="C31" s="22"/>
      <c r="D31" s="22"/>
      <c r="E31" s="23">
        <v>11589632</v>
      </c>
      <c r="F31" s="24">
        <v>11589632</v>
      </c>
      <c r="G31" s="24">
        <v>11483849</v>
      </c>
      <c r="H31" s="24">
        <v>11533625</v>
      </c>
      <c r="I31" s="24">
        <v>11534153</v>
      </c>
      <c r="J31" s="24">
        <v>11534153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11534153</v>
      </c>
      <c r="X31" s="24">
        <v>2897408</v>
      </c>
      <c r="Y31" s="24">
        <v>8636745</v>
      </c>
      <c r="Z31" s="25">
        <v>298.09</v>
      </c>
      <c r="AA31" s="26">
        <v>11589632</v>
      </c>
    </row>
    <row r="32" spans="1:27" ht="13.5">
      <c r="A32" s="27" t="s">
        <v>57</v>
      </c>
      <c r="B32" s="21"/>
      <c r="C32" s="22"/>
      <c r="D32" s="22"/>
      <c r="E32" s="23">
        <v>148359411</v>
      </c>
      <c r="F32" s="24">
        <v>153292951</v>
      </c>
      <c r="G32" s="24">
        <v>144462299</v>
      </c>
      <c r="H32" s="24">
        <v>123856223</v>
      </c>
      <c r="I32" s="24">
        <v>126223383</v>
      </c>
      <c r="J32" s="24">
        <v>126223383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126223383</v>
      </c>
      <c r="X32" s="24">
        <v>38323238</v>
      </c>
      <c r="Y32" s="24">
        <v>87900145</v>
      </c>
      <c r="Z32" s="25">
        <v>229.37</v>
      </c>
      <c r="AA32" s="26">
        <v>153292951</v>
      </c>
    </row>
    <row r="33" spans="1:27" ht="13.5">
      <c r="A33" s="27" t="s">
        <v>58</v>
      </c>
      <c r="B33" s="21"/>
      <c r="C33" s="22"/>
      <c r="D33" s="22"/>
      <c r="E33" s="23">
        <v>25478963</v>
      </c>
      <c r="F33" s="24">
        <v>25478963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6369741</v>
      </c>
      <c r="Y33" s="24">
        <v>-6369741</v>
      </c>
      <c r="Z33" s="25">
        <v>-100</v>
      </c>
      <c r="AA33" s="26">
        <v>25478963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195998016</v>
      </c>
      <c r="F34" s="35">
        <f t="shared" si="3"/>
        <v>200931556</v>
      </c>
      <c r="G34" s="35">
        <f t="shared" si="3"/>
        <v>155946148</v>
      </c>
      <c r="H34" s="35">
        <f t="shared" si="3"/>
        <v>135389848</v>
      </c>
      <c r="I34" s="35">
        <f t="shared" si="3"/>
        <v>137757536</v>
      </c>
      <c r="J34" s="35">
        <f t="shared" si="3"/>
        <v>137757536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137757536</v>
      </c>
      <c r="X34" s="35">
        <f t="shared" si="3"/>
        <v>50232890</v>
      </c>
      <c r="Y34" s="35">
        <f t="shared" si="3"/>
        <v>87524646</v>
      </c>
      <c r="Z34" s="36">
        <f>+IF(X34&lt;&gt;0,+(Y34/X34)*100,0)</f>
        <v>174.2377275127909</v>
      </c>
      <c r="AA34" s="37">
        <f>SUM(AA29:AA33)</f>
        <v>200931556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186509069</v>
      </c>
      <c r="F37" s="24">
        <v>186509069</v>
      </c>
      <c r="G37" s="24">
        <v>112941591</v>
      </c>
      <c r="H37" s="24">
        <v>120441591</v>
      </c>
      <c r="I37" s="24">
        <v>120441591</v>
      </c>
      <c r="J37" s="24">
        <v>120441591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120441591</v>
      </c>
      <c r="X37" s="24">
        <v>46627267</v>
      </c>
      <c r="Y37" s="24">
        <v>73814324</v>
      </c>
      <c r="Z37" s="25">
        <v>158.31</v>
      </c>
      <c r="AA37" s="26">
        <v>186509069</v>
      </c>
    </row>
    <row r="38" spans="1:27" ht="13.5">
      <c r="A38" s="27" t="s">
        <v>58</v>
      </c>
      <c r="B38" s="21"/>
      <c r="C38" s="22"/>
      <c r="D38" s="22"/>
      <c r="E38" s="23">
        <v>274915201</v>
      </c>
      <c r="F38" s="24">
        <v>274915201</v>
      </c>
      <c r="G38" s="24">
        <v>209834542</v>
      </c>
      <c r="H38" s="24">
        <v>277536170</v>
      </c>
      <c r="I38" s="24">
        <v>276960753</v>
      </c>
      <c r="J38" s="24">
        <v>276960753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276960753</v>
      </c>
      <c r="X38" s="24">
        <v>68728800</v>
      </c>
      <c r="Y38" s="24">
        <v>208231953</v>
      </c>
      <c r="Z38" s="25">
        <v>302.98</v>
      </c>
      <c r="AA38" s="26">
        <v>274915201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461424270</v>
      </c>
      <c r="F39" s="41">
        <f t="shared" si="4"/>
        <v>461424270</v>
      </c>
      <c r="G39" s="41">
        <f t="shared" si="4"/>
        <v>322776133</v>
      </c>
      <c r="H39" s="41">
        <f t="shared" si="4"/>
        <v>397977761</v>
      </c>
      <c r="I39" s="41">
        <f t="shared" si="4"/>
        <v>397402344</v>
      </c>
      <c r="J39" s="41">
        <f t="shared" si="4"/>
        <v>397402344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397402344</v>
      </c>
      <c r="X39" s="41">
        <f t="shared" si="4"/>
        <v>115356067</v>
      </c>
      <c r="Y39" s="41">
        <f t="shared" si="4"/>
        <v>282046277</v>
      </c>
      <c r="Z39" s="42">
        <f>+IF(X39&lt;&gt;0,+(Y39/X39)*100,0)</f>
        <v>244.50060090900982</v>
      </c>
      <c r="AA39" s="43">
        <f>SUM(AA37:AA38)</f>
        <v>461424270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657422286</v>
      </c>
      <c r="F40" s="35">
        <f t="shared" si="5"/>
        <v>662355826</v>
      </c>
      <c r="G40" s="35">
        <f t="shared" si="5"/>
        <v>478722281</v>
      </c>
      <c r="H40" s="35">
        <f t="shared" si="5"/>
        <v>533367609</v>
      </c>
      <c r="I40" s="35">
        <f t="shared" si="5"/>
        <v>535159880</v>
      </c>
      <c r="J40" s="35">
        <f t="shared" si="5"/>
        <v>535159880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535159880</v>
      </c>
      <c r="X40" s="35">
        <f t="shared" si="5"/>
        <v>165588957</v>
      </c>
      <c r="Y40" s="35">
        <f t="shared" si="5"/>
        <v>369570923</v>
      </c>
      <c r="Z40" s="36">
        <f>+IF(X40&lt;&gt;0,+(Y40/X40)*100,0)</f>
        <v>223.1857303141296</v>
      </c>
      <c r="AA40" s="37">
        <f>+AA34+AA39</f>
        <v>662355826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4718283494</v>
      </c>
      <c r="F42" s="49">
        <f t="shared" si="6"/>
        <v>4721865414</v>
      </c>
      <c r="G42" s="49">
        <f t="shared" si="6"/>
        <v>5357890875</v>
      </c>
      <c r="H42" s="49">
        <f t="shared" si="6"/>
        <v>5220696587</v>
      </c>
      <c r="I42" s="49">
        <f t="shared" si="6"/>
        <v>5201096956</v>
      </c>
      <c r="J42" s="49">
        <f t="shared" si="6"/>
        <v>5201096956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5201096956</v>
      </c>
      <c r="X42" s="49">
        <f t="shared" si="6"/>
        <v>1180466354</v>
      </c>
      <c r="Y42" s="49">
        <f t="shared" si="6"/>
        <v>4020630602</v>
      </c>
      <c r="Z42" s="50">
        <f>+IF(X42&lt;&gt;0,+(Y42/X42)*100,0)</f>
        <v>340.59679789907847</v>
      </c>
      <c r="AA42" s="51">
        <f>+AA25-AA40</f>
        <v>4721865414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1682688959</v>
      </c>
      <c r="F45" s="24">
        <v>1682688959</v>
      </c>
      <c r="G45" s="24">
        <v>4107013673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>
        <v>420672240</v>
      </c>
      <c r="Y45" s="24">
        <v>-420672240</v>
      </c>
      <c r="Z45" s="52">
        <v>-100</v>
      </c>
      <c r="AA45" s="26">
        <v>1682688959</v>
      </c>
    </row>
    <row r="46" spans="1:27" ht="13.5">
      <c r="A46" s="27" t="s">
        <v>67</v>
      </c>
      <c r="B46" s="21"/>
      <c r="C46" s="22"/>
      <c r="D46" s="22"/>
      <c r="E46" s="23">
        <v>3035594535</v>
      </c>
      <c r="F46" s="24">
        <v>3039176455</v>
      </c>
      <c r="G46" s="24">
        <v>1250877202</v>
      </c>
      <c r="H46" s="24">
        <v>987998971</v>
      </c>
      <c r="I46" s="24">
        <v>988010599</v>
      </c>
      <c r="J46" s="24">
        <v>988010599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988010599</v>
      </c>
      <c r="X46" s="24">
        <v>759794114</v>
      </c>
      <c r="Y46" s="24">
        <v>228216485</v>
      </c>
      <c r="Z46" s="52">
        <v>30.04</v>
      </c>
      <c r="AA46" s="26">
        <v>3039176455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>
        <v>4232697616</v>
      </c>
      <c r="I47" s="24">
        <v>4213086357</v>
      </c>
      <c r="J47" s="24">
        <v>4213086357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>
        <v>4213086357</v>
      </c>
      <c r="X47" s="24"/>
      <c r="Y47" s="24">
        <v>4213086357</v>
      </c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4718283494</v>
      </c>
      <c r="F48" s="57">
        <f t="shared" si="7"/>
        <v>4721865414</v>
      </c>
      <c r="G48" s="57">
        <f t="shared" si="7"/>
        <v>5357890875</v>
      </c>
      <c r="H48" s="57">
        <f t="shared" si="7"/>
        <v>5220696587</v>
      </c>
      <c r="I48" s="57">
        <f t="shared" si="7"/>
        <v>5201096956</v>
      </c>
      <c r="J48" s="57">
        <f t="shared" si="7"/>
        <v>5201096956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5201096956</v>
      </c>
      <c r="X48" s="57">
        <f t="shared" si="7"/>
        <v>1180466354</v>
      </c>
      <c r="Y48" s="57">
        <f t="shared" si="7"/>
        <v>4020630602</v>
      </c>
      <c r="Z48" s="58">
        <f>+IF(X48&lt;&gt;0,+(Y48/X48)*100,0)</f>
        <v>340.59679789907847</v>
      </c>
      <c r="AA48" s="59">
        <f>SUM(AA45:AA47)</f>
        <v>4721865414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387194924</v>
      </c>
      <c r="D6" s="22">
        <v>387194924</v>
      </c>
      <c r="E6" s="23">
        <v>342537263</v>
      </c>
      <c r="F6" s="24">
        <v>342537263</v>
      </c>
      <c r="G6" s="24">
        <v>461687968</v>
      </c>
      <c r="H6" s="24">
        <v>457027658</v>
      </c>
      <c r="I6" s="24">
        <v>443547661</v>
      </c>
      <c r="J6" s="24">
        <v>443547661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443547661</v>
      </c>
      <c r="X6" s="24">
        <v>85634316</v>
      </c>
      <c r="Y6" s="24">
        <v>357913345</v>
      </c>
      <c r="Z6" s="25">
        <v>417.96</v>
      </c>
      <c r="AA6" s="26">
        <v>342537263</v>
      </c>
    </row>
    <row r="7" spans="1:27" ht="13.5">
      <c r="A7" s="27" t="s">
        <v>34</v>
      </c>
      <c r="B7" s="21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  <c r="AA7" s="26"/>
    </row>
    <row r="8" spans="1:27" ht="13.5">
      <c r="A8" s="27" t="s">
        <v>35</v>
      </c>
      <c r="B8" s="21"/>
      <c r="C8" s="22">
        <v>86279946</v>
      </c>
      <c r="D8" s="22">
        <v>86279946</v>
      </c>
      <c r="E8" s="23">
        <v>87084071</v>
      </c>
      <c r="F8" s="24">
        <v>87084071</v>
      </c>
      <c r="G8" s="24">
        <v>125590280</v>
      </c>
      <c r="H8" s="24">
        <v>103282347</v>
      </c>
      <c r="I8" s="24">
        <v>105330495</v>
      </c>
      <c r="J8" s="24">
        <v>105330495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105330495</v>
      </c>
      <c r="X8" s="24">
        <v>21771018</v>
      </c>
      <c r="Y8" s="24">
        <v>83559477</v>
      </c>
      <c r="Z8" s="25">
        <v>383.81</v>
      </c>
      <c r="AA8" s="26">
        <v>87084071</v>
      </c>
    </row>
    <row r="9" spans="1:27" ht="13.5">
      <c r="A9" s="27" t="s">
        <v>36</v>
      </c>
      <c r="B9" s="21"/>
      <c r="C9" s="22">
        <v>244711088</v>
      </c>
      <c r="D9" s="22">
        <v>244711088</v>
      </c>
      <c r="E9" s="23">
        <v>42120359</v>
      </c>
      <c r="F9" s="24">
        <v>42120359</v>
      </c>
      <c r="G9" s="24">
        <v>47070815</v>
      </c>
      <c r="H9" s="24">
        <v>67387702</v>
      </c>
      <c r="I9" s="24">
        <v>173009930</v>
      </c>
      <c r="J9" s="24">
        <v>173009930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173009930</v>
      </c>
      <c r="X9" s="24">
        <v>10530090</v>
      </c>
      <c r="Y9" s="24">
        <v>162479840</v>
      </c>
      <c r="Z9" s="25">
        <v>1543.01</v>
      </c>
      <c r="AA9" s="26">
        <v>42120359</v>
      </c>
    </row>
    <row r="10" spans="1:27" ht="13.5">
      <c r="A10" s="27" t="s">
        <v>37</v>
      </c>
      <c r="B10" s="21"/>
      <c r="C10" s="22">
        <v>328036</v>
      </c>
      <c r="D10" s="22">
        <v>328036</v>
      </c>
      <c r="E10" s="23">
        <v>217702</v>
      </c>
      <c r="F10" s="24">
        <v>217702</v>
      </c>
      <c r="G10" s="28"/>
      <c r="H10" s="28">
        <v>52856</v>
      </c>
      <c r="I10" s="28">
        <v>36021</v>
      </c>
      <c r="J10" s="24">
        <v>36021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36021</v>
      </c>
      <c r="X10" s="24">
        <v>54426</v>
      </c>
      <c r="Y10" s="28">
        <v>-18405</v>
      </c>
      <c r="Z10" s="29">
        <v>-33.82</v>
      </c>
      <c r="AA10" s="30">
        <v>217702</v>
      </c>
    </row>
    <row r="11" spans="1:27" ht="13.5">
      <c r="A11" s="27" t="s">
        <v>38</v>
      </c>
      <c r="B11" s="21"/>
      <c r="C11" s="22">
        <v>174686708</v>
      </c>
      <c r="D11" s="22">
        <v>174686708</v>
      </c>
      <c r="E11" s="23">
        <v>160011689</v>
      </c>
      <c r="F11" s="24">
        <v>160011689</v>
      </c>
      <c r="G11" s="24">
        <v>172534710</v>
      </c>
      <c r="H11" s="24">
        <v>173095671</v>
      </c>
      <c r="I11" s="24">
        <v>173529496</v>
      </c>
      <c r="J11" s="24">
        <v>173529496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173529496</v>
      </c>
      <c r="X11" s="24">
        <v>40002922</v>
      </c>
      <c r="Y11" s="24">
        <v>133526574</v>
      </c>
      <c r="Z11" s="25">
        <v>333.79</v>
      </c>
      <c r="AA11" s="26">
        <v>160011689</v>
      </c>
    </row>
    <row r="12" spans="1:27" ht="13.5">
      <c r="A12" s="31" t="s">
        <v>39</v>
      </c>
      <c r="B12" s="32"/>
      <c r="C12" s="33">
        <f aca="true" t="shared" si="0" ref="C12:Y12">SUM(C6:C11)</f>
        <v>893200702</v>
      </c>
      <c r="D12" s="33">
        <f>SUM(D6:D11)</f>
        <v>893200702</v>
      </c>
      <c r="E12" s="34">
        <f t="shared" si="0"/>
        <v>631971084</v>
      </c>
      <c r="F12" s="35">
        <f t="shared" si="0"/>
        <v>631971084</v>
      </c>
      <c r="G12" s="35">
        <f t="shared" si="0"/>
        <v>806883773</v>
      </c>
      <c r="H12" s="35">
        <f t="shared" si="0"/>
        <v>800846234</v>
      </c>
      <c r="I12" s="35">
        <f t="shared" si="0"/>
        <v>895453603</v>
      </c>
      <c r="J12" s="35">
        <f t="shared" si="0"/>
        <v>895453603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895453603</v>
      </c>
      <c r="X12" s="35">
        <f t="shared" si="0"/>
        <v>157992772</v>
      </c>
      <c r="Y12" s="35">
        <f t="shared" si="0"/>
        <v>737460831</v>
      </c>
      <c r="Z12" s="36">
        <f>+IF(X12&lt;&gt;0,+(Y12/X12)*100,0)</f>
        <v>466.76871458398114</v>
      </c>
      <c r="AA12" s="37">
        <f>SUM(AA6:AA11)</f>
        <v>631971084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989333</v>
      </c>
      <c r="D15" s="22">
        <v>989333</v>
      </c>
      <c r="E15" s="23">
        <v>653106</v>
      </c>
      <c r="F15" s="24">
        <v>653106</v>
      </c>
      <c r="G15" s="24">
        <v>1194849</v>
      </c>
      <c r="H15" s="24">
        <v>989333</v>
      </c>
      <c r="I15" s="24">
        <v>909425</v>
      </c>
      <c r="J15" s="24">
        <v>909425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909425</v>
      </c>
      <c r="X15" s="24">
        <v>163277</v>
      </c>
      <c r="Y15" s="24">
        <v>746148</v>
      </c>
      <c r="Z15" s="25">
        <v>456.98</v>
      </c>
      <c r="AA15" s="26">
        <v>653106</v>
      </c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152579362</v>
      </c>
      <c r="D17" s="22">
        <v>152579362</v>
      </c>
      <c r="E17" s="23">
        <v>147696498</v>
      </c>
      <c r="F17" s="24">
        <v>147696498</v>
      </c>
      <c r="G17" s="24">
        <v>152592642</v>
      </c>
      <c r="H17" s="24">
        <v>152579362</v>
      </c>
      <c r="I17" s="24">
        <v>152538638</v>
      </c>
      <c r="J17" s="24">
        <v>152538638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152538638</v>
      </c>
      <c r="X17" s="24">
        <v>36924125</v>
      </c>
      <c r="Y17" s="24">
        <v>115614513</v>
      </c>
      <c r="Z17" s="25">
        <v>313.11</v>
      </c>
      <c r="AA17" s="26">
        <v>147696498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2416255720</v>
      </c>
      <c r="D19" s="22">
        <v>2416255720</v>
      </c>
      <c r="E19" s="23">
        <v>2661426673</v>
      </c>
      <c r="F19" s="24">
        <v>2661426673</v>
      </c>
      <c r="G19" s="24">
        <v>2547405136</v>
      </c>
      <c r="H19" s="24">
        <v>2568025447</v>
      </c>
      <c r="I19" s="24">
        <v>2416160307</v>
      </c>
      <c r="J19" s="24">
        <v>2416160307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2416160307</v>
      </c>
      <c r="X19" s="24">
        <v>665356668</v>
      </c>
      <c r="Y19" s="24">
        <v>1750803639</v>
      </c>
      <c r="Z19" s="25">
        <v>263.14</v>
      </c>
      <c r="AA19" s="26">
        <v>2661426673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799566</v>
      </c>
      <c r="D22" s="22">
        <v>799566</v>
      </c>
      <c r="E22" s="23">
        <v>683437</v>
      </c>
      <c r="F22" s="24">
        <v>683437</v>
      </c>
      <c r="G22" s="24">
        <v>799566</v>
      </c>
      <c r="H22" s="24">
        <v>799566</v>
      </c>
      <c r="I22" s="24">
        <v>799566</v>
      </c>
      <c r="J22" s="24">
        <v>799566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799566</v>
      </c>
      <c r="X22" s="24">
        <v>170859</v>
      </c>
      <c r="Y22" s="24">
        <v>628707</v>
      </c>
      <c r="Z22" s="25">
        <v>367.97</v>
      </c>
      <c r="AA22" s="26">
        <v>683437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2570623981</v>
      </c>
      <c r="D24" s="33">
        <f>SUM(D15:D23)</f>
        <v>2570623981</v>
      </c>
      <c r="E24" s="40">
        <f t="shared" si="1"/>
        <v>2810459714</v>
      </c>
      <c r="F24" s="41">
        <f t="shared" si="1"/>
        <v>2810459714</v>
      </c>
      <c r="G24" s="41">
        <f t="shared" si="1"/>
        <v>2701992193</v>
      </c>
      <c r="H24" s="41">
        <f t="shared" si="1"/>
        <v>2722393708</v>
      </c>
      <c r="I24" s="41">
        <f t="shared" si="1"/>
        <v>2570407936</v>
      </c>
      <c r="J24" s="41">
        <f t="shared" si="1"/>
        <v>2570407936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2570407936</v>
      </c>
      <c r="X24" s="41">
        <f t="shared" si="1"/>
        <v>702614929</v>
      </c>
      <c r="Y24" s="41">
        <f t="shared" si="1"/>
        <v>1867793007</v>
      </c>
      <c r="Z24" s="42">
        <f>+IF(X24&lt;&gt;0,+(Y24/X24)*100,0)</f>
        <v>265.83451758680184</v>
      </c>
      <c r="AA24" s="43">
        <f>SUM(AA15:AA23)</f>
        <v>2810459714</v>
      </c>
    </row>
    <row r="25" spans="1:27" ht="13.5">
      <c r="A25" s="31" t="s">
        <v>51</v>
      </c>
      <c r="B25" s="32"/>
      <c r="C25" s="33">
        <f aca="true" t="shared" si="2" ref="C25:Y25">+C12+C24</f>
        <v>3463824683</v>
      </c>
      <c r="D25" s="33">
        <f>+D12+D24</f>
        <v>3463824683</v>
      </c>
      <c r="E25" s="34">
        <f t="shared" si="2"/>
        <v>3442430798</v>
      </c>
      <c r="F25" s="35">
        <f t="shared" si="2"/>
        <v>3442430798</v>
      </c>
      <c r="G25" s="35">
        <f t="shared" si="2"/>
        <v>3508875966</v>
      </c>
      <c r="H25" s="35">
        <f t="shared" si="2"/>
        <v>3523239942</v>
      </c>
      <c r="I25" s="35">
        <f t="shared" si="2"/>
        <v>3465861539</v>
      </c>
      <c r="J25" s="35">
        <f t="shared" si="2"/>
        <v>3465861539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3465861539</v>
      </c>
      <c r="X25" s="35">
        <f t="shared" si="2"/>
        <v>860607701</v>
      </c>
      <c r="Y25" s="35">
        <f t="shared" si="2"/>
        <v>2605253838</v>
      </c>
      <c r="Z25" s="36">
        <f>+IF(X25&lt;&gt;0,+(Y25/X25)*100,0)</f>
        <v>302.7225802154424</v>
      </c>
      <c r="AA25" s="37">
        <f>+AA12+AA24</f>
        <v>3442430798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42276318</v>
      </c>
      <c r="D30" s="22">
        <v>42276318</v>
      </c>
      <c r="E30" s="23">
        <v>43812313</v>
      </c>
      <c r="F30" s="24">
        <v>43812313</v>
      </c>
      <c r="G30" s="24"/>
      <c r="H30" s="24">
        <v>42276318</v>
      </c>
      <c r="I30" s="24">
        <v>42023853</v>
      </c>
      <c r="J30" s="24">
        <v>42023853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42023853</v>
      </c>
      <c r="X30" s="24">
        <v>10953078</v>
      </c>
      <c r="Y30" s="24">
        <v>31070775</v>
      </c>
      <c r="Z30" s="25">
        <v>283.67</v>
      </c>
      <c r="AA30" s="26">
        <v>43812313</v>
      </c>
    </row>
    <row r="31" spans="1:27" ht="13.5">
      <c r="A31" s="27" t="s">
        <v>56</v>
      </c>
      <c r="B31" s="21"/>
      <c r="C31" s="22">
        <v>19902234</v>
      </c>
      <c r="D31" s="22">
        <v>19902234</v>
      </c>
      <c r="E31" s="23">
        <v>20315499</v>
      </c>
      <c r="F31" s="24">
        <v>20315499</v>
      </c>
      <c r="G31" s="24">
        <v>20017914</v>
      </c>
      <c r="H31" s="24">
        <v>20114016</v>
      </c>
      <c r="I31" s="24">
        <v>20207615</v>
      </c>
      <c r="J31" s="24">
        <v>20207615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20207615</v>
      </c>
      <c r="X31" s="24">
        <v>5078875</v>
      </c>
      <c r="Y31" s="24">
        <v>15128740</v>
      </c>
      <c r="Z31" s="25">
        <v>297.88</v>
      </c>
      <c r="AA31" s="26">
        <v>20315499</v>
      </c>
    </row>
    <row r="32" spans="1:27" ht="13.5">
      <c r="A32" s="27" t="s">
        <v>57</v>
      </c>
      <c r="B32" s="21"/>
      <c r="C32" s="22">
        <v>179373805</v>
      </c>
      <c r="D32" s="22">
        <v>179373805</v>
      </c>
      <c r="E32" s="23">
        <v>201016665</v>
      </c>
      <c r="F32" s="24">
        <v>201016665</v>
      </c>
      <c r="G32" s="24">
        <v>241855656</v>
      </c>
      <c r="H32" s="24">
        <v>179244363</v>
      </c>
      <c r="I32" s="24">
        <v>121459074</v>
      </c>
      <c r="J32" s="24">
        <v>121459074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121459074</v>
      </c>
      <c r="X32" s="24">
        <v>50254166</v>
      </c>
      <c r="Y32" s="24">
        <v>71204908</v>
      </c>
      <c r="Z32" s="25">
        <v>141.69</v>
      </c>
      <c r="AA32" s="26">
        <v>201016665</v>
      </c>
    </row>
    <row r="33" spans="1:27" ht="13.5">
      <c r="A33" s="27" t="s">
        <v>58</v>
      </c>
      <c r="B33" s="21"/>
      <c r="C33" s="22">
        <v>142529677</v>
      </c>
      <c r="D33" s="22">
        <v>142529677</v>
      </c>
      <c r="E33" s="23">
        <v>25271428</v>
      </c>
      <c r="F33" s="24">
        <v>25271428</v>
      </c>
      <c r="G33" s="24"/>
      <c r="H33" s="24">
        <v>140941008</v>
      </c>
      <c r="I33" s="24">
        <v>139651010</v>
      </c>
      <c r="J33" s="24">
        <v>139651010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139651010</v>
      </c>
      <c r="X33" s="24">
        <v>6317857</v>
      </c>
      <c r="Y33" s="24">
        <v>133333153</v>
      </c>
      <c r="Z33" s="25">
        <v>2110.42</v>
      </c>
      <c r="AA33" s="26">
        <v>25271428</v>
      </c>
    </row>
    <row r="34" spans="1:27" ht="13.5">
      <c r="A34" s="31" t="s">
        <v>59</v>
      </c>
      <c r="B34" s="32"/>
      <c r="C34" s="33">
        <f aca="true" t="shared" si="3" ref="C34:Y34">SUM(C29:C33)</f>
        <v>384082034</v>
      </c>
      <c r="D34" s="33">
        <f>SUM(D29:D33)</f>
        <v>384082034</v>
      </c>
      <c r="E34" s="34">
        <f t="shared" si="3"/>
        <v>290415905</v>
      </c>
      <c r="F34" s="35">
        <f t="shared" si="3"/>
        <v>290415905</v>
      </c>
      <c r="G34" s="35">
        <f t="shared" si="3"/>
        <v>261873570</v>
      </c>
      <c r="H34" s="35">
        <f t="shared" si="3"/>
        <v>382575705</v>
      </c>
      <c r="I34" s="35">
        <f t="shared" si="3"/>
        <v>323341552</v>
      </c>
      <c r="J34" s="35">
        <f t="shared" si="3"/>
        <v>323341552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323341552</v>
      </c>
      <c r="X34" s="35">
        <f t="shared" si="3"/>
        <v>72603976</v>
      </c>
      <c r="Y34" s="35">
        <f t="shared" si="3"/>
        <v>250737576</v>
      </c>
      <c r="Z34" s="36">
        <f>+IF(X34&lt;&gt;0,+(Y34/X34)*100,0)</f>
        <v>345.3496486197946</v>
      </c>
      <c r="AA34" s="37">
        <f>SUM(AA29:AA33)</f>
        <v>290415905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418048851</v>
      </c>
      <c r="D37" s="22">
        <v>418048851</v>
      </c>
      <c r="E37" s="23">
        <v>400756757</v>
      </c>
      <c r="F37" s="24">
        <v>400756757</v>
      </c>
      <c r="G37" s="24">
        <v>460325169</v>
      </c>
      <c r="H37" s="24">
        <v>418048851</v>
      </c>
      <c r="I37" s="24">
        <v>418048851</v>
      </c>
      <c r="J37" s="24">
        <v>418048851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418048851</v>
      </c>
      <c r="X37" s="24">
        <v>100189189</v>
      </c>
      <c r="Y37" s="24">
        <v>317859662</v>
      </c>
      <c r="Z37" s="25">
        <v>317.26</v>
      </c>
      <c r="AA37" s="26">
        <v>400756757</v>
      </c>
    </row>
    <row r="38" spans="1:27" ht="13.5">
      <c r="A38" s="27" t="s">
        <v>58</v>
      </c>
      <c r="B38" s="21"/>
      <c r="C38" s="22">
        <v>163716333</v>
      </c>
      <c r="D38" s="22">
        <v>163716333</v>
      </c>
      <c r="E38" s="23">
        <v>134087569</v>
      </c>
      <c r="F38" s="24">
        <v>134087569</v>
      </c>
      <c r="G38" s="24">
        <v>253243957</v>
      </c>
      <c r="H38" s="24">
        <v>163716333</v>
      </c>
      <c r="I38" s="24">
        <v>163475660</v>
      </c>
      <c r="J38" s="24">
        <v>163475660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163475660</v>
      </c>
      <c r="X38" s="24">
        <v>33521892</v>
      </c>
      <c r="Y38" s="24">
        <v>129953768</v>
      </c>
      <c r="Z38" s="25">
        <v>387.67</v>
      </c>
      <c r="AA38" s="26">
        <v>134087569</v>
      </c>
    </row>
    <row r="39" spans="1:27" ht="13.5">
      <c r="A39" s="31" t="s">
        <v>61</v>
      </c>
      <c r="B39" s="39"/>
      <c r="C39" s="33">
        <f aca="true" t="shared" si="4" ref="C39:Y39">SUM(C37:C38)</f>
        <v>581765184</v>
      </c>
      <c r="D39" s="33">
        <f>SUM(D37:D38)</f>
        <v>581765184</v>
      </c>
      <c r="E39" s="40">
        <f t="shared" si="4"/>
        <v>534844326</v>
      </c>
      <c r="F39" s="41">
        <f t="shared" si="4"/>
        <v>534844326</v>
      </c>
      <c r="G39" s="41">
        <f t="shared" si="4"/>
        <v>713569126</v>
      </c>
      <c r="H39" s="41">
        <f t="shared" si="4"/>
        <v>581765184</v>
      </c>
      <c r="I39" s="41">
        <f t="shared" si="4"/>
        <v>581524511</v>
      </c>
      <c r="J39" s="41">
        <f t="shared" si="4"/>
        <v>581524511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581524511</v>
      </c>
      <c r="X39" s="41">
        <f t="shared" si="4"/>
        <v>133711081</v>
      </c>
      <c r="Y39" s="41">
        <f t="shared" si="4"/>
        <v>447813430</v>
      </c>
      <c r="Z39" s="42">
        <f>+IF(X39&lt;&gt;0,+(Y39/X39)*100,0)</f>
        <v>334.91123297402703</v>
      </c>
      <c r="AA39" s="43">
        <f>SUM(AA37:AA38)</f>
        <v>534844326</v>
      </c>
    </row>
    <row r="40" spans="1:27" ht="13.5">
      <c r="A40" s="31" t="s">
        <v>62</v>
      </c>
      <c r="B40" s="32"/>
      <c r="C40" s="33">
        <f aca="true" t="shared" si="5" ref="C40:Y40">+C34+C39</f>
        <v>965847218</v>
      </c>
      <c r="D40" s="33">
        <f>+D34+D39</f>
        <v>965847218</v>
      </c>
      <c r="E40" s="34">
        <f t="shared" si="5"/>
        <v>825260231</v>
      </c>
      <c r="F40" s="35">
        <f t="shared" si="5"/>
        <v>825260231</v>
      </c>
      <c r="G40" s="35">
        <f t="shared" si="5"/>
        <v>975442696</v>
      </c>
      <c r="H40" s="35">
        <f t="shared" si="5"/>
        <v>964340889</v>
      </c>
      <c r="I40" s="35">
        <f t="shared" si="5"/>
        <v>904866063</v>
      </c>
      <c r="J40" s="35">
        <f t="shared" si="5"/>
        <v>904866063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904866063</v>
      </c>
      <c r="X40" s="35">
        <f t="shared" si="5"/>
        <v>206315057</v>
      </c>
      <c r="Y40" s="35">
        <f t="shared" si="5"/>
        <v>698551006</v>
      </c>
      <c r="Z40" s="36">
        <f>+IF(X40&lt;&gt;0,+(Y40/X40)*100,0)</f>
        <v>338.584597827002</v>
      </c>
      <c r="AA40" s="37">
        <f>+AA34+AA39</f>
        <v>825260231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2497977465</v>
      </c>
      <c r="D42" s="47">
        <f>+D25-D40</f>
        <v>2497977465</v>
      </c>
      <c r="E42" s="48">
        <f t="shared" si="6"/>
        <v>2617170567</v>
      </c>
      <c r="F42" s="49">
        <f t="shared" si="6"/>
        <v>2617170567</v>
      </c>
      <c r="G42" s="49">
        <f t="shared" si="6"/>
        <v>2533433270</v>
      </c>
      <c r="H42" s="49">
        <f t="shared" si="6"/>
        <v>2558899053</v>
      </c>
      <c r="I42" s="49">
        <f t="shared" si="6"/>
        <v>2560995476</v>
      </c>
      <c r="J42" s="49">
        <f t="shared" si="6"/>
        <v>2560995476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2560995476</v>
      </c>
      <c r="X42" s="49">
        <f t="shared" si="6"/>
        <v>654292644</v>
      </c>
      <c r="Y42" s="49">
        <f t="shared" si="6"/>
        <v>1906702832</v>
      </c>
      <c r="Z42" s="50">
        <f>+IF(X42&lt;&gt;0,+(Y42/X42)*100,0)</f>
        <v>291.4143769588215</v>
      </c>
      <c r="AA42" s="51">
        <f>+AA25-AA40</f>
        <v>2617170567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2428492987</v>
      </c>
      <c r="D45" s="22">
        <v>2428492987</v>
      </c>
      <c r="E45" s="23">
        <v>2545328795</v>
      </c>
      <c r="F45" s="24">
        <v>2545328795</v>
      </c>
      <c r="G45" s="24">
        <v>2456103151</v>
      </c>
      <c r="H45" s="24">
        <v>2489414574</v>
      </c>
      <c r="I45" s="24">
        <v>2491510999</v>
      </c>
      <c r="J45" s="24">
        <v>2491510999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2491510999</v>
      </c>
      <c r="X45" s="24">
        <v>636332199</v>
      </c>
      <c r="Y45" s="24">
        <v>1855178800</v>
      </c>
      <c r="Z45" s="52">
        <v>291.54</v>
      </c>
      <c r="AA45" s="26">
        <v>2545328795</v>
      </c>
    </row>
    <row r="46" spans="1:27" ht="13.5">
      <c r="A46" s="27" t="s">
        <v>67</v>
      </c>
      <c r="B46" s="21"/>
      <c r="C46" s="22">
        <v>69484478</v>
      </c>
      <c r="D46" s="22">
        <v>69484478</v>
      </c>
      <c r="E46" s="23">
        <v>71841774</v>
      </c>
      <c r="F46" s="24">
        <v>71841774</v>
      </c>
      <c r="G46" s="24">
        <v>77330118</v>
      </c>
      <c r="H46" s="24">
        <v>69484478</v>
      </c>
      <c r="I46" s="24">
        <v>69484478</v>
      </c>
      <c r="J46" s="24">
        <v>69484478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69484478</v>
      </c>
      <c r="X46" s="24">
        <v>17960444</v>
      </c>
      <c r="Y46" s="24">
        <v>51524034</v>
      </c>
      <c r="Z46" s="52">
        <v>286.88</v>
      </c>
      <c r="AA46" s="26">
        <v>71841774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2497977465</v>
      </c>
      <c r="D48" s="55">
        <f>SUM(D45:D47)</f>
        <v>2497977465</v>
      </c>
      <c r="E48" s="56">
        <f t="shared" si="7"/>
        <v>2617170569</v>
      </c>
      <c r="F48" s="57">
        <f t="shared" si="7"/>
        <v>2617170569</v>
      </c>
      <c r="G48" s="57">
        <f t="shared" si="7"/>
        <v>2533433269</v>
      </c>
      <c r="H48" s="57">
        <f t="shared" si="7"/>
        <v>2558899052</v>
      </c>
      <c r="I48" s="57">
        <f t="shared" si="7"/>
        <v>2560995477</v>
      </c>
      <c r="J48" s="57">
        <f t="shared" si="7"/>
        <v>2560995477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2560995477</v>
      </c>
      <c r="X48" s="57">
        <f t="shared" si="7"/>
        <v>654292643</v>
      </c>
      <c r="Y48" s="57">
        <f t="shared" si="7"/>
        <v>1906702834</v>
      </c>
      <c r="Z48" s="58">
        <f>+IF(X48&lt;&gt;0,+(Y48/X48)*100,0)</f>
        <v>291.4143777098836</v>
      </c>
      <c r="AA48" s="59">
        <f>SUM(AA45:AA47)</f>
        <v>2617170569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46893274</v>
      </c>
      <c r="D6" s="22">
        <v>46893274</v>
      </c>
      <c r="E6" s="23">
        <v>150000000</v>
      </c>
      <c r="F6" s="24">
        <v>150000000</v>
      </c>
      <c r="G6" s="24">
        <v>197106230</v>
      </c>
      <c r="H6" s="24">
        <v>9219</v>
      </c>
      <c r="I6" s="24">
        <v>9219</v>
      </c>
      <c r="J6" s="24">
        <v>9219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9219</v>
      </c>
      <c r="X6" s="24">
        <v>37500000</v>
      </c>
      <c r="Y6" s="24">
        <v>-37490781</v>
      </c>
      <c r="Z6" s="25">
        <v>-99.98</v>
      </c>
      <c r="AA6" s="26">
        <v>150000000</v>
      </c>
    </row>
    <row r="7" spans="1:27" ht="13.5">
      <c r="A7" s="27" t="s">
        <v>34</v>
      </c>
      <c r="B7" s="21"/>
      <c r="C7" s="22">
        <v>79791538</v>
      </c>
      <c r="D7" s="22">
        <v>79791538</v>
      </c>
      <c r="E7" s="23">
        <v>100000000</v>
      </c>
      <c r="F7" s="24">
        <v>100000000</v>
      </c>
      <c r="G7" s="24">
        <v>148791538</v>
      </c>
      <c r="H7" s="24">
        <v>230685796</v>
      </c>
      <c r="I7" s="24">
        <v>228678118</v>
      </c>
      <c r="J7" s="24">
        <v>228678118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228678118</v>
      </c>
      <c r="X7" s="24">
        <v>25000000</v>
      </c>
      <c r="Y7" s="24">
        <v>203678118</v>
      </c>
      <c r="Z7" s="25">
        <v>814.71</v>
      </c>
      <c r="AA7" s="26">
        <v>100000000</v>
      </c>
    </row>
    <row r="8" spans="1:27" ht="13.5">
      <c r="A8" s="27" t="s">
        <v>35</v>
      </c>
      <c r="B8" s="21"/>
      <c r="C8" s="22">
        <v>471361660</v>
      </c>
      <c r="D8" s="22">
        <v>471361660</v>
      </c>
      <c r="E8" s="23">
        <v>427549651</v>
      </c>
      <c r="F8" s="24">
        <v>427549651</v>
      </c>
      <c r="G8" s="24">
        <v>802616554</v>
      </c>
      <c r="H8" s="24">
        <v>319810829</v>
      </c>
      <c r="I8" s="24">
        <v>326459330</v>
      </c>
      <c r="J8" s="24">
        <v>326459330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326459330</v>
      </c>
      <c r="X8" s="24">
        <v>106887413</v>
      </c>
      <c r="Y8" s="24">
        <v>219571917</v>
      </c>
      <c r="Z8" s="25">
        <v>205.42</v>
      </c>
      <c r="AA8" s="26">
        <v>427549651</v>
      </c>
    </row>
    <row r="9" spans="1:27" ht="13.5">
      <c r="A9" s="27" t="s">
        <v>36</v>
      </c>
      <c r="B9" s="21"/>
      <c r="C9" s="22">
        <v>61749267</v>
      </c>
      <c r="D9" s="22">
        <v>61749267</v>
      </c>
      <c r="E9" s="23">
        <v>182000000</v>
      </c>
      <c r="F9" s="24">
        <v>182000000</v>
      </c>
      <c r="G9" s="24">
        <v>261332941</v>
      </c>
      <c r="H9" s="24">
        <v>254284493</v>
      </c>
      <c r="I9" s="24">
        <v>275611100</v>
      </c>
      <c r="J9" s="24">
        <v>275611100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275611100</v>
      </c>
      <c r="X9" s="24">
        <v>45500000</v>
      </c>
      <c r="Y9" s="24">
        <v>230111100</v>
      </c>
      <c r="Z9" s="25">
        <v>505.74</v>
      </c>
      <c r="AA9" s="26">
        <v>182000000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27358741</v>
      </c>
      <c r="D11" s="22">
        <v>27358741</v>
      </c>
      <c r="E11" s="23">
        <v>30000000</v>
      </c>
      <c r="F11" s="24">
        <v>30000000</v>
      </c>
      <c r="G11" s="24">
        <v>26302646</v>
      </c>
      <c r="H11" s="24">
        <v>26605160</v>
      </c>
      <c r="I11" s="24">
        <v>28970206</v>
      </c>
      <c r="J11" s="24">
        <v>28970206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28970206</v>
      </c>
      <c r="X11" s="24">
        <v>7500000</v>
      </c>
      <c r="Y11" s="24">
        <v>21470206</v>
      </c>
      <c r="Z11" s="25">
        <v>286.27</v>
      </c>
      <c r="AA11" s="26">
        <v>30000000</v>
      </c>
    </row>
    <row r="12" spans="1:27" ht="13.5">
      <c r="A12" s="31" t="s">
        <v>39</v>
      </c>
      <c r="B12" s="32"/>
      <c r="C12" s="33">
        <f aca="true" t="shared" si="0" ref="C12:Y12">SUM(C6:C11)</f>
        <v>687154480</v>
      </c>
      <c r="D12" s="33">
        <f>SUM(D6:D11)</f>
        <v>687154480</v>
      </c>
      <c r="E12" s="34">
        <f t="shared" si="0"/>
        <v>889549651</v>
      </c>
      <c r="F12" s="35">
        <f t="shared" si="0"/>
        <v>889549651</v>
      </c>
      <c r="G12" s="35">
        <f t="shared" si="0"/>
        <v>1436149909</v>
      </c>
      <c r="H12" s="35">
        <f t="shared" si="0"/>
        <v>831395497</v>
      </c>
      <c r="I12" s="35">
        <f t="shared" si="0"/>
        <v>859727973</v>
      </c>
      <c r="J12" s="35">
        <f t="shared" si="0"/>
        <v>859727973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859727973</v>
      </c>
      <c r="X12" s="35">
        <f t="shared" si="0"/>
        <v>222387413</v>
      </c>
      <c r="Y12" s="35">
        <f t="shared" si="0"/>
        <v>637340560</v>
      </c>
      <c r="Z12" s="36">
        <f>+IF(X12&lt;&gt;0,+(Y12/X12)*100,0)</f>
        <v>286.5902127293508</v>
      </c>
      <c r="AA12" s="37">
        <f>SUM(AA6:AA11)</f>
        <v>889549651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1465068216</v>
      </c>
      <c r="D17" s="22">
        <v>1465068216</v>
      </c>
      <c r="E17" s="23">
        <v>1167729640</v>
      </c>
      <c r="F17" s="24">
        <v>1167729640</v>
      </c>
      <c r="G17" s="24">
        <v>1109390342</v>
      </c>
      <c r="H17" s="24">
        <v>1465068216</v>
      </c>
      <c r="I17" s="24">
        <v>1465068216</v>
      </c>
      <c r="J17" s="24">
        <v>1465068216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1465068216</v>
      </c>
      <c r="X17" s="24">
        <v>291932410</v>
      </c>
      <c r="Y17" s="24">
        <v>1173135806</v>
      </c>
      <c r="Z17" s="25">
        <v>401.85</v>
      </c>
      <c r="AA17" s="26">
        <v>1167729640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10177016777</v>
      </c>
      <c r="D19" s="22">
        <v>10177016777</v>
      </c>
      <c r="E19" s="23">
        <v>8965031793</v>
      </c>
      <c r="F19" s="24">
        <v>8965031793</v>
      </c>
      <c r="G19" s="24">
        <v>10170630583</v>
      </c>
      <c r="H19" s="24">
        <v>10167474484</v>
      </c>
      <c r="I19" s="24">
        <v>10166502405</v>
      </c>
      <c r="J19" s="24">
        <v>10166502405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10166502405</v>
      </c>
      <c r="X19" s="24">
        <v>2241257948</v>
      </c>
      <c r="Y19" s="24">
        <v>7925244457</v>
      </c>
      <c r="Z19" s="25">
        <v>353.61</v>
      </c>
      <c r="AA19" s="26">
        <v>8965031793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19950179</v>
      </c>
      <c r="D22" s="22">
        <v>19950179</v>
      </c>
      <c r="E22" s="23">
        <v>20784914</v>
      </c>
      <c r="F22" s="24">
        <v>20784914</v>
      </c>
      <c r="G22" s="24">
        <v>21607857</v>
      </c>
      <c r="H22" s="24">
        <v>19950179</v>
      </c>
      <c r="I22" s="24">
        <v>19950179</v>
      </c>
      <c r="J22" s="24">
        <v>19950179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19950179</v>
      </c>
      <c r="X22" s="24">
        <v>5196229</v>
      </c>
      <c r="Y22" s="24">
        <v>14753950</v>
      </c>
      <c r="Z22" s="25">
        <v>283.94</v>
      </c>
      <c r="AA22" s="26">
        <v>20784914</v>
      </c>
    </row>
    <row r="23" spans="1:27" ht="13.5">
      <c r="A23" s="27" t="s">
        <v>49</v>
      </c>
      <c r="B23" s="21"/>
      <c r="C23" s="22">
        <v>374720</v>
      </c>
      <c r="D23" s="22">
        <v>374720</v>
      </c>
      <c r="E23" s="23">
        <v>346517</v>
      </c>
      <c r="F23" s="24">
        <v>346517</v>
      </c>
      <c r="G23" s="28">
        <v>363262</v>
      </c>
      <c r="H23" s="28">
        <v>374719</v>
      </c>
      <c r="I23" s="28">
        <v>374719</v>
      </c>
      <c r="J23" s="24">
        <v>374719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374719</v>
      </c>
      <c r="X23" s="24">
        <v>86629</v>
      </c>
      <c r="Y23" s="28">
        <v>288090</v>
      </c>
      <c r="Z23" s="29">
        <v>332.56</v>
      </c>
      <c r="AA23" s="30">
        <v>346517</v>
      </c>
    </row>
    <row r="24" spans="1:27" ht="13.5">
      <c r="A24" s="31" t="s">
        <v>50</v>
      </c>
      <c r="B24" s="39"/>
      <c r="C24" s="33">
        <f aca="true" t="shared" si="1" ref="C24:Y24">SUM(C15:C23)</f>
        <v>11662409892</v>
      </c>
      <c r="D24" s="33">
        <f>SUM(D15:D23)</f>
        <v>11662409892</v>
      </c>
      <c r="E24" s="40">
        <f t="shared" si="1"/>
        <v>10153892864</v>
      </c>
      <c r="F24" s="41">
        <f t="shared" si="1"/>
        <v>10153892864</v>
      </c>
      <c r="G24" s="41">
        <f t="shared" si="1"/>
        <v>11301992044</v>
      </c>
      <c r="H24" s="41">
        <f t="shared" si="1"/>
        <v>11652867598</v>
      </c>
      <c r="I24" s="41">
        <f t="shared" si="1"/>
        <v>11651895519</v>
      </c>
      <c r="J24" s="41">
        <f t="shared" si="1"/>
        <v>11651895519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11651895519</v>
      </c>
      <c r="X24" s="41">
        <f t="shared" si="1"/>
        <v>2538473216</v>
      </c>
      <c r="Y24" s="41">
        <f t="shared" si="1"/>
        <v>9113422303</v>
      </c>
      <c r="Z24" s="42">
        <f>+IF(X24&lt;&gt;0,+(Y24/X24)*100,0)</f>
        <v>359.0119543337345</v>
      </c>
      <c r="AA24" s="43">
        <f>SUM(AA15:AA23)</f>
        <v>10153892864</v>
      </c>
    </row>
    <row r="25" spans="1:27" ht="13.5">
      <c r="A25" s="31" t="s">
        <v>51</v>
      </c>
      <c r="B25" s="32"/>
      <c r="C25" s="33">
        <f aca="true" t="shared" si="2" ref="C25:Y25">+C12+C24</f>
        <v>12349564372</v>
      </c>
      <c r="D25" s="33">
        <f>+D12+D24</f>
        <v>12349564372</v>
      </c>
      <c r="E25" s="34">
        <f t="shared" si="2"/>
        <v>11043442515</v>
      </c>
      <c r="F25" s="35">
        <f t="shared" si="2"/>
        <v>11043442515</v>
      </c>
      <c r="G25" s="35">
        <f t="shared" si="2"/>
        <v>12738141953</v>
      </c>
      <c r="H25" s="35">
        <f t="shared" si="2"/>
        <v>12484263095</v>
      </c>
      <c r="I25" s="35">
        <f t="shared" si="2"/>
        <v>12511623492</v>
      </c>
      <c r="J25" s="35">
        <f t="shared" si="2"/>
        <v>12511623492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12511623492</v>
      </c>
      <c r="X25" s="35">
        <f t="shared" si="2"/>
        <v>2760860629</v>
      </c>
      <c r="Y25" s="35">
        <f t="shared" si="2"/>
        <v>9750762863</v>
      </c>
      <c r="Z25" s="36">
        <f>+IF(X25&lt;&gt;0,+(Y25/X25)*100,0)</f>
        <v>353.1783807041279</v>
      </c>
      <c r="AA25" s="37">
        <f>+AA12+AA24</f>
        <v>11043442515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>
        <v>52479305</v>
      </c>
      <c r="I29" s="24">
        <v>124951761</v>
      </c>
      <c r="J29" s="24">
        <v>124951761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124951761</v>
      </c>
      <c r="X29" s="24"/>
      <c r="Y29" s="24">
        <v>124951761</v>
      </c>
      <c r="Z29" s="25"/>
      <c r="AA29" s="26"/>
    </row>
    <row r="30" spans="1:27" ht="13.5">
      <c r="A30" s="27" t="s">
        <v>55</v>
      </c>
      <c r="B30" s="21"/>
      <c r="C30" s="22">
        <v>3657602</v>
      </c>
      <c r="D30" s="22">
        <v>3657602</v>
      </c>
      <c r="E30" s="23">
        <v>4047780</v>
      </c>
      <c r="F30" s="24">
        <v>4047780</v>
      </c>
      <c r="G30" s="24"/>
      <c r="H30" s="24">
        <v>3657602</v>
      </c>
      <c r="I30" s="24">
        <v>1865105</v>
      </c>
      <c r="J30" s="24">
        <v>1865105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1865105</v>
      </c>
      <c r="X30" s="24">
        <v>1011945</v>
      </c>
      <c r="Y30" s="24">
        <v>853160</v>
      </c>
      <c r="Z30" s="25">
        <v>84.31</v>
      </c>
      <c r="AA30" s="26">
        <v>4047780</v>
      </c>
    </row>
    <row r="31" spans="1:27" ht="13.5">
      <c r="A31" s="27" t="s">
        <v>56</v>
      </c>
      <c r="B31" s="21"/>
      <c r="C31" s="22">
        <v>37404062</v>
      </c>
      <c r="D31" s="22">
        <v>37404062</v>
      </c>
      <c r="E31" s="23">
        <v>39125000</v>
      </c>
      <c r="F31" s="24">
        <v>39125000</v>
      </c>
      <c r="G31" s="24">
        <v>37587857</v>
      </c>
      <c r="H31" s="24">
        <v>37685719</v>
      </c>
      <c r="I31" s="24">
        <v>37778405</v>
      </c>
      <c r="J31" s="24">
        <v>37778405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37778405</v>
      </c>
      <c r="X31" s="24">
        <v>9781250</v>
      </c>
      <c r="Y31" s="24">
        <v>27997155</v>
      </c>
      <c r="Z31" s="25">
        <v>286.23</v>
      </c>
      <c r="AA31" s="26">
        <v>39125000</v>
      </c>
    </row>
    <row r="32" spans="1:27" ht="13.5">
      <c r="A32" s="27" t="s">
        <v>57</v>
      </c>
      <c r="B32" s="21"/>
      <c r="C32" s="22">
        <v>778635289</v>
      </c>
      <c r="D32" s="22">
        <v>778635289</v>
      </c>
      <c r="E32" s="23">
        <v>300000000</v>
      </c>
      <c r="F32" s="24">
        <v>300000000</v>
      </c>
      <c r="G32" s="24">
        <v>735321115</v>
      </c>
      <c r="H32" s="24">
        <v>736460287</v>
      </c>
      <c r="I32" s="24">
        <v>613949720</v>
      </c>
      <c r="J32" s="24">
        <v>613949720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613949720</v>
      </c>
      <c r="X32" s="24">
        <v>75000000</v>
      </c>
      <c r="Y32" s="24">
        <v>538949720</v>
      </c>
      <c r="Z32" s="25">
        <v>718.6</v>
      </c>
      <c r="AA32" s="26">
        <v>300000000</v>
      </c>
    </row>
    <row r="33" spans="1:27" ht="13.5">
      <c r="A33" s="27" t="s">
        <v>58</v>
      </c>
      <c r="B33" s="21"/>
      <c r="C33" s="22"/>
      <c r="D33" s="22"/>
      <c r="E33" s="23">
        <v>121036959</v>
      </c>
      <c r="F33" s="24">
        <v>121036959</v>
      </c>
      <c r="G33" s="24">
        <v>85040286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30259240</v>
      </c>
      <c r="Y33" s="24">
        <v>-30259240</v>
      </c>
      <c r="Z33" s="25">
        <v>-100</v>
      </c>
      <c r="AA33" s="26">
        <v>121036959</v>
      </c>
    </row>
    <row r="34" spans="1:27" ht="13.5">
      <c r="A34" s="31" t="s">
        <v>59</v>
      </c>
      <c r="B34" s="32"/>
      <c r="C34" s="33">
        <f aca="true" t="shared" si="3" ref="C34:Y34">SUM(C29:C33)</f>
        <v>819696953</v>
      </c>
      <c r="D34" s="33">
        <f>SUM(D29:D33)</f>
        <v>819696953</v>
      </c>
      <c r="E34" s="34">
        <f t="shared" si="3"/>
        <v>464209739</v>
      </c>
      <c r="F34" s="35">
        <f t="shared" si="3"/>
        <v>464209739</v>
      </c>
      <c r="G34" s="35">
        <f t="shared" si="3"/>
        <v>857949258</v>
      </c>
      <c r="H34" s="35">
        <f t="shared" si="3"/>
        <v>830282913</v>
      </c>
      <c r="I34" s="35">
        <f t="shared" si="3"/>
        <v>778544991</v>
      </c>
      <c r="J34" s="35">
        <f t="shared" si="3"/>
        <v>778544991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778544991</v>
      </c>
      <c r="X34" s="35">
        <f t="shared" si="3"/>
        <v>116052435</v>
      </c>
      <c r="Y34" s="35">
        <f t="shared" si="3"/>
        <v>662492556</v>
      </c>
      <c r="Z34" s="36">
        <f>+IF(X34&lt;&gt;0,+(Y34/X34)*100,0)</f>
        <v>570.8562306340233</v>
      </c>
      <c r="AA34" s="37">
        <f>SUM(AA29:AA33)</f>
        <v>464209739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19827787</v>
      </c>
      <c r="D37" s="22">
        <v>19827787</v>
      </c>
      <c r="E37" s="23">
        <v>26920992</v>
      </c>
      <c r="F37" s="24">
        <v>26920992</v>
      </c>
      <c r="G37" s="24">
        <v>23485389</v>
      </c>
      <c r="H37" s="24">
        <v>19827787</v>
      </c>
      <c r="I37" s="24">
        <v>19827787</v>
      </c>
      <c r="J37" s="24">
        <v>19827787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19827787</v>
      </c>
      <c r="X37" s="24">
        <v>6730248</v>
      </c>
      <c r="Y37" s="24">
        <v>13097539</v>
      </c>
      <c r="Z37" s="25">
        <v>194.61</v>
      </c>
      <c r="AA37" s="26">
        <v>26920992</v>
      </c>
    </row>
    <row r="38" spans="1:27" ht="13.5">
      <c r="A38" s="27" t="s">
        <v>58</v>
      </c>
      <c r="B38" s="21"/>
      <c r="C38" s="22">
        <v>289812670</v>
      </c>
      <c r="D38" s="22">
        <v>289812670</v>
      </c>
      <c r="E38" s="23">
        <v>323254429</v>
      </c>
      <c r="F38" s="24">
        <v>323254429</v>
      </c>
      <c r="G38" s="24">
        <v>324373939</v>
      </c>
      <c r="H38" s="24">
        <v>374852956</v>
      </c>
      <c r="I38" s="24">
        <v>374852956</v>
      </c>
      <c r="J38" s="24">
        <v>374852956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374852956</v>
      </c>
      <c r="X38" s="24">
        <v>80813607</v>
      </c>
      <c r="Y38" s="24">
        <v>294039349</v>
      </c>
      <c r="Z38" s="25">
        <v>363.85</v>
      </c>
      <c r="AA38" s="26">
        <v>323254429</v>
      </c>
    </row>
    <row r="39" spans="1:27" ht="13.5">
      <c r="A39" s="31" t="s">
        <v>61</v>
      </c>
      <c r="B39" s="39"/>
      <c r="C39" s="33">
        <f aca="true" t="shared" si="4" ref="C39:Y39">SUM(C37:C38)</f>
        <v>309640457</v>
      </c>
      <c r="D39" s="33">
        <f>SUM(D37:D38)</f>
        <v>309640457</v>
      </c>
      <c r="E39" s="40">
        <f t="shared" si="4"/>
        <v>350175421</v>
      </c>
      <c r="F39" s="41">
        <f t="shared" si="4"/>
        <v>350175421</v>
      </c>
      <c r="G39" s="41">
        <f t="shared" si="4"/>
        <v>347859328</v>
      </c>
      <c r="H39" s="41">
        <f t="shared" si="4"/>
        <v>394680743</v>
      </c>
      <c r="I39" s="41">
        <f t="shared" si="4"/>
        <v>394680743</v>
      </c>
      <c r="J39" s="41">
        <f t="shared" si="4"/>
        <v>394680743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394680743</v>
      </c>
      <c r="X39" s="41">
        <f t="shared" si="4"/>
        <v>87543855</v>
      </c>
      <c r="Y39" s="41">
        <f t="shared" si="4"/>
        <v>307136888</v>
      </c>
      <c r="Z39" s="42">
        <f>+IF(X39&lt;&gt;0,+(Y39/X39)*100,0)</f>
        <v>350.837746407215</v>
      </c>
      <c r="AA39" s="43">
        <f>SUM(AA37:AA38)</f>
        <v>350175421</v>
      </c>
    </row>
    <row r="40" spans="1:27" ht="13.5">
      <c r="A40" s="31" t="s">
        <v>62</v>
      </c>
      <c r="B40" s="32"/>
      <c r="C40" s="33">
        <f aca="true" t="shared" si="5" ref="C40:Y40">+C34+C39</f>
        <v>1129337410</v>
      </c>
      <c r="D40" s="33">
        <f>+D34+D39</f>
        <v>1129337410</v>
      </c>
      <c r="E40" s="34">
        <f t="shared" si="5"/>
        <v>814385160</v>
      </c>
      <c r="F40" s="35">
        <f t="shared" si="5"/>
        <v>814385160</v>
      </c>
      <c r="G40" s="35">
        <f t="shared" si="5"/>
        <v>1205808586</v>
      </c>
      <c r="H40" s="35">
        <f t="shared" si="5"/>
        <v>1224963656</v>
      </c>
      <c r="I40" s="35">
        <f t="shared" si="5"/>
        <v>1173225734</v>
      </c>
      <c r="J40" s="35">
        <f t="shared" si="5"/>
        <v>1173225734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1173225734</v>
      </c>
      <c r="X40" s="35">
        <f t="shared" si="5"/>
        <v>203596290</v>
      </c>
      <c r="Y40" s="35">
        <f t="shared" si="5"/>
        <v>969629444</v>
      </c>
      <c r="Z40" s="36">
        <f>+IF(X40&lt;&gt;0,+(Y40/X40)*100,0)</f>
        <v>476.2510377767689</v>
      </c>
      <c r="AA40" s="37">
        <f>+AA34+AA39</f>
        <v>814385160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11220226962</v>
      </c>
      <c r="D42" s="47">
        <f>+D25-D40</f>
        <v>11220226962</v>
      </c>
      <c r="E42" s="48">
        <f t="shared" si="6"/>
        <v>10229057355</v>
      </c>
      <c r="F42" s="49">
        <f t="shared" si="6"/>
        <v>10229057355</v>
      </c>
      <c r="G42" s="49">
        <f t="shared" si="6"/>
        <v>11532333367</v>
      </c>
      <c r="H42" s="49">
        <f t="shared" si="6"/>
        <v>11259299439</v>
      </c>
      <c r="I42" s="49">
        <f t="shared" si="6"/>
        <v>11338397758</v>
      </c>
      <c r="J42" s="49">
        <f t="shared" si="6"/>
        <v>11338397758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11338397758</v>
      </c>
      <c r="X42" s="49">
        <f t="shared" si="6"/>
        <v>2557264339</v>
      </c>
      <c r="Y42" s="49">
        <f t="shared" si="6"/>
        <v>8781133419</v>
      </c>
      <c r="Z42" s="50">
        <f>+IF(X42&lt;&gt;0,+(Y42/X42)*100,0)</f>
        <v>343.3799660473817</v>
      </c>
      <c r="AA42" s="51">
        <f>+AA25-AA40</f>
        <v>10229057355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11134976209</v>
      </c>
      <c r="D45" s="22">
        <v>11134976209</v>
      </c>
      <c r="E45" s="23">
        <v>10172768768</v>
      </c>
      <c r="F45" s="24">
        <v>10172768768</v>
      </c>
      <c r="G45" s="24">
        <v>11447082614</v>
      </c>
      <c r="H45" s="24">
        <v>11174048686</v>
      </c>
      <c r="I45" s="24">
        <v>11253147005</v>
      </c>
      <c r="J45" s="24">
        <v>11253147005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11253147005</v>
      </c>
      <c r="X45" s="24">
        <v>2543192192</v>
      </c>
      <c r="Y45" s="24">
        <v>8709954813</v>
      </c>
      <c r="Z45" s="52">
        <v>342.48</v>
      </c>
      <c r="AA45" s="26">
        <v>10172768768</v>
      </c>
    </row>
    <row r="46" spans="1:27" ht="13.5">
      <c r="A46" s="27" t="s">
        <v>67</v>
      </c>
      <c r="B46" s="21"/>
      <c r="C46" s="22">
        <v>85250753</v>
      </c>
      <c r="D46" s="22">
        <v>85250753</v>
      </c>
      <c r="E46" s="23">
        <v>56288587</v>
      </c>
      <c r="F46" s="24">
        <v>56288587</v>
      </c>
      <c r="G46" s="24">
        <v>85250753</v>
      </c>
      <c r="H46" s="24">
        <v>85250753</v>
      </c>
      <c r="I46" s="24">
        <v>85250753</v>
      </c>
      <c r="J46" s="24">
        <v>85250753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85250753</v>
      </c>
      <c r="X46" s="24">
        <v>14072147</v>
      </c>
      <c r="Y46" s="24">
        <v>71178606</v>
      </c>
      <c r="Z46" s="52">
        <v>505.81</v>
      </c>
      <c r="AA46" s="26">
        <v>56288587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11220226962</v>
      </c>
      <c r="D48" s="55">
        <f>SUM(D45:D47)</f>
        <v>11220226962</v>
      </c>
      <c r="E48" s="56">
        <f t="shared" si="7"/>
        <v>10229057355</v>
      </c>
      <c r="F48" s="57">
        <f t="shared" si="7"/>
        <v>10229057355</v>
      </c>
      <c r="G48" s="57">
        <f t="shared" si="7"/>
        <v>11532333367</v>
      </c>
      <c r="H48" s="57">
        <f t="shared" si="7"/>
        <v>11259299439</v>
      </c>
      <c r="I48" s="57">
        <f t="shared" si="7"/>
        <v>11338397758</v>
      </c>
      <c r="J48" s="57">
        <f t="shared" si="7"/>
        <v>11338397758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11338397758</v>
      </c>
      <c r="X48" s="57">
        <f t="shared" si="7"/>
        <v>2557264339</v>
      </c>
      <c r="Y48" s="57">
        <f t="shared" si="7"/>
        <v>8781133419</v>
      </c>
      <c r="Z48" s="58">
        <f>+IF(X48&lt;&gt;0,+(Y48/X48)*100,0)</f>
        <v>343.3799660473817</v>
      </c>
      <c r="AA48" s="59">
        <f>SUM(AA45:AA47)</f>
        <v>10229057355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1857674615</v>
      </c>
      <c r="D6" s="22"/>
      <c r="E6" s="23">
        <v>1753652590</v>
      </c>
      <c r="F6" s="24">
        <v>1702793486</v>
      </c>
      <c r="G6" s="24">
        <v>2608675002</v>
      </c>
      <c r="H6" s="24">
        <v>1661484485</v>
      </c>
      <c r="I6" s="24">
        <v>1713447160</v>
      </c>
      <c r="J6" s="24">
        <v>1714646987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1714646987</v>
      </c>
      <c r="X6" s="24">
        <v>425698372</v>
      </c>
      <c r="Y6" s="24">
        <v>1288948615</v>
      </c>
      <c r="Z6" s="25">
        <v>302.78</v>
      </c>
      <c r="AA6" s="26">
        <v>1702793486</v>
      </c>
    </row>
    <row r="7" spans="1:27" ht="13.5">
      <c r="A7" s="27" t="s">
        <v>34</v>
      </c>
      <c r="B7" s="21"/>
      <c r="C7" s="22">
        <v>1398562614</v>
      </c>
      <c r="D7" s="22"/>
      <c r="E7" s="23">
        <v>3740548592</v>
      </c>
      <c r="F7" s="24">
        <v>3740548592</v>
      </c>
      <c r="G7" s="24">
        <v>2641113390</v>
      </c>
      <c r="H7" s="24">
        <v>2650813655</v>
      </c>
      <c r="I7" s="24">
        <v>2464212393</v>
      </c>
      <c r="J7" s="24">
        <v>2464212393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2464212393</v>
      </c>
      <c r="X7" s="24">
        <v>935137150</v>
      </c>
      <c r="Y7" s="24">
        <v>1529075243</v>
      </c>
      <c r="Z7" s="25">
        <v>163.51</v>
      </c>
      <c r="AA7" s="26">
        <v>3740548592</v>
      </c>
    </row>
    <row r="8" spans="1:27" ht="13.5">
      <c r="A8" s="27" t="s">
        <v>35</v>
      </c>
      <c r="B8" s="21"/>
      <c r="C8" s="22">
        <v>4128937562</v>
      </c>
      <c r="D8" s="22"/>
      <c r="E8" s="23">
        <v>4952517375</v>
      </c>
      <c r="F8" s="24">
        <v>4952517375</v>
      </c>
      <c r="G8" s="24">
        <v>5576447457</v>
      </c>
      <c r="H8" s="24">
        <v>3823566141</v>
      </c>
      <c r="I8" s="24">
        <v>4298144446</v>
      </c>
      <c r="J8" s="24">
        <v>4843272385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4843272385</v>
      </c>
      <c r="X8" s="24">
        <v>1238129345</v>
      </c>
      <c r="Y8" s="24">
        <v>3605143040</v>
      </c>
      <c r="Z8" s="25">
        <v>291.18</v>
      </c>
      <c r="AA8" s="26">
        <v>4952517375</v>
      </c>
    </row>
    <row r="9" spans="1:27" ht="13.5">
      <c r="A9" s="27" t="s">
        <v>36</v>
      </c>
      <c r="B9" s="21"/>
      <c r="C9" s="22">
        <v>1528029076</v>
      </c>
      <c r="D9" s="22"/>
      <c r="E9" s="23">
        <v>1099321729</v>
      </c>
      <c r="F9" s="24">
        <v>1099321729</v>
      </c>
      <c r="G9" s="24">
        <v>1517812202</v>
      </c>
      <c r="H9" s="24">
        <v>1767675797</v>
      </c>
      <c r="I9" s="24">
        <v>1556206063</v>
      </c>
      <c r="J9" s="24">
        <v>1677974396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1677974396</v>
      </c>
      <c r="X9" s="24">
        <v>274830434</v>
      </c>
      <c r="Y9" s="24">
        <v>1403143962</v>
      </c>
      <c r="Z9" s="25">
        <v>510.55</v>
      </c>
      <c r="AA9" s="26">
        <v>1099321729</v>
      </c>
    </row>
    <row r="10" spans="1:27" ht="13.5">
      <c r="A10" s="27" t="s">
        <v>37</v>
      </c>
      <c r="B10" s="21"/>
      <c r="C10" s="22">
        <v>41846264</v>
      </c>
      <c r="D10" s="22"/>
      <c r="E10" s="23">
        <v>81531520</v>
      </c>
      <c r="F10" s="24">
        <v>81531520</v>
      </c>
      <c r="G10" s="28">
        <v>4724725</v>
      </c>
      <c r="H10" s="28">
        <v>387413513</v>
      </c>
      <c r="I10" s="28">
        <v>371227</v>
      </c>
      <c r="J10" s="24">
        <v>371227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371227</v>
      </c>
      <c r="X10" s="24">
        <v>20382881</v>
      </c>
      <c r="Y10" s="28">
        <v>-20011654</v>
      </c>
      <c r="Z10" s="29">
        <v>-98.18</v>
      </c>
      <c r="AA10" s="30">
        <v>81531520</v>
      </c>
    </row>
    <row r="11" spans="1:27" ht="13.5">
      <c r="A11" s="27" t="s">
        <v>38</v>
      </c>
      <c r="B11" s="21"/>
      <c r="C11" s="22">
        <v>1626571459</v>
      </c>
      <c r="D11" s="22"/>
      <c r="E11" s="23">
        <v>2563533500</v>
      </c>
      <c r="F11" s="24">
        <v>2563533500</v>
      </c>
      <c r="G11" s="24">
        <v>1750040333</v>
      </c>
      <c r="H11" s="24">
        <v>1451727741</v>
      </c>
      <c r="I11" s="24">
        <v>1471119419</v>
      </c>
      <c r="J11" s="24">
        <v>1497147476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1497147476</v>
      </c>
      <c r="X11" s="24">
        <v>640883377</v>
      </c>
      <c r="Y11" s="24">
        <v>856264099</v>
      </c>
      <c r="Z11" s="25">
        <v>133.61</v>
      </c>
      <c r="AA11" s="26">
        <v>2563533500</v>
      </c>
    </row>
    <row r="12" spans="1:27" ht="13.5">
      <c r="A12" s="31" t="s">
        <v>39</v>
      </c>
      <c r="B12" s="32"/>
      <c r="C12" s="33">
        <f aca="true" t="shared" si="0" ref="C12:Y12">SUM(C6:C11)</f>
        <v>10581621590</v>
      </c>
      <c r="D12" s="33">
        <f>SUM(D6:D11)</f>
        <v>0</v>
      </c>
      <c r="E12" s="34">
        <f t="shared" si="0"/>
        <v>14191105306</v>
      </c>
      <c r="F12" s="35">
        <f t="shared" si="0"/>
        <v>14140246202</v>
      </c>
      <c r="G12" s="35">
        <f t="shared" si="0"/>
        <v>14098813109</v>
      </c>
      <c r="H12" s="35">
        <f t="shared" si="0"/>
        <v>11742681332</v>
      </c>
      <c r="I12" s="35">
        <f t="shared" si="0"/>
        <v>11503500708</v>
      </c>
      <c r="J12" s="35">
        <f t="shared" si="0"/>
        <v>12197624864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12197624864</v>
      </c>
      <c r="X12" s="35">
        <f t="shared" si="0"/>
        <v>3535061559</v>
      </c>
      <c r="Y12" s="35">
        <f t="shared" si="0"/>
        <v>8662563305</v>
      </c>
      <c r="Z12" s="36">
        <f>+IF(X12&lt;&gt;0,+(Y12/X12)*100,0)</f>
        <v>245.04702847241137</v>
      </c>
      <c r="AA12" s="37">
        <f>SUM(AA6:AA11)</f>
        <v>14140246202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41108063</v>
      </c>
      <c r="D15" s="22"/>
      <c r="E15" s="23">
        <v>68067576</v>
      </c>
      <c r="F15" s="24">
        <v>68067576</v>
      </c>
      <c r="G15" s="24">
        <v>46992867</v>
      </c>
      <c r="H15" s="24">
        <v>34203097</v>
      </c>
      <c r="I15" s="24">
        <v>47906747</v>
      </c>
      <c r="J15" s="24">
        <v>47906747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47906747</v>
      </c>
      <c r="X15" s="24">
        <v>17016896</v>
      </c>
      <c r="Y15" s="24">
        <v>30889851</v>
      </c>
      <c r="Z15" s="25">
        <v>181.52</v>
      </c>
      <c r="AA15" s="26">
        <v>68067576</v>
      </c>
    </row>
    <row r="16" spans="1:27" ht="13.5">
      <c r="A16" s="27" t="s">
        <v>42</v>
      </c>
      <c r="B16" s="21"/>
      <c r="C16" s="22">
        <v>153959032</v>
      </c>
      <c r="D16" s="22"/>
      <c r="E16" s="23">
        <v>231480912</v>
      </c>
      <c r="F16" s="24">
        <v>231480912</v>
      </c>
      <c r="G16" s="28">
        <v>320832717</v>
      </c>
      <c r="H16" s="28">
        <v>297302860</v>
      </c>
      <c r="I16" s="28">
        <v>282930685</v>
      </c>
      <c r="J16" s="24">
        <v>282930685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282930685</v>
      </c>
      <c r="X16" s="24">
        <v>57870228</v>
      </c>
      <c r="Y16" s="28">
        <v>225060457</v>
      </c>
      <c r="Z16" s="29">
        <v>388.91</v>
      </c>
      <c r="AA16" s="30">
        <v>231480912</v>
      </c>
    </row>
    <row r="17" spans="1:27" ht="13.5">
      <c r="A17" s="27" t="s">
        <v>43</v>
      </c>
      <c r="B17" s="21"/>
      <c r="C17" s="22">
        <v>4784247715</v>
      </c>
      <c r="D17" s="22"/>
      <c r="E17" s="23">
        <v>5990383646</v>
      </c>
      <c r="F17" s="24">
        <v>5990383646</v>
      </c>
      <c r="G17" s="24">
        <v>4525612988</v>
      </c>
      <c r="H17" s="24">
        <v>4509747687</v>
      </c>
      <c r="I17" s="24">
        <v>4460448168</v>
      </c>
      <c r="J17" s="24">
        <v>4463470388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4463470388</v>
      </c>
      <c r="X17" s="24">
        <v>1497595911</v>
      </c>
      <c r="Y17" s="24">
        <v>2965874477</v>
      </c>
      <c r="Z17" s="25">
        <v>198.04</v>
      </c>
      <c r="AA17" s="26">
        <v>5990383646</v>
      </c>
    </row>
    <row r="18" spans="1:27" ht="13.5">
      <c r="A18" s="27" t="s">
        <v>44</v>
      </c>
      <c r="B18" s="21"/>
      <c r="C18" s="22">
        <v>448891251</v>
      </c>
      <c r="D18" s="22"/>
      <c r="E18" s="23">
        <v>1118441142</v>
      </c>
      <c r="F18" s="24">
        <v>1118441142</v>
      </c>
      <c r="G18" s="24">
        <v>997752727</v>
      </c>
      <c r="H18" s="24">
        <v>467301522</v>
      </c>
      <c r="I18" s="24">
        <v>471167956</v>
      </c>
      <c r="J18" s="24">
        <v>480261461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480261461</v>
      </c>
      <c r="X18" s="24">
        <v>279610285</v>
      </c>
      <c r="Y18" s="24">
        <v>200651176</v>
      </c>
      <c r="Z18" s="25">
        <v>71.76</v>
      </c>
      <c r="AA18" s="26">
        <v>1118441142</v>
      </c>
    </row>
    <row r="19" spans="1:27" ht="13.5">
      <c r="A19" s="27" t="s">
        <v>45</v>
      </c>
      <c r="B19" s="21"/>
      <c r="C19" s="22">
        <v>59899136757</v>
      </c>
      <c r="D19" s="22"/>
      <c r="E19" s="23">
        <v>90514368531</v>
      </c>
      <c r="F19" s="24">
        <v>90577061309</v>
      </c>
      <c r="G19" s="24">
        <v>71407404619</v>
      </c>
      <c r="H19" s="24">
        <v>63221290951</v>
      </c>
      <c r="I19" s="24">
        <v>62636134744</v>
      </c>
      <c r="J19" s="24">
        <v>64873157505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64873157505</v>
      </c>
      <c r="X19" s="24">
        <v>22644265327</v>
      </c>
      <c r="Y19" s="24">
        <v>42228892178</v>
      </c>
      <c r="Z19" s="25">
        <v>186.49</v>
      </c>
      <c r="AA19" s="26">
        <v>90577061309</v>
      </c>
    </row>
    <row r="20" spans="1:27" ht="13.5">
      <c r="A20" s="27" t="s">
        <v>46</v>
      </c>
      <c r="B20" s="21"/>
      <c r="C20" s="22">
        <v>46520046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>
        <v>19701756</v>
      </c>
      <c r="D21" s="22"/>
      <c r="E21" s="23">
        <v>29775139</v>
      </c>
      <c r="F21" s="24">
        <v>29775139</v>
      </c>
      <c r="G21" s="24">
        <v>14394151</v>
      </c>
      <c r="H21" s="24">
        <v>10808106</v>
      </c>
      <c r="I21" s="24">
        <v>10808106</v>
      </c>
      <c r="J21" s="24">
        <v>10808106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10808106</v>
      </c>
      <c r="X21" s="24">
        <v>7443785</v>
      </c>
      <c r="Y21" s="24">
        <v>3364321</v>
      </c>
      <c r="Z21" s="25">
        <v>45.2</v>
      </c>
      <c r="AA21" s="26">
        <v>29775139</v>
      </c>
    </row>
    <row r="22" spans="1:27" ht="13.5">
      <c r="A22" s="27" t="s">
        <v>48</v>
      </c>
      <c r="B22" s="21"/>
      <c r="C22" s="22">
        <v>66753336</v>
      </c>
      <c r="D22" s="22"/>
      <c r="E22" s="23">
        <v>111913427</v>
      </c>
      <c r="F22" s="24">
        <v>111913427</v>
      </c>
      <c r="G22" s="24">
        <v>73784671</v>
      </c>
      <c r="H22" s="24">
        <v>63298719</v>
      </c>
      <c r="I22" s="24">
        <v>57760034</v>
      </c>
      <c r="J22" s="24">
        <v>57760034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57760034</v>
      </c>
      <c r="X22" s="24">
        <v>27978358</v>
      </c>
      <c r="Y22" s="24">
        <v>29781676</v>
      </c>
      <c r="Z22" s="25">
        <v>106.45</v>
      </c>
      <c r="AA22" s="26">
        <v>111913427</v>
      </c>
    </row>
    <row r="23" spans="1:27" ht="13.5">
      <c r="A23" s="27" t="s">
        <v>49</v>
      </c>
      <c r="B23" s="21"/>
      <c r="C23" s="22">
        <v>45711988</v>
      </c>
      <c r="D23" s="22"/>
      <c r="E23" s="23">
        <v>66629472</v>
      </c>
      <c r="F23" s="24">
        <v>66629472</v>
      </c>
      <c r="G23" s="28">
        <v>6139042</v>
      </c>
      <c r="H23" s="28">
        <v>4787162</v>
      </c>
      <c r="I23" s="28">
        <v>4787162</v>
      </c>
      <c r="J23" s="24">
        <v>4787162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4787162</v>
      </c>
      <c r="X23" s="24">
        <v>16657367</v>
      </c>
      <c r="Y23" s="28">
        <v>-11870205</v>
      </c>
      <c r="Z23" s="29">
        <v>-71.26</v>
      </c>
      <c r="AA23" s="30">
        <v>66629472</v>
      </c>
    </row>
    <row r="24" spans="1:27" ht="13.5">
      <c r="A24" s="31" t="s">
        <v>50</v>
      </c>
      <c r="B24" s="39"/>
      <c r="C24" s="33">
        <f aca="true" t="shared" si="1" ref="C24:Y24">SUM(C15:C23)</f>
        <v>65506029944</v>
      </c>
      <c r="D24" s="33">
        <f>SUM(D15:D23)</f>
        <v>0</v>
      </c>
      <c r="E24" s="40">
        <f t="shared" si="1"/>
        <v>98131059845</v>
      </c>
      <c r="F24" s="41">
        <f t="shared" si="1"/>
        <v>98193752623</v>
      </c>
      <c r="G24" s="41">
        <f t="shared" si="1"/>
        <v>77392913782</v>
      </c>
      <c r="H24" s="41">
        <f t="shared" si="1"/>
        <v>68608740104</v>
      </c>
      <c r="I24" s="41">
        <f t="shared" si="1"/>
        <v>67971943602</v>
      </c>
      <c r="J24" s="41">
        <f t="shared" si="1"/>
        <v>70221082088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70221082088</v>
      </c>
      <c r="X24" s="41">
        <f t="shared" si="1"/>
        <v>24548438157</v>
      </c>
      <c r="Y24" s="41">
        <f t="shared" si="1"/>
        <v>45672643931</v>
      </c>
      <c r="Z24" s="42">
        <f>+IF(X24&lt;&gt;0,+(Y24/X24)*100,0)</f>
        <v>186.05111917466905</v>
      </c>
      <c r="AA24" s="43">
        <f>SUM(AA15:AA23)</f>
        <v>98193752623</v>
      </c>
    </row>
    <row r="25" spans="1:27" ht="13.5">
      <c r="A25" s="31" t="s">
        <v>51</v>
      </c>
      <c r="B25" s="32"/>
      <c r="C25" s="33">
        <f aca="true" t="shared" si="2" ref="C25:Y25">+C12+C24</f>
        <v>76087651534</v>
      </c>
      <c r="D25" s="33">
        <f>+D12+D24</f>
        <v>0</v>
      </c>
      <c r="E25" s="34">
        <f t="shared" si="2"/>
        <v>112322165151</v>
      </c>
      <c r="F25" s="35">
        <f t="shared" si="2"/>
        <v>112333998825</v>
      </c>
      <c r="G25" s="35">
        <f t="shared" si="2"/>
        <v>91491726891</v>
      </c>
      <c r="H25" s="35">
        <f t="shared" si="2"/>
        <v>80351421436</v>
      </c>
      <c r="I25" s="35">
        <f t="shared" si="2"/>
        <v>79475444310</v>
      </c>
      <c r="J25" s="35">
        <f t="shared" si="2"/>
        <v>82418706952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82418706952</v>
      </c>
      <c r="X25" s="35">
        <f t="shared" si="2"/>
        <v>28083499716</v>
      </c>
      <c r="Y25" s="35">
        <f t="shared" si="2"/>
        <v>54335207236</v>
      </c>
      <c r="Z25" s="36">
        <f>+IF(X25&lt;&gt;0,+(Y25/X25)*100,0)</f>
        <v>193.47733646260485</v>
      </c>
      <c r="AA25" s="37">
        <f>+AA12+AA24</f>
        <v>112333998825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>
        <v>15407715</v>
      </c>
      <c r="D29" s="22"/>
      <c r="E29" s="23">
        <v>12444224</v>
      </c>
      <c r="F29" s="24">
        <v>12444224</v>
      </c>
      <c r="G29" s="24">
        <v>119712138</v>
      </c>
      <c r="H29" s="24">
        <v>271564529</v>
      </c>
      <c r="I29" s="24">
        <v>150869947</v>
      </c>
      <c r="J29" s="24">
        <v>150869947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150869947</v>
      </c>
      <c r="X29" s="24">
        <v>3111056</v>
      </c>
      <c r="Y29" s="24">
        <v>147758891</v>
      </c>
      <c r="Z29" s="25">
        <v>4749.48</v>
      </c>
      <c r="AA29" s="26">
        <v>12444224</v>
      </c>
    </row>
    <row r="30" spans="1:27" ht="13.5">
      <c r="A30" s="27" t="s">
        <v>55</v>
      </c>
      <c r="B30" s="21"/>
      <c r="C30" s="22">
        <v>486946112</v>
      </c>
      <c r="D30" s="22"/>
      <c r="E30" s="23">
        <v>575659606</v>
      </c>
      <c r="F30" s="24">
        <v>575659606</v>
      </c>
      <c r="G30" s="24">
        <v>292099812</v>
      </c>
      <c r="H30" s="24">
        <v>407557242</v>
      </c>
      <c r="I30" s="24">
        <v>333061061</v>
      </c>
      <c r="J30" s="24">
        <v>376656789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376656789</v>
      </c>
      <c r="X30" s="24">
        <v>143914904</v>
      </c>
      <c r="Y30" s="24">
        <v>232741885</v>
      </c>
      <c r="Z30" s="25">
        <v>161.72</v>
      </c>
      <c r="AA30" s="26">
        <v>575659606</v>
      </c>
    </row>
    <row r="31" spans="1:27" ht="13.5">
      <c r="A31" s="27" t="s">
        <v>56</v>
      </c>
      <c r="B31" s="21"/>
      <c r="C31" s="22">
        <v>506479076</v>
      </c>
      <c r="D31" s="22"/>
      <c r="E31" s="23">
        <v>681382328</v>
      </c>
      <c r="F31" s="24">
        <v>681382328</v>
      </c>
      <c r="G31" s="24">
        <v>603452028</v>
      </c>
      <c r="H31" s="24">
        <v>553600767</v>
      </c>
      <c r="I31" s="24">
        <v>498509627</v>
      </c>
      <c r="J31" s="24">
        <v>603560718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603560718</v>
      </c>
      <c r="X31" s="24">
        <v>170345583</v>
      </c>
      <c r="Y31" s="24">
        <v>433215135</v>
      </c>
      <c r="Z31" s="25">
        <v>254.32</v>
      </c>
      <c r="AA31" s="26">
        <v>681382328</v>
      </c>
    </row>
    <row r="32" spans="1:27" ht="13.5">
      <c r="A32" s="27" t="s">
        <v>57</v>
      </c>
      <c r="B32" s="21"/>
      <c r="C32" s="22">
        <v>7039085251</v>
      </c>
      <c r="D32" s="22"/>
      <c r="E32" s="23">
        <v>6209181668</v>
      </c>
      <c r="F32" s="24">
        <v>6217433422</v>
      </c>
      <c r="G32" s="24">
        <v>5871126702</v>
      </c>
      <c r="H32" s="24">
        <v>5364486292</v>
      </c>
      <c r="I32" s="24">
        <v>4424941003</v>
      </c>
      <c r="J32" s="24">
        <v>5231495252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5231495252</v>
      </c>
      <c r="X32" s="24">
        <v>1554358357</v>
      </c>
      <c r="Y32" s="24">
        <v>3677136895</v>
      </c>
      <c r="Z32" s="25">
        <v>236.57</v>
      </c>
      <c r="AA32" s="26">
        <v>6217433422</v>
      </c>
    </row>
    <row r="33" spans="1:27" ht="13.5">
      <c r="A33" s="27" t="s">
        <v>58</v>
      </c>
      <c r="B33" s="21"/>
      <c r="C33" s="22">
        <v>275437149</v>
      </c>
      <c r="D33" s="22"/>
      <c r="E33" s="23">
        <v>336838239</v>
      </c>
      <c r="F33" s="24">
        <v>336838239</v>
      </c>
      <c r="G33" s="24">
        <v>476169020</v>
      </c>
      <c r="H33" s="24">
        <v>526757677</v>
      </c>
      <c r="I33" s="24">
        <v>712393133</v>
      </c>
      <c r="J33" s="24">
        <v>712393133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712393133</v>
      </c>
      <c r="X33" s="24">
        <v>84209561</v>
      </c>
      <c r="Y33" s="24">
        <v>628183572</v>
      </c>
      <c r="Z33" s="25">
        <v>745.98</v>
      </c>
      <c r="AA33" s="26">
        <v>336838239</v>
      </c>
    </row>
    <row r="34" spans="1:27" ht="13.5">
      <c r="A34" s="31" t="s">
        <v>59</v>
      </c>
      <c r="B34" s="32"/>
      <c r="C34" s="33">
        <f aca="true" t="shared" si="3" ref="C34:Y34">SUM(C29:C33)</f>
        <v>8323355303</v>
      </c>
      <c r="D34" s="33">
        <f>SUM(D29:D33)</f>
        <v>0</v>
      </c>
      <c r="E34" s="34">
        <f t="shared" si="3"/>
        <v>7815506065</v>
      </c>
      <c r="F34" s="35">
        <f t="shared" si="3"/>
        <v>7823757819</v>
      </c>
      <c r="G34" s="35">
        <f t="shared" si="3"/>
        <v>7362559700</v>
      </c>
      <c r="H34" s="35">
        <f t="shared" si="3"/>
        <v>7123966507</v>
      </c>
      <c r="I34" s="35">
        <f t="shared" si="3"/>
        <v>6119774771</v>
      </c>
      <c r="J34" s="35">
        <f t="shared" si="3"/>
        <v>7074975839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7074975839</v>
      </c>
      <c r="X34" s="35">
        <f t="shared" si="3"/>
        <v>1955939461</v>
      </c>
      <c r="Y34" s="35">
        <f t="shared" si="3"/>
        <v>5119036378</v>
      </c>
      <c r="Z34" s="36">
        <f>+IF(X34&lt;&gt;0,+(Y34/X34)*100,0)</f>
        <v>261.71752654260706</v>
      </c>
      <c r="AA34" s="37">
        <f>SUM(AA29:AA33)</f>
        <v>7823757819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3687331002</v>
      </c>
      <c r="D37" s="22"/>
      <c r="E37" s="23">
        <v>5576319237</v>
      </c>
      <c r="F37" s="24">
        <v>5576319237</v>
      </c>
      <c r="G37" s="24">
        <v>4009858743</v>
      </c>
      <c r="H37" s="24">
        <v>3593534861</v>
      </c>
      <c r="I37" s="24">
        <v>3473235127</v>
      </c>
      <c r="J37" s="24">
        <v>3623012427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3623012427</v>
      </c>
      <c r="X37" s="24">
        <v>1394079810</v>
      </c>
      <c r="Y37" s="24">
        <v>2228932617</v>
      </c>
      <c r="Z37" s="25">
        <v>159.89</v>
      </c>
      <c r="AA37" s="26">
        <v>5576319237</v>
      </c>
    </row>
    <row r="38" spans="1:27" ht="13.5">
      <c r="A38" s="27" t="s">
        <v>58</v>
      </c>
      <c r="B38" s="21"/>
      <c r="C38" s="22">
        <v>2752080493</v>
      </c>
      <c r="D38" s="22"/>
      <c r="E38" s="23">
        <v>4147301200</v>
      </c>
      <c r="F38" s="24">
        <v>4147301200</v>
      </c>
      <c r="G38" s="24">
        <v>3435844776</v>
      </c>
      <c r="H38" s="24">
        <v>3208251568</v>
      </c>
      <c r="I38" s="24">
        <v>2680418949</v>
      </c>
      <c r="J38" s="24">
        <v>2880575779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2880575779</v>
      </c>
      <c r="X38" s="24">
        <v>1036825300</v>
      </c>
      <c r="Y38" s="24">
        <v>1843750479</v>
      </c>
      <c r="Z38" s="25">
        <v>177.83</v>
      </c>
      <c r="AA38" s="26">
        <v>4147301200</v>
      </c>
    </row>
    <row r="39" spans="1:27" ht="13.5">
      <c r="A39" s="31" t="s">
        <v>61</v>
      </c>
      <c r="B39" s="39"/>
      <c r="C39" s="33">
        <f aca="true" t="shared" si="4" ref="C39:Y39">SUM(C37:C38)</f>
        <v>6439411495</v>
      </c>
      <c r="D39" s="33">
        <f>SUM(D37:D38)</f>
        <v>0</v>
      </c>
      <c r="E39" s="40">
        <f t="shared" si="4"/>
        <v>9723620437</v>
      </c>
      <c r="F39" s="41">
        <f t="shared" si="4"/>
        <v>9723620437</v>
      </c>
      <c r="G39" s="41">
        <f t="shared" si="4"/>
        <v>7445703519</v>
      </c>
      <c r="H39" s="41">
        <f t="shared" si="4"/>
        <v>6801786429</v>
      </c>
      <c r="I39" s="41">
        <f t="shared" si="4"/>
        <v>6153654076</v>
      </c>
      <c r="J39" s="41">
        <f t="shared" si="4"/>
        <v>6503588206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6503588206</v>
      </c>
      <c r="X39" s="41">
        <f t="shared" si="4"/>
        <v>2430905110</v>
      </c>
      <c r="Y39" s="41">
        <f t="shared" si="4"/>
        <v>4072683096</v>
      </c>
      <c r="Z39" s="42">
        <f>+IF(X39&lt;&gt;0,+(Y39/X39)*100,0)</f>
        <v>167.53772408664688</v>
      </c>
      <c r="AA39" s="43">
        <f>SUM(AA37:AA38)</f>
        <v>9723620437</v>
      </c>
    </row>
    <row r="40" spans="1:27" ht="13.5">
      <c r="A40" s="31" t="s">
        <v>62</v>
      </c>
      <c r="B40" s="32"/>
      <c r="C40" s="33">
        <f aca="true" t="shared" si="5" ref="C40:Y40">+C34+C39</f>
        <v>14762766798</v>
      </c>
      <c r="D40" s="33">
        <f>+D34+D39</f>
        <v>0</v>
      </c>
      <c r="E40" s="34">
        <f t="shared" si="5"/>
        <v>17539126502</v>
      </c>
      <c r="F40" s="35">
        <f t="shared" si="5"/>
        <v>17547378256</v>
      </c>
      <c r="G40" s="35">
        <f t="shared" si="5"/>
        <v>14808263219</v>
      </c>
      <c r="H40" s="35">
        <f t="shared" si="5"/>
        <v>13925752936</v>
      </c>
      <c r="I40" s="35">
        <f t="shared" si="5"/>
        <v>12273428847</v>
      </c>
      <c r="J40" s="35">
        <f t="shared" si="5"/>
        <v>13578564045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13578564045</v>
      </c>
      <c r="X40" s="35">
        <f t="shared" si="5"/>
        <v>4386844571</v>
      </c>
      <c r="Y40" s="35">
        <f t="shared" si="5"/>
        <v>9191719474</v>
      </c>
      <c r="Z40" s="36">
        <f>+IF(X40&lt;&gt;0,+(Y40/X40)*100,0)</f>
        <v>209.52918037633387</v>
      </c>
      <c r="AA40" s="37">
        <f>+AA34+AA39</f>
        <v>17547378256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61324884736</v>
      </c>
      <c r="D42" s="47">
        <f>+D25-D40</f>
        <v>0</v>
      </c>
      <c r="E42" s="48">
        <f t="shared" si="6"/>
        <v>94783038649</v>
      </c>
      <c r="F42" s="49">
        <f t="shared" si="6"/>
        <v>94786620569</v>
      </c>
      <c r="G42" s="49">
        <f t="shared" si="6"/>
        <v>76683463672</v>
      </c>
      <c r="H42" s="49">
        <f t="shared" si="6"/>
        <v>66425668500</v>
      </c>
      <c r="I42" s="49">
        <f t="shared" si="6"/>
        <v>67202015463</v>
      </c>
      <c r="J42" s="49">
        <f t="shared" si="6"/>
        <v>68840142907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68840142907</v>
      </c>
      <c r="X42" s="49">
        <f t="shared" si="6"/>
        <v>23696655145</v>
      </c>
      <c r="Y42" s="49">
        <f t="shared" si="6"/>
        <v>45143487762</v>
      </c>
      <c r="Z42" s="50">
        <f>+IF(X42&lt;&gt;0,+(Y42/X42)*100,0)</f>
        <v>190.50573798608573</v>
      </c>
      <c r="AA42" s="51">
        <f>+AA25-AA40</f>
        <v>94786620569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57522868424</v>
      </c>
      <c r="D45" s="22"/>
      <c r="E45" s="23">
        <v>88231951033</v>
      </c>
      <c r="F45" s="24">
        <v>88231951033</v>
      </c>
      <c r="G45" s="24">
        <v>72481442948</v>
      </c>
      <c r="H45" s="24">
        <v>59468033963</v>
      </c>
      <c r="I45" s="24">
        <v>57923714195</v>
      </c>
      <c r="J45" s="24">
        <v>59561841639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59561841639</v>
      </c>
      <c r="X45" s="24">
        <v>22057987759</v>
      </c>
      <c r="Y45" s="24">
        <v>37503853880</v>
      </c>
      <c r="Z45" s="52">
        <v>170.02</v>
      </c>
      <c r="AA45" s="26">
        <v>88231951033</v>
      </c>
    </row>
    <row r="46" spans="1:27" ht="13.5">
      <c r="A46" s="27" t="s">
        <v>67</v>
      </c>
      <c r="B46" s="21"/>
      <c r="C46" s="22">
        <v>3802016312</v>
      </c>
      <c r="D46" s="22"/>
      <c r="E46" s="23">
        <v>6545961616</v>
      </c>
      <c r="F46" s="24">
        <v>6549543536</v>
      </c>
      <c r="G46" s="24">
        <v>4202020721</v>
      </c>
      <c r="H46" s="24">
        <v>2724936919</v>
      </c>
      <c r="I46" s="24">
        <v>5065214910</v>
      </c>
      <c r="J46" s="24">
        <v>5065214910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5065214910</v>
      </c>
      <c r="X46" s="24">
        <v>1637385886</v>
      </c>
      <c r="Y46" s="24">
        <v>3427829024</v>
      </c>
      <c r="Z46" s="52">
        <v>209.35</v>
      </c>
      <c r="AA46" s="26">
        <v>6549543536</v>
      </c>
    </row>
    <row r="47" spans="1:27" ht="13.5">
      <c r="A47" s="27" t="s">
        <v>68</v>
      </c>
      <c r="B47" s="21"/>
      <c r="C47" s="22"/>
      <c r="D47" s="22"/>
      <c r="E47" s="23">
        <v>5126000</v>
      </c>
      <c r="F47" s="24">
        <v>5126000</v>
      </c>
      <c r="G47" s="24"/>
      <c r="H47" s="24">
        <v>4232697616</v>
      </c>
      <c r="I47" s="24">
        <v>4213086357</v>
      </c>
      <c r="J47" s="24">
        <v>4213086357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>
        <v>4213086357</v>
      </c>
      <c r="X47" s="24">
        <v>1281500</v>
      </c>
      <c r="Y47" s="24">
        <v>4211804857</v>
      </c>
      <c r="Z47" s="52">
        <v>328662.1</v>
      </c>
      <c r="AA47" s="26">
        <v>5126000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61324884736</v>
      </c>
      <c r="D48" s="55">
        <f>SUM(D45:D47)</f>
        <v>0</v>
      </c>
      <c r="E48" s="56">
        <f t="shared" si="7"/>
        <v>94783038649</v>
      </c>
      <c r="F48" s="57">
        <f t="shared" si="7"/>
        <v>94786620569</v>
      </c>
      <c r="G48" s="57">
        <f t="shared" si="7"/>
        <v>76683463669</v>
      </c>
      <c r="H48" s="57">
        <f t="shared" si="7"/>
        <v>66425668498</v>
      </c>
      <c r="I48" s="57">
        <f t="shared" si="7"/>
        <v>67202015462</v>
      </c>
      <c r="J48" s="57">
        <f t="shared" si="7"/>
        <v>68840142906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68840142906</v>
      </c>
      <c r="X48" s="57">
        <f t="shared" si="7"/>
        <v>23696655145</v>
      </c>
      <c r="Y48" s="57">
        <f t="shared" si="7"/>
        <v>45143487761</v>
      </c>
      <c r="Z48" s="58">
        <f>+IF(X48&lt;&gt;0,+(Y48/X48)*100,0)</f>
        <v>190.5057379818657</v>
      </c>
      <c r="AA48" s="59">
        <f>SUM(AA45:AA47)</f>
        <v>94786620569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27231925</v>
      </c>
      <c r="D6" s="22">
        <v>27231925</v>
      </c>
      <c r="E6" s="23">
        <v>6891783</v>
      </c>
      <c r="F6" s="24">
        <v>6891783</v>
      </c>
      <c r="G6" s="24">
        <v>23211259</v>
      </c>
      <c r="H6" s="24">
        <v>21300186</v>
      </c>
      <c r="I6" s="24">
        <v>12694506</v>
      </c>
      <c r="J6" s="24">
        <v>12694506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12694506</v>
      </c>
      <c r="X6" s="24">
        <v>1722946</v>
      </c>
      <c r="Y6" s="24">
        <v>10971560</v>
      </c>
      <c r="Z6" s="25">
        <v>636.79</v>
      </c>
      <c r="AA6" s="26">
        <v>6891783</v>
      </c>
    </row>
    <row r="7" spans="1:27" ht="13.5">
      <c r="A7" s="27" t="s">
        <v>34</v>
      </c>
      <c r="B7" s="21"/>
      <c r="C7" s="22">
        <v>69472679</v>
      </c>
      <c r="D7" s="22">
        <v>69472679</v>
      </c>
      <c r="E7" s="23"/>
      <c r="F7" s="24"/>
      <c r="G7" s="24">
        <v>91249499</v>
      </c>
      <c r="H7" s="24">
        <v>60629958</v>
      </c>
      <c r="I7" s="24">
        <v>39030466</v>
      </c>
      <c r="J7" s="24">
        <v>39030466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39030466</v>
      </c>
      <c r="X7" s="24"/>
      <c r="Y7" s="24">
        <v>39030466</v>
      </c>
      <c r="Z7" s="25"/>
      <c r="AA7" s="26"/>
    </row>
    <row r="8" spans="1:27" ht="13.5">
      <c r="A8" s="27" t="s">
        <v>35</v>
      </c>
      <c r="B8" s="21"/>
      <c r="C8" s="22">
        <v>357732207</v>
      </c>
      <c r="D8" s="22">
        <v>357732207</v>
      </c>
      <c r="E8" s="23">
        <v>348927028</v>
      </c>
      <c r="F8" s="24">
        <v>348927028</v>
      </c>
      <c r="G8" s="24">
        <v>334975766</v>
      </c>
      <c r="H8" s="24">
        <v>382606472</v>
      </c>
      <c r="I8" s="24">
        <v>377503420</v>
      </c>
      <c r="J8" s="24">
        <v>377503420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377503420</v>
      </c>
      <c r="X8" s="24">
        <v>87231757</v>
      </c>
      <c r="Y8" s="24">
        <v>290271663</v>
      </c>
      <c r="Z8" s="25">
        <v>332.76</v>
      </c>
      <c r="AA8" s="26">
        <v>348927028</v>
      </c>
    </row>
    <row r="9" spans="1:27" ht="13.5">
      <c r="A9" s="27" t="s">
        <v>36</v>
      </c>
      <c r="B9" s="21"/>
      <c r="C9" s="22">
        <v>55432754</v>
      </c>
      <c r="D9" s="22">
        <v>55432754</v>
      </c>
      <c r="E9" s="23">
        <v>47184894</v>
      </c>
      <c r="F9" s="24">
        <v>47184894</v>
      </c>
      <c r="G9" s="24">
        <v>45756619</v>
      </c>
      <c r="H9" s="24">
        <v>38452190</v>
      </c>
      <c r="I9" s="24">
        <v>18181800</v>
      </c>
      <c r="J9" s="24">
        <v>18181800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18181800</v>
      </c>
      <c r="X9" s="24">
        <v>11796224</v>
      </c>
      <c r="Y9" s="24">
        <v>6385576</v>
      </c>
      <c r="Z9" s="25">
        <v>54.13</v>
      </c>
      <c r="AA9" s="26">
        <v>47184894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14057661</v>
      </c>
      <c r="D11" s="22">
        <v>14057661</v>
      </c>
      <c r="E11" s="23">
        <v>12717254</v>
      </c>
      <c r="F11" s="24">
        <v>12717254</v>
      </c>
      <c r="G11" s="24">
        <v>13620041</v>
      </c>
      <c r="H11" s="24">
        <v>13294151</v>
      </c>
      <c r="I11" s="24">
        <v>11484744</v>
      </c>
      <c r="J11" s="24">
        <v>11484744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11484744</v>
      </c>
      <c r="X11" s="24">
        <v>3179314</v>
      </c>
      <c r="Y11" s="24">
        <v>8305430</v>
      </c>
      <c r="Z11" s="25">
        <v>261.23</v>
      </c>
      <c r="AA11" s="26">
        <v>12717254</v>
      </c>
    </row>
    <row r="12" spans="1:27" ht="13.5">
      <c r="A12" s="31" t="s">
        <v>39</v>
      </c>
      <c r="B12" s="32"/>
      <c r="C12" s="33">
        <f aca="true" t="shared" si="0" ref="C12:Y12">SUM(C6:C11)</f>
        <v>523927226</v>
      </c>
      <c r="D12" s="33">
        <f>SUM(D6:D11)</f>
        <v>523927226</v>
      </c>
      <c r="E12" s="34">
        <f t="shared" si="0"/>
        <v>415720959</v>
      </c>
      <c r="F12" s="35">
        <f t="shared" si="0"/>
        <v>415720959</v>
      </c>
      <c r="G12" s="35">
        <f t="shared" si="0"/>
        <v>508813184</v>
      </c>
      <c r="H12" s="35">
        <f t="shared" si="0"/>
        <v>516282957</v>
      </c>
      <c r="I12" s="35">
        <f t="shared" si="0"/>
        <v>458894936</v>
      </c>
      <c r="J12" s="35">
        <f t="shared" si="0"/>
        <v>458894936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458894936</v>
      </c>
      <c r="X12" s="35">
        <f t="shared" si="0"/>
        <v>103930241</v>
      </c>
      <c r="Y12" s="35">
        <f t="shared" si="0"/>
        <v>354964695</v>
      </c>
      <c r="Z12" s="36">
        <f>+IF(X12&lt;&gt;0,+(Y12/X12)*100,0)</f>
        <v>341.5412988410178</v>
      </c>
      <c r="AA12" s="37">
        <f>SUM(AA6:AA11)</f>
        <v>415720959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>
        <v>25518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>
        <v>53934765</v>
      </c>
      <c r="D16" s="22">
        <v>53934765</v>
      </c>
      <c r="E16" s="23">
        <v>62083583</v>
      </c>
      <c r="F16" s="24">
        <v>62083583</v>
      </c>
      <c r="G16" s="28">
        <v>60862084</v>
      </c>
      <c r="H16" s="28">
        <v>135360693</v>
      </c>
      <c r="I16" s="28">
        <v>55798128</v>
      </c>
      <c r="J16" s="24">
        <v>55798128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55798128</v>
      </c>
      <c r="X16" s="24">
        <v>15520896</v>
      </c>
      <c r="Y16" s="28">
        <v>40277232</v>
      </c>
      <c r="Z16" s="29">
        <v>259.5</v>
      </c>
      <c r="AA16" s="30">
        <v>62083583</v>
      </c>
    </row>
    <row r="17" spans="1:27" ht="13.5">
      <c r="A17" s="27" t="s">
        <v>43</v>
      </c>
      <c r="B17" s="21"/>
      <c r="C17" s="22">
        <v>500980075</v>
      </c>
      <c r="D17" s="22">
        <v>500980075</v>
      </c>
      <c r="E17" s="23">
        <v>512780785</v>
      </c>
      <c r="F17" s="24">
        <v>512780785</v>
      </c>
      <c r="G17" s="24">
        <v>600092380</v>
      </c>
      <c r="H17" s="24">
        <v>500980075</v>
      </c>
      <c r="I17" s="24">
        <v>500980075</v>
      </c>
      <c r="J17" s="24">
        <v>500980075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500980075</v>
      </c>
      <c r="X17" s="24">
        <v>128195196</v>
      </c>
      <c r="Y17" s="24">
        <v>372784879</v>
      </c>
      <c r="Z17" s="25">
        <v>290.79</v>
      </c>
      <c r="AA17" s="26">
        <v>512780785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5230624730</v>
      </c>
      <c r="D19" s="22">
        <v>5230624730</v>
      </c>
      <c r="E19" s="23">
        <v>5385874487</v>
      </c>
      <c r="F19" s="24">
        <v>5385874487</v>
      </c>
      <c r="G19" s="24">
        <v>5091520114</v>
      </c>
      <c r="H19" s="24">
        <v>5156817553</v>
      </c>
      <c r="I19" s="24">
        <v>5186846000</v>
      </c>
      <c r="J19" s="24">
        <v>5186846000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5186846000</v>
      </c>
      <c r="X19" s="24">
        <v>1346468622</v>
      </c>
      <c r="Y19" s="24">
        <v>3840377378</v>
      </c>
      <c r="Z19" s="25">
        <v>285.22</v>
      </c>
      <c r="AA19" s="26">
        <v>5385874487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>
        <v>3616652</v>
      </c>
      <c r="F21" s="24">
        <v>3616652</v>
      </c>
      <c r="G21" s="24">
        <v>3586045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904163</v>
      </c>
      <c r="Y21" s="24">
        <v>-904163</v>
      </c>
      <c r="Z21" s="25">
        <v>-100</v>
      </c>
      <c r="AA21" s="26">
        <v>3616652</v>
      </c>
    </row>
    <row r="22" spans="1:27" ht="13.5">
      <c r="A22" s="27" t="s">
        <v>48</v>
      </c>
      <c r="B22" s="21"/>
      <c r="C22" s="22">
        <v>4926566</v>
      </c>
      <c r="D22" s="22">
        <v>4926566</v>
      </c>
      <c r="E22" s="23">
        <v>19256520</v>
      </c>
      <c r="F22" s="24">
        <v>19256520</v>
      </c>
      <c r="G22" s="24">
        <v>4457124</v>
      </c>
      <c r="H22" s="24">
        <v>4926566</v>
      </c>
      <c r="I22" s="24">
        <v>4926566</v>
      </c>
      <c r="J22" s="24">
        <v>4926566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4926566</v>
      </c>
      <c r="X22" s="24">
        <v>4814130</v>
      </c>
      <c r="Y22" s="24">
        <v>112436</v>
      </c>
      <c r="Z22" s="25">
        <v>2.34</v>
      </c>
      <c r="AA22" s="26">
        <v>19256520</v>
      </c>
    </row>
    <row r="23" spans="1:27" ht="13.5">
      <c r="A23" s="27" t="s">
        <v>49</v>
      </c>
      <c r="B23" s="21"/>
      <c r="C23" s="22">
        <v>619685</v>
      </c>
      <c r="D23" s="22">
        <v>619685</v>
      </c>
      <c r="E23" s="23">
        <v>619685</v>
      </c>
      <c r="F23" s="24">
        <v>619685</v>
      </c>
      <c r="G23" s="28"/>
      <c r="H23" s="28">
        <v>619685</v>
      </c>
      <c r="I23" s="28">
        <v>619685</v>
      </c>
      <c r="J23" s="24">
        <v>619685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619685</v>
      </c>
      <c r="X23" s="24">
        <v>154921</v>
      </c>
      <c r="Y23" s="28">
        <v>464764</v>
      </c>
      <c r="Z23" s="29">
        <v>300</v>
      </c>
      <c r="AA23" s="30">
        <v>619685</v>
      </c>
    </row>
    <row r="24" spans="1:27" ht="13.5">
      <c r="A24" s="31" t="s">
        <v>50</v>
      </c>
      <c r="B24" s="39"/>
      <c r="C24" s="33">
        <f aca="true" t="shared" si="1" ref="C24:Y24">SUM(C15:C23)</f>
        <v>5791085821</v>
      </c>
      <c r="D24" s="33">
        <f>SUM(D15:D23)</f>
        <v>5791085821</v>
      </c>
      <c r="E24" s="40">
        <f t="shared" si="1"/>
        <v>5984231712</v>
      </c>
      <c r="F24" s="41">
        <f t="shared" si="1"/>
        <v>5984231712</v>
      </c>
      <c r="G24" s="41">
        <f t="shared" si="1"/>
        <v>5760517747</v>
      </c>
      <c r="H24" s="41">
        <f t="shared" si="1"/>
        <v>5798730090</v>
      </c>
      <c r="I24" s="41">
        <f t="shared" si="1"/>
        <v>5749170454</v>
      </c>
      <c r="J24" s="41">
        <f t="shared" si="1"/>
        <v>5749170454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5749170454</v>
      </c>
      <c r="X24" s="41">
        <f t="shared" si="1"/>
        <v>1496057928</v>
      </c>
      <c r="Y24" s="41">
        <f t="shared" si="1"/>
        <v>4253112526</v>
      </c>
      <c r="Z24" s="42">
        <f>+IF(X24&lt;&gt;0,+(Y24/X24)*100,0)</f>
        <v>284.28795746470587</v>
      </c>
      <c r="AA24" s="43">
        <f>SUM(AA15:AA23)</f>
        <v>5984231712</v>
      </c>
    </row>
    <row r="25" spans="1:27" ht="13.5">
      <c r="A25" s="31" t="s">
        <v>51</v>
      </c>
      <c r="B25" s="32"/>
      <c r="C25" s="33">
        <f aca="true" t="shared" si="2" ref="C25:Y25">+C12+C24</f>
        <v>6315013047</v>
      </c>
      <c r="D25" s="33">
        <f>+D12+D24</f>
        <v>6315013047</v>
      </c>
      <c r="E25" s="34">
        <f t="shared" si="2"/>
        <v>6399952671</v>
      </c>
      <c r="F25" s="35">
        <f t="shared" si="2"/>
        <v>6399952671</v>
      </c>
      <c r="G25" s="35">
        <f t="shared" si="2"/>
        <v>6269330931</v>
      </c>
      <c r="H25" s="35">
        <f t="shared" si="2"/>
        <v>6315013047</v>
      </c>
      <c r="I25" s="35">
        <f t="shared" si="2"/>
        <v>6208065390</v>
      </c>
      <c r="J25" s="35">
        <f t="shared" si="2"/>
        <v>6208065390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6208065390</v>
      </c>
      <c r="X25" s="35">
        <f t="shared" si="2"/>
        <v>1599988169</v>
      </c>
      <c r="Y25" s="35">
        <f t="shared" si="2"/>
        <v>4608077221</v>
      </c>
      <c r="Z25" s="36">
        <f>+IF(X25&lt;&gt;0,+(Y25/X25)*100,0)</f>
        <v>288.0069559439348</v>
      </c>
      <c r="AA25" s="37">
        <f>+AA12+AA24</f>
        <v>6399952671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25798090</v>
      </c>
      <c r="D30" s="22">
        <v>25798090</v>
      </c>
      <c r="E30" s="23">
        <v>36593572</v>
      </c>
      <c r="F30" s="24">
        <v>36593572</v>
      </c>
      <c r="G30" s="24">
        <v>22031671</v>
      </c>
      <c r="H30" s="24"/>
      <c r="I30" s="24">
        <v>17640710</v>
      </c>
      <c r="J30" s="24">
        <v>17640710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17640710</v>
      </c>
      <c r="X30" s="24">
        <v>9148393</v>
      </c>
      <c r="Y30" s="24">
        <v>8492317</v>
      </c>
      <c r="Z30" s="25">
        <v>92.83</v>
      </c>
      <c r="AA30" s="26">
        <v>36593572</v>
      </c>
    </row>
    <row r="31" spans="1:27" ht="13.5">
      <c r="A31" s="27" t="s">
        <v>56</v>
      </c>
      <c r="B31" s="21"/>
      <c r="C31" s="22">
        <v>45609474</v>
      </c>
      <c r="D31" s="22">
        <v>45609474</v>
      </c>
      <c r="E31" s="23">
        <v>40089789</v>
      </c>
      <c r="F31" s="24">
        <v>40089789</v>
      </c>
      <c r="G31" s="24">
        <v>45756619</v>
      </c>
      <c r="H31" s="24">
        <v>47356216</v>
      </c>
      <c r="I31" s="24">
        <v>47356216</v>
      </c>
      <c r="J31" s="24">
        <v>47356216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47356216</v>
      </c>
      <c r="X31" s="24">
        <v>10022447</v>
      </c>
      <c r="Y31" s="24">
        <v>37333769</v>
      </c>
      <c r="Z31" s="25">
        <v>372.5</v>
      </c>
      <c r="AA31" s="26">
        <v>40089789</v>
      </c>
    </row>
    <row r="32" spans="1:27" ht="13.5">
      <c r="A32" s="27" t="s">
        <v>57</v>
      </c>
      <c r="B32" s="21"/>
      <c r="C32" s="22">
        <v>526619868</v>
      </c>
      <c r="D32" s="22">
        <v>526619868</v>
      </c>
      <c r="E32" s="23">
        <v>426883782</v>
      </c>
      <c r="F32" s="24">
        <v>426883782</v>
      </c>
      <c r="G32" s="24">
        <v>412868402</v>
      </c>
      <c r="H32" s="24">
        <v>351482412</v>
      </c>
      <c r="I32" s="24">
        <v>341442527</v>
      </c>
      <c r="J32" s="24">
        <v>341442527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341442527</v>
      </c>
      <c r="X32" s="24">
        <v>106720946</v>
      </c>
      <c r="Y32" s="24">
        <v>234721581</v>
      </c>
      <c r="Z32" s="25">
        <v>219.94</v>
      </c>
      <c r="AA32" s="26">
        <v>426883782</v>
      </c>
    </row>
    <row r="33" spans="1:27" ht="13.5">
      <c r="A33" s="27" t="s">
        <v>58</v>
      </c>
      <c r="B33" s="21"/>
      <c r="C33" s="22">
        <v>25519840</v>
      </c>
      <c r="D33" s="22">
        <v>25519840</v>
      </c>
      <c r="E33" s="23">
        <v>18671000</v>
      </c>
      <c r="F33" s="24">
        <v>18671000</v>
      </c>
      <c r="G33" s="24">
        <v>23206203</v>
      </c>
      <c r="H33" s="24">
        <v>19628430</v>
      </c>
      <c r="I33" s="24">
        <v>19808987</v>
      </c>
      <c r="J33" s="24">
        <v>19808987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19808987</v>
      </c>
      <c r="X33" s="24">
        <v>4667750</v>
      </c>
      <c r="Y33" s="24">
        <v>15141237</v>
      </c>
      <c r="Z33" s="25">
        <v>324.38</v>
      </c>
      <c r="AA33" s="26">
        <v>18671000</v>
      </c>
    </row>
    <row r="34" spans="1:27" ht="13.5">
      <c r="A34" s="31" t="s">
        <v>59</v>
      </c>
      <c r="B34" s="32"/>
      <c r="C34" s="33">
        <f aca="true" t="shared" si="3" ref="C34:Y34">SUM(C29:C33)</f>
        <v>623547272</v>
      </c>
      <c r="D34" s="33">
        <f>SUM(D29:D33)</f>
        <v>623547272</v>
      </c>
      <c r="E34" s="34">
        <f t="shared" si="3"/>
        <v>522238143</v>
      </c>
      <c r="F34" s="35">
        <f t="shared" si="3"/>
        <v>522238143</v>
      </c>
      <c r="G34" s="35">
        <f t="shared" si="3"/>
        <v>503862895</v>
      </c>
      <c r="H34" s="35">
        <f t="shared" si="3"/>
        <v>418467058</v>
      </c>
      <c r="I34" s="35">
        <f t="shared" si="3"/>
        <v>426248440</v>
      </c>
      <c r="J34" s="35">
        <f t="shared" si="3"/>
        <v>426248440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426248440</v>
      </c>
      <c r="X34" s="35">
        <f t="shared" si="3"/>
        <v>130559536</v>
      </c>
      <c r="Y34" s="35">
        <f t="shared" si="3"/>
        <v>295688904</v>
      </c>
      <c r="Z34" s="36">
        <f>+IF(X34&lt;&gt;0,+(Y34/X34)*100,0)</f>
        <v>226.4782129740412</v>
      </c>
      <c r="AA34" s="37">
        <f>SUM(AA29:AA33)</f>
        <v>522238143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321817685</v>
      </c>
      <c r="D37" s="22">
        <v>321817685</v>
      </c>
      <c r="E37" s="23">
        <v>432681436</v>
      </c>
      <c r="F37" s="24">
        <v>432681436</v>
      </c>
      <c r="G37" s="24">
        <v>322104496</v>
      </c>
      <c r="H37" s="24">
        <v>345285011</v>
      </c>
      <c r="I37" s="24">
        <v>317672776</v>
      </c>
      <c r="J37" s="24">
        <v>317672776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317672776</v>
      </c>
      <c r="X37" s="24">
        <v>108170359</v>
      </c>
      <c r="Y37" s="24">
        <v>209502417</v>
      </c>
      <c r="Z37" s="25">
        <v>193.68</v>
      </c>
      <c r="AA37" s="26">
        <v>432681436</v>
      </c>
    </row>
    <row r="38" spans="1:27" ht="13.5">
      <c r="A38" s="27" t="s">
        <v>58</v>
      </c>
      <c r="B38" s="21"/>
      <c r="C38" s="22">
        <v>192501316</v>
      </c>
      <c r="D38" s="22">
        <v>192501316</v>
      </c>
      <c r="E38" s="23">
        <v>156877373</v>
      </c>
      <c r="F38" s="24">
        <v>156877373</v>
      </c>
      <c r="G38" s="24">
        <v>156877373</v>
      </c>
      <c r="H38" s="24">
        <v>192501316</v>
      </c>
      <c r="I38" s="24">
        <v>182567909</v>
      </c>
      <c r="J38" s="24">
        <v>182567909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182567909</v>
      </c>
      <c r="X38" s="24">
        <v>39219343</v>
      </c>
      <c r="Y38" s="24">
        <v>143348566</v>
      </c>
      <c r="Z38" s="25">
        <v>365.5</v>
      </c>
      <c r="AA38" s="26">
        <v>156877373</v>
      </c>
    </row>
    <row r="39" spans="1:27" ht="13.5">
      <c r="A39" s="31" t="s">
        <v>61</v>
      </c>
      <c r="B39" s="39"/>
      <c r="C39" s="33">
        <f aca="true" t="shared" si="4" ref="C39:Y39">SUM(C37:C38)</f>
        <v>514319001</v>
      </c>
      <c r="D39" s="33">
        <f>SUM(D37:D38)</f>
        <v>514319001</v>
      </c>
      <c r="E39" s="40">
        <f t="shared" si="4"/>
        <v>589558809</v>
      </c>
      <c r="F39" s="41">
        <f t="shared" si="4"/>
        <v>589558809</v>
      </c>
      <c r="G39" s="41">
        <f t="shared" si="4"/>
        <v>478981869</v>
      </c>
      <c r="H39" s="41">
        <f t="shared" si="4"/>
        <v>537786327</v>
      </c>
      <c r="I39" s="41">
        <f t="shared" si="4"/>
        <v>500240685</v>
      </c>
      <c r="J39" s="41">
        <f t="shared" si="4"/>
        <v>500240685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500240685</v>
      </c>
      <c r="X39" s="41">
        <f t="shared" si="4"/>
        <v>147389702</v>
      </c>
      <c r="Y39" s="41">
        <f t="shared" si="4"/>
        <v>352850983</v>
      </c>
      <c r="Z39" s="42">
        <f>+IF(X39&lt;&gt;0,+(Y39/X39)*100,0)</f>
        <v>239.40002470457537</v>
      </c>
      <c r="AA39" s="43">
        <f>SUM(AA37:AA38)</f>
        <v>589558809</v>
      </c>
    </row>
    <row r="40" spans="1:27" ht="13.5">
      <c r="A40" s="31" t="s">
        <v>62</v>
      </c>
      <c r="B40" s="32"/>
      <c r="C40" s="33">
        <f aca="true" t="shared" si="5" ref="C40:Y40">+C34+C39</f>
        <v>1137866273</v>
      </c>
      <c r="D40" s="33">
        <f>+D34+D39</f>
        <v>1137866273</v>
      </c>
      <c r="E40" s="34">
        <f t="shared" si="5"/>
        <v>1111796952</v>
      </c>
      <c r="F40" s="35">
        <f t="shared" si="5"/>
        <v>1111796952</v>
      </c>
      <c r="G40" s="35">
        <f t="shared" si="5"/>
        <v>982844764</v>
      </c>
      <c r="H40" s="35">
        <f t="shared" si="5"/>
        <v>956253385</v>
      </c>
      <c r="I40" s="35">
        <f t="shared" si="5"/>
        <v>926489125</v>
      </c>
      <c r="J40" s="35">
        <f t="shared" si="5"/>
        <v>926489125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926489125</v>
      </c>
      <c r="X40" s="35">
        <f t="shared" si="5"/>
        <v>277949238</v>
      </c>
      <c r="Y40" s="35">
        <f t="shared" si="5"/>
        <v>648539887</v>
      </c>
      <c r="Z40" s="36">
        <f>+IF(X40&lt;&gt;0,+(Y40/X40)*100,0)</f>
        <v>233.33033458433158</v>
      </c>
      <c r="AA40" s="37">
        <f>+AA34+AA39</f>
        <v>1111796952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5177146774</v>
      </c>
      <c r="D42" s="47">
        <f>+D25-D40</f>
        <v>5177146774</v>
      </c>
      <c r="E42" s="48">
        <f t="shared" si="6"/>
        <v>5288155719</v>
      </c>
      <c r="F42" s="49">
        <f t="shared" si="6"/>
        <v>5288155719</v>
      </c>
      <c r="G42" s="49">
        <f t="shared" si="6"/>
        <v>5286486167</v>
      </c>
      <c r="H42" s="49">
        <f t="shared" si="6"/>
        <v>5358759662</v>
      </c>
      <c r="I42" s="49">
        <f t="shared" si="6"/>
        <v>5281576265</v>
      </c>
      <c r="J42" s="49">
        <f t="shared" si="6"/>
        <v>5281576265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5281576265</v>
      </c>
      <c r="X42" s="49">
        <f t="shared" si="6"/>
        <v>1322038931</v>
      </c>
      <c r="Y42" s="49">
        <f t="shared" si="6"/>
        <v>3959537334</v>
      </c>
      <c r="Z42" s="50">
        <f>+IF(X42&lt;&gt;0,+(Y42/X42)*100,0)</f>
        <v>299.5023248676177</v>
      </c>
      <c r="AA42" s="51">
        <f>+AA25-AA40</f>
        <v>5288155719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5168266702</v>
      </c>
      <c r="D45" s="22">
        <v>5168266702</v>
      </c>
      <c r="E45" s="23">
        <v>5288155719</v>
      </c>
      <c r="F45" s="24">
        <v>5288155719</v>
      </c>
      <c r="G45" s="24">
        <v>5286486168</v>
      </c>
      <c r="H45" s="24">
        <v>5331213672</v>
      </c>
      <c r="I45" s="24">
        <v>5272237275</v>
      </c>
      <c r="J45" s="24">
        <v>5272237275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5272237275</v>
      </c>
      <c r="X45" s="24">
        <v>1322038930</v>
      </c>
      <c r="Y45" s="24">
        <v>3950198345</v>
      </c>
      <c r="Z45" s="52">
        <v>298.8</v>
      </c>
      <c r="AA45" s="26">
        <v>5288155719</v>
      </c>
    </row>
    <row r="46" spans="1:27" ht="13.5">
      <c r="A46" s="27" t="s">
        <v>67</v>
      </c>
      <c r="B46" s="21"/>
      <c r="C46" s="22">
        <v>8880072</v>
      </c>
      <c r="D46" s="22">
        <v>8880072</v>
      </c>
      <c r="E46" s="23"/>
      <c r="F46" s="24"/>
      <c r="G46" s="24"/>
      <c r="H46" s="24">
        <v>27545990</v>
      </c>
      <c r="I46" s="24">
        <v>9338989</v>
      </c>
      <c r="J46" s="24">
        <v>9338989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9338989</v>
      </c>
      <c r="X46" s="24"/>
      <c r="Y46" s="24">
        <v>9338989</v>
      </c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5177146774</v>
      </c>
      <c r="D48" s="55">
        <f>SUM(D45:D47)</f>
        <v>5177146774</v>
      </c>
      <c r="E48" s="56">
        <f t="shared" si="7"/>
        <v>5288155719</v>
      </c>
      <c r="F48" s="57">
        <f t="shared" si="7"/>
        <v>5288155719</v>
      </c>
      <c r="G48" s="57">
        <f t="shared" si="7"/>
        <v>5286486168</v>
      </c>
      <c r="H48" s="57">
        <f t="shared" si="7"/>
        <v>5358759662</v>
      </c>
      <c r="I48" s="57">
        <f t="shared" si="7"/>
        <v>5281576264</v>
      </c>
      <c r="J48" s="57">
        <f t="shared" si="7"/>
        <v>5281576264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5281576264</v>
      </c>
      <c r="X48" s="57">
        <f t="shared" si="7"/>
        <v>1322038930</v>
      </c>
      <c r="Y48" s="57">
        <f t="shared" si="7"/>
        <v>3959537334</v>
      </c>
      <c r="Z48" s="58">
        <f>+IF(X48&lt;&gt;0,+(Y48/X48)*100,0)</f>
        <v>299.50232509416344</v>
      </c>
      <c r="AA48" s="59">
        <f>SUM(AA45:AA47)</f>
        <v>5288155719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124348488</v>
      </c>
      <c r="D6" s="22">
        <v>124348488</v>
      </c>
      <c r="E6" s="23">
        <v>320733304</v>
      </c>
      <c r="F6" s="24">
        <v>320733304</v>
      </c>
      <c r="G6" s="24">
        <v>-70334314</v>
      </c>
      <c r="H6" s="24">
        <v>-114503245</v>
      </c>
      <c r="I6" s="24">
        <v>-57284664</v>
      </c>
      <c r="J6" s="24">
        <v>-57284664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-57284664</v>
      </c>
      <c r="X6" s="24">
        <v>80183326</v>
      </c>
      <c r="Y6" s="24">
        <v>-137467990</v>
      </c>
      <c r="Z6" s="25">
        <v>-171.44</v>
      </c>
      <c r="AA6" s="26">
        <v>320733304</v>
      </c>
    </row>
    <row r="7" spans="1:27" ht="13.5">
      <c r="A7" s="27" t="s">
        <v>34</v>
      </c>
      <c r="B7" s="21"/>
      <c r="C7" s="22">
        <v>784203172</v>
      </c>
      <c r="D7" s="22">
        <v>784203172</v>
      </c>
      <c r="E7" s="23">
        <v>555595210</v>
      </c>
      <c r="F7" s="24">
        <v>555595210</v>
      </c>
      <c r="G7" s="24">
        <v>784203172</v>
      </c>
      <c r="H7" s="24">
        <v>907849415</v>
      </c>
      <c r="I7" s="24">
        <v>885628024</v>
      </c>
      <c r="J7" s="24">
        <v>885628024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885628024</v>
      </c>
      <c r="X7" s="24">
        <v>138898803</v>
      </c>
      <c r="Y7" s="24">
        <v>746729221</v>
      </c>
      <c r="Z7" s="25">
        <v>537.61</v>
      </c>
      <c r="AA7" s="26">
        <v>555595210</v>
      </c>
    </row>
    <row r="8" spans="1:27" ht="13.5">
      <c r="A8" s="27" t="s">
        <v>35</v>
      </c>
      <c r="B8" s="21"/>
      <c r="C8" s="22">
        <v>608516025</v>
      </c>
      <c r="D8" s="22">
        <v>608516025</v>
      </c>
      <c r="E8" s="23">
        <v>767954000</v>
      </c>
      <c r="F8" s="24">
        <v>767954000</v>
      </c>
      <c r="G8" s="24">
        <v>854005345</v>
      </c>
      <c r="H8" s="24">
        <v>1001738763</v>
      </c>
      <c r="I8" s="24">
        <v>894998773</v>
      </c>
      <c r="J8" s="24">
        <v>894998773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894998773</v>
      </c>
      <c r="X8" s="24">
        <v>191988500</v>
      </c>
      <c r="Y8" s="24">
        <v>703010273</v>
      </c>
      <c r="Z8" s="25">
        <v>366.17</v>
      </c>
      <c r="AA8" s="26">
        <v>767954000</v>
      </c>
    </row>
    <row r="9" spans="1:27" ht="13.5">
      <c r="A9" s="27" t="s">
        <v>36</v>
      </c>
      <c r="B9" s="21"/>
      <c r="C9" s="22">
        <v>462925524</v>
      </c>
      <c r="D9" s="22">
        <v>462925524</v>
      </c>
      <c r="E9" s="23">
        <v>156279478</v>
      </c>
      <c r="F9" s="24">
        <v>156279478</v>
      </c>
      <c r="G9" s="24">
        <v>244193240</v>
      </c>
      <c r="H9" s="24">
        <v>246238044</v>
      </c>
      <c r="I9" s="24">
        <v>230840540</v>
      </c>
      <c r="J9" s="24">
        <v>230840540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230840540</v>
      </c>
      <c r="X9" s="24">
        <v>39069870</v>
      </c>
      <c r="Y9" s="24">
        <v>191770670</v>
      </c>
      <c r="Z9" s="25">
        <v>490.84</v>
      </c>
      <c r="AA9" s="26">
        <v>156279478</v>
      </c>
    </row>
    <row r="10" spans="1:27" ht="13.5">
      <c r="A10" s="27" t="s">
        <v>37</v>
      </c>
      <c r="B10" s="21"/>
      <c r="C10" s="22"/>
      <c r="D10" s="22"/>
      <c r="E10" s="23">
        <v>42690655</v>
      </c>
      <c r="F10" s="24">
        <v>42690655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10672664</v>
      </c>
      <c r="Y10" s="28">
        <v>-10672664</v>
      </c>
      <c r="Z10" s="29">
        <v>-100</v>
      </c>
      <c r="AA10" s="30">
        <v>42690655</v>
      </c>
    </row>
    <row r="11" spans="1:27" ht="13.5">
      <c r="A11" s="27" t="s">
        <v>38</v>
      </c>
      <c r="B11" s="21"/>
      <c r="C11" s="22">
        <v>743239027</v>
      </c>
      <c r="D11" s="22">
        <v>743239027</v>
      </c>
      <c r="E11" s="23">
        <v>762595450</v>
      </c>
      <c r="F11" s="24">
        <v>762595450</v>
      </c>
      <c r="G11" s="24">
        <v>741190406</v>
      </c>
      <c r="H11" s="24">
        <v>739733776</v>
      </c>
      <c r="I11" s="24">
        <v>739836069</v>
      </c>
      <c r="J11" s="24">
        <v>739836069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739836069</v>
      </c>
      <c r="X11" s="24">
        <v>190648863</v>
      </c>
      <c r="Y11" s="24">
        <v>549187206</v>
      </c>
      <c r="Z11" s="25">
        <v>288.06</v>
      </c>
      <c r="AA11" s="26">
        <v>762595450</v>
      </c>
    </row>
    <row r="12" spans="1:27" ht="13.5">
      <c r="A12" s="31" t="s">
        <v>39</v>
      </c>
      <c r="B12" s="32"/>
      <c r="C12" s="33">
        <f aca="true" t="shared" si="0" ref="C12:Y12">SUM(C6:C11)</f>
        <v>2723232236</v>
      </c>
      <c r="D12" s="33">
        <f>SUM(D6:D11)</f>
        <v>2723232236</v>
      </c>
      <c r="E12" s="34">
        <f t="shared" si="0"/>
        <v>2605848097</v>
      </c>
      <c r="F12" s="35">
        <f t="shared" si="0"/>
        <v>2605848097</v>
      </c>
      <c r="G12" s="35">
        <f t="shared" si="0"/>
        <v>2553257849</v>
      </c>
      <c r="H12" s="35">
        <f t="shared" si="0"/>
        <v>2781056753</v>
      </c>
      <c r="I12" s="35">
        <f t="shared" si="0"/>
        <v>2694018742</v>
      </c>
      <c r="J12" s="35">
        <f t="shared" si="0"/>
        <v>2694018742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2694018742</v>
      </c>
      <c r="X12" s="35">
        <f t="shared" si="0"/>
        <v>651462026</v>
      </c>
      <c r="Y12" s="35">
        <f t="shared" si="0"/>
        <v>2042556716</v>
      </c>
      <c r="Z12" s="36">
        <f>+IF(X12&lt;&gt;0,+(Y12/X12)*100,0)</f>
        <v>313.5342712976489</v>
      </c>
      <c r="AA12" s="37">
        <f>SUM(AA6:AA11)</f>
        <v>2605848097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9587680</v>
      </c>
      <c r="D15" s="22">
        <v>9587680</v>
      </c>
      <c r="E15" s="23">
        <v>8771407</v>
      </c>
      <c r="F15" s="24">
        <v>8771407</v>
      </c>
      <c r="G15" s="24">
        <v>8589438</v>
      </c>
      <c r="H15" s="24">
        <v>8559487</v>
      </c>
      <c r="I15" s="24">
        <v>8529747</v>
      </c>
      <c r="J15" s="24">
        <v>8529747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8529747</v>
      </c>
      <c r="X15" s="24">
        <v>2192852</v>
      </c>
      <c r="Y15" s="24">
        <v>6336895</v>
      </c>
      <c r="Z15" s="25">
        <v>288.98</v>
      </c>
      <c r="AA15" s="26">
        <v>8771407</v>
      </c>
    </row>
    <row r="16" spans="1:27" ht="13.5">
      <c r="A16" s="27" t="s">
        <v>42</v>
      </c>
      <c r="B16" s="21"/>
      <c r="C16" s="22"/>
      <c r="D16" s="22"/>
      <c r="E16" s="23">
        <v>46000</v>
      </c>
      <c r="F16" s="24">
        <v>46000</v>
      </c>
      <c r="G16" s="28">
        <v>46081</v>
      </c>
      <c r="H16" s="28">
        <v>46081</v>
      </c>
      <c r="I16" s="28">
        <v>46081</v>
      </c>
      <c r="J16" s="24">
        <v>46081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46081</v>
      </c>
      <c r="X16" s="24">
        <v>11500</v>
      </c>
      <c r="Y16" s="28">
        <v>34581</v>
      </c>
      <c r="Z16" s="29">
        <v>300.7</v>
      </c>
      <c r="AA16" s="30">
        <v>46000</v>
      </c>
    </row>
    <row r="17" spans="1:27" ht="13.5">
      <c r="A17" s="27" t="s">
        <v>43</v>
      </c>
      <c r="B17" s="21"/>
      <c r="C17" s="22">
        <v>356913816</v>
      </c>
      <c r="D17" s="22">
        <v>356913816</v>
      </c>
      <c r="E17" s="23">
        <v>320520000</v>
      </c>
      <c r="F17" s="24">
        <v>320520000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80130000</v>
      </c>
      <c r="Y17" s="24">
        <v>-80130000</v>
      </c>
      <c r="Z17" s="25">
        <v>-100</v>
      </c>
      <c r="AA17" s="26">
        <v>320520000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6642645705</v>
      </c>
      <c r="D19" s="22">
        <v>6642645705</v>
      </c>
      <c r="E19" s="23">
        <v>7283929997</v>
      </c>
      <c r="F19" s="24">
        <v>7283929997</v>
      </c>
      <c r="G19" s="24">
        <v>6992123394</v>
      </c>
      <c r="H19" s="24">
        <v>6971237546</v>
      </c>
      <c r="I19" s="24">
        <v>6980802363</v>
      </c>
      <c r="J19" s="24">
        <v>6980802363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6980802363</v>
      </c>
      <c r="X19" s="24">
        <v>1820982499</v>
      </c>
      <c r="Y19" s="24">
        <v>5159819864</v>
      </c>
      <c r="Z19" s="25">
        <v>283.35</v>
      </c>
      <c r="AA19" s="26">
        <v>7283929997</v>
      </c>
    </row>
    <row r="20" spans="1:27" ht="13.5">
      <c r="A20" s="27" t="s">
        <v>46</v>
      </c>
      <c r="B20" s="21"/>
      <c r="C20" s="22">
        <v>46520046</v>
      </c>
      <c r="D20" s="22">
        <v>46520046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>
        <v>648000</v>
      </c>
      <c r="F21" s="24">
        <v>648000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162000</v>
      </c>
      <c r="Y21" s="24">
        <v>-162000</v>
      </c>
      <c r="Z21" s="25">
        <v>-100</v>
      </c>
      <c r="AA21" s="26">
        <v>648000</v>
      </c>
    </row>
    <row r="22" spans="1:27" ht="13.5">
      <c r="A22" s="27" t="s">
        <v>48</v>
      </c>
      <c r="B22" s="21"/>
      <c r="C22" s="22">
        <v>2097543</v>
      </c>
      <c r="D22" s="22">
        <v>2097543</v>
      </c>
      <c r="E22" s="23">
        <v>3959000</v>
      </c>
      <c r="F22" s="24">
        <v>3959000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989750</v>
      </c>
      <c r="Y22" s="24">
        <v>-989750</v>
      </c>
      <c r="Z22" s="25">
        <v>-100</v>
      </c>
      <c r="AA22" s="26">
        <v>3959000</v>
      </c>
    </row>
    <row r="23" spans="1:27" ht="13.5">
      <c r="A23" s="27" t="s">
        <v>49</v>
      </c>
      <c r="B23" s="21"/>
      <c r="C23" s="22"/>
      <c r="D23" s="22"/>
      <c r="E23" s="23">
        <v>8859121</v>
      </c>
      <c r="F23" s="24">
        <v>8859121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2214780</v>
      </c>
      <c r="Y23" s="28">
        <v>-2214780</v>
      </c>
      <c r="Z23" s="29">
        <v>-100</v>
      </c>
      <c r="AA23" s="30">
        <v>8859121</v>
      </c>
    </row>
    <row r="24" spans="1:27" ht="13.5">
      <c r="A24" s="31" t="s">
        <v>50</v>
      </c>
      <c r="B24" s="39"/>
      <c r="C24" s="33">
        <f aca="true" t="shared" si="1" ref="C24:Y24">SUM(C15:C23)</f>
        <v>7057764790</v>
      </c>
      <c r="D24" s="33">
        <f>SUM(D15:D23)</f>
        <v>7057764790</v>
      </c>
      <c r="E24" s="40">
        <f t="shared" si="1"/>
        <v>7626733525</v>
      </c>
      <c r="F24" s="41">
        <f t="shared" si="1"/>
        <v>7626733525</v>
      </c>
      <c r="G24" s="41">
        <f t="shared" si="1"/>
        <v>7000758913</v>
      </c>
      <c r="H24" s="41">
        <f t="shared" si="1"/>
        <v>6979843114</v>
      </c>
      <c r="I24" s="41">
        <f t="shared" si="1"/>
        <v>6989378191</v>
      </c>
      <c r="J24" s="41">
        <f t="shared" si="1"/>
        <v>6989378191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6989378191</v>
      </c>
      <c r="X24" s="41">
        <f t="shared" si="1"/>
        <v>1906683381</v>
      </c>
      <c r="Y24" s="41">
        <f t="shared" si="1"/>
        <v>5082694810</v>
      </c>
      <c r="Z24" s="42">
        <f>+IF(X24&lt;&gt;0,+(Y24/X24)*100,0)</f>
        <v>266.5725657782927</v>
      </c>
      <c r="AA24" s="43">
        <f>SUM(AA15:AA23)</f>
        <v>7626733525</v>
      </c>
    </row>
    <row r="25" spans="1:27" ht="13.5">
      <c r="A25" s="31" t="s">
        <v>51</v>
      </c>
      <c r="B25" s="32"/>
      <c r="C25" s="33">
        <f aca="true" t="shared" si="2" ref="C25:Y25">+C12+C24</f>
        <v>9780997026</v>
      </c>
      <c r="D25" s="33">
        <f>+D12+D24</f>
        <v>9780997026</v>
      </c>
      <c r="E25" s="34">
        <f t="shared" si="2"/>
        <v>10232581622</v>
      </c>
      <c r="F25" s="35">
        <f t="shared" si="2"/>
        <v>10232581622</v>
      </c>
      <c r="G25" s="35">
        <f t="shared" si="2"/>
        <v>9554016762</v>
      </c>
      <c r="H25" s="35">
        <f t="shared" si="2"/>
        <v>9760899867</v>
      </c>
      <c r="I25" s="35">
        <f t="shared" si="2"/>
        <v>9683396933</v>
      </c>
      <c r="J25" s="35">
        <f t="shared" si="2"/>
        <v>9683396933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9683396933</v>
      </c>
      <c r="X25" s="35">
        <f t="shared" si="2"/>
        <v>2558145407</v>
      </c>
      <c r="Y25" s="35">
        <f t="shared" si="2"/>
        <v>7125251526</v>
      </c>
      <c r="Z25" s="36">
        <f>+IF(X25&lt;&gt;0,+(Y25/X25)*100,0)</f>
        <v>278.5319202928327</v>
      </c>
      <c r="AA25" s="37">
        <f>+AA12+AA24</f>
        <v>10232581622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43028659</v>
      </c>
      <c r="D30" s="22">
        <v>43028659</v>
      </c>
      <c r="E30" s="23">
        <v>42690655</v>
      </c>
      <c r="F30" s="24">
        <v>42690655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10672664</v>
      </c>
      <c r="Y30" s="24">
        <v>-10672664</v>
      </c>
      <c r="Z30" s="25">
        <v>-100</v>
      </c>
      <c r="AA30" s="26">
        <v>42690655</v>
      </c>
    </row>
    <row r="31" spans="1:27" ht="13.5">
      <c r="A31" s="27" t="s">
        <v>56</v>
      </c>
      <c r="B31" s="21"/>
      <c r="C31" s="22">
        <v>85112070</v>
      </c>
      <c r="D31" s="22">
        <v>85112070</v>
      </c>
      <c r="E31" s="23">
        <v>87547900</v>
      </c>
      <c r="F31" s="24">
        <v>87547900</v>
      </c>
      <c r="G31" s="24">
        <v>87558369</v>
      </c>
      <c r="H31" s="24">
        <v>87524929</v>
      </c>
      <c r="I31" s="24">
        <v>87897183</v>
      </c>
      <c r="J31" s="24">
        <v>87897183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87897183</v>
      </c>
      <c r="X31" s="24">
        <v>21886975</v>
      </c>
      <c r="Y31" s="24">
        <v>66010208</v>
      </c>
      <c r="Z31" s="25">
        <v>301.6</v>
      </c>
      <c r="AA31" s="26">
        <v>87547900</v>
      </c>
    </row>
    <row r="32" spans="1:27" ht="13.5">
      <c r="A32" s="27" t="s">
        <v>57</v>
      </c>
      <c r="B32" s="21"/>
      <c r="C32" s="22">
        <v>868820912</v>
      </c>
      <c r="D32" s="22">
        <v>868820912</v>
      </c>
      <c r="E32" s="23">
        <v>948479210</v>
      </c>
      <c r="F32" s="24">
        <v>948479210</v>
      </c>
      <c r="G32" s="24">
        <v>595853279</v>
      </c>
      <c r="H32" s="24">
        <v>748323053</v>
      </c>
      <c r="I32" s="24">
        <v>779598097</v>
      </c>
      <c r="J32" s="24">
        <v>779598097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779598097</v>
      </c>
      <c r="X32" s="24">
        <v>237119803</v>
      </c>
      <c r="Y32" s="24">
        <v>542478294</v>
      </c>
      <c r="Z32" s="25">
        <v>228.78</v>
      </c>
      <c r="AA32" s="26">
        <v>948479210</v>
      </c>
    </row>
    <row r="33" spans="1:27" ht="13.5">
      <c r="A33" s="27" t="s">
        <v>58</v>
      </c>
      <c r="B33" s="21"/>
      <c r="C33" s="22">
        <v>6876719</v>
      </c>
      <c r="D33" s="22">
        <v>6876719</v>
      </c>
      <c r="E33" s="23">
        <v>3714231</v>
      </c>
      <c r="F33" s="24">
        <v>3714231</v>
      </c>
      <c r="G33" s="24">
        <v>6084404</v>
      </c>
      <c r="H33" s="24">
        <v>6084404</v>
      </c>
      <c r="I33" s="24">
        <v>6084404</v>
      </c>
      <c r="J33" s="24">
        <v>6084404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6084404</v>
      </c>
      <c r="X33" s="24">
        <v>928558</v>
      </c>
      <c r="Y33" s="24">
        <v>5155846</v>
      </c>
      <c r="Z33" s="25">
        <v>555.25</v>
      </c>
      <c r="AA33" s="26">
        <v>3714231</v>
      </c>
    </row>
    <row r="34" spans="1:27" ht="13.5">
      <c r="A34" s="31" t="s">
        <v>59</v>
      </c>
      <c r="B34" s="32"/>
      <c r="C34" s="33">
        <f aca="true" t="shared" si="3" ref="C34:Y34">SUM(C29:C33)</f>
        <v>1003838360</v>
      </c>
      <c r="D34" s="33">
        <f>SUM(D29:D33)</f>
        <v>1003838360</v>
      </c>
      <c r="E34" s="34">
        <f t="shared" si="3"/>
        <v>1082431996</v>
      </c>
      <c r="F34" s="35">
        <f t="shared" si="3"/>
        <v>1082431996</v>
      </c>
      <c r="G34" s="35">
        <f t="shared" si="3"/>
        <v>689496052</v>
      </c>
      <c r="H34" s="35">
        <f t="shared" si="3"/>
        <v>841932386</v>
      </c>
      <c r="I34" s="35">
        <f t="shared" si="3"/>
        <v>873579684</v>
      </c>
      <c r="J34" s="35">
        <f t="shared" si="3"/>
        <v>873579684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873579684</v>
      </c>
      <c r="X34" s="35">
        <f t="shared" si="3"/>
        <v>270608000</v>
      </c>
      <c r="Y34" s="35">
        <f t="shared" si="3"/>
        <v>602971684</v>
      </c>
      <c r="Z34" s="36">
        <f>+IF(X34&lt;&gt;0,+(Y34/X34)*100,0)</f>
        <v>222.82108585112047</v>
      </c>
      <c r="AA34" s="37">
        <f>SUM(AA29:AA33)</f>
        <v>1082431996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497397875</v>
      </c>
      <c r="D37" s="22">
        <v>497397875</v>
      </c>
      <c r="E37" s="23">
        <v>100000000</v>
      </c>
      <c r="F37" s="24">
        <v>100000000</v>
      </c>
      <c r="G37" s="24">
        <v>540426533</v>
      </c>
      <c r="H37" s="24">
        <v>540426533</v>
      </c>
      <c r="I37" s="24">
        <v>529594046</v>
      </c>
      <c r="J37" s="24">
        <v>529594046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529594046</v>
      </c>
      <c r="X37" s="24">
        <v>25000000</v>
      </c>
      <c r="Y37" s="24">
        <v>504594046</v>
      </c>
      <c r="Z37" s="25">
        <v>2018.38</v>
      </c>
      <c r="AA37" s="26">
        <v>100000000</v>
      </c>
    </row>
    <row r="38" spans="1:27" ht="13.5">
      <c r="A38" s="27" t="s">
        <v>58</v>
      </c>
      <c r="B38" s="21"/>
      <c r="C38" s="22">
        <v>620850368</v>
      </c>
      <c r="D38" s="22">
        <v>620850368</v>
      </c>
      <c r="E38" s="23">
        <v>768989820</v>
      </c>
      <c r="F38" s="24">
        <v>768989820</v>
      </c>
      <c r="G38" s="24">
        <v>620850368</v>
      </c>
      <c r="H38" s="24">
        <v>620850368</v>
      </c>
      <c r="I38" s="24">
        <v>620850368</v>
      </c>
      <c r="J38" s="24">
        <v>620850368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620850368</v>
      </c>
      <c r="X38" s="24">
        <v>192247455</v>
      </c>
      <c r="Y38" s="24">
        <v>428602913</v>
      </c>
      <c r="Z38" s="25">
        <v>222.94</v>
      </c>
      <c r="AA38" s="26">
        <v>768989820</v>
      </c>
    </row>
    <row r="39" spans="1:27" ht="13.5">
      <c r="A39" s="31" t="s">
        <v>61</v>
      </c>
      <c r="B39" s="39"/>
      <c r="C39" s="33">
        <f aca="true" t="shared" si="4" ref="C39:Y39">SUM(C37:C38)</f>
        <v>1118248243</v>
      </c>
      <c r="D39" s="33">
        <f>SUM(D37:D38)</f>
        <v>1118248243</v>
      </c>
      <c r="E39" s="40">
        <f t="shared" si="4"/>
        <v>868989820</v>
      </c>
      <c r="F39" s="41">
        <f t="shared" si="4"/>
        <v>868989820</v>
      </c>
      <c r="G39" s="41">
        <f t="shared" si="4"/>
        <v>1161276901</v>
      </c>
      <c r="H39" s="41">
        <f t="shared" si="4"/>
        <v>1161276901</v>
      </c>
      <c r="I39" s="41">
        <f t="shared" si="4"/>
        <v>1150444414</v>
      </c>
      <c r="J39" s="41">
        <f t="shared" si="4"/>
        <v>1150444414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1150444414</v>
      </c>
      <c r="X39" s="41">
        <f t="shared" si="4"/>
        <v>217247455</v>
      </c>
      <c r="Y39" s="41">
        <f t="shared" si="4"/>
        <v>933196959</v>
      </c>
      <c r="Z39" s="42">
        <f>+IF(X39&lt;&gt;0,+(Y39/X39)*100,0)</f>
        <v>429.5548405848989</v>
      </c>
      <c r="AA39" s="43">
        <f>SUM(AA37:AA38)</f>
        <v>868989820</v>
      </c>
    </row>
    <row r="40" spans="1:27" ht="13.5">
      <c r="A40" s="31" t="s">
        <v>62</v>
      </c>
      <c r="B40" s="32"/>
      <c r="C40" s="33">
        <f aca="true" t="shared" si="5" ref="C40:Y40">+C34+C39</f>
        <v>2122086603</v>
      </c>
      <c r="D40" s="33">
        <f>+D34+D39</f>
        <v>2122086603</v>
      </c>
      <c r="E40" s="34">
        <f t="shared" si="5"/>
        <v>1951421816</v>
      </c>
      <c r="F40" s="35">
        <f t="shared" si="5"/>
        <v>1951421816</v>
      </c>
      <c r="G40" s="35">
        <f t="shared" si="5"/>
        <v>1850772953</v>
      </c>
      <c r="H40" s="35">
        <f t="shared" si="5"/>
        <v>2003209287</v>
      </c>
      <c r="I40" s="35">
        <f t="shared" si="5"/>
        <v>2024024098</v>
      </c>
      <c r="J40" s="35">
        <f t="shared" si="5"/>
        <v>2024024098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2024024098</v>
      </c>
      <c r="X40" s="35">
        <f t="shared" si="5"/>
        <v>487855455</v>
      </c>
      <c r="Y40" s="35">
        <f t="shared" si="5"/>
        <v>1536168643</v>
      </c>
      <c r="Z40" s="36">
        <f>+IF(X40&lt;&gt;0,+(Y40/X40)*100,0)</f>
        <v>314.8819239911953</v>
      </c>
      <c r="AA40" s="37">
        <f>+AA34+AA39</f>
        <v>1951421816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7658910423</v>
      </c>
      <c r="D42" s="47">
        <f>+D25-D40</f>
        <v>7658910423</v>
      </c>
      <c r="E42" s="48">
        <f t="shared" si="6"/>
        <v>8281159806</v>
      </c>
      <c r="F42" s="49">
        <f t="shared" si="6"/>
        <v>8281159806</v>
      </c>
      <c r="G42" s="49">
        <f t="shared" si="6"/>
        <v>7703243809</v>
      </c>
      <c r="H42" s="49">
        <f t="shared" si="6"/>
        <v>7757690580</v>
      </c>
      <c r="I42" s="49">
        <f t="shared" si="6"/>
        <v>7659372835</v>
      </c>
      <c r="J42" s="49">
        <f t="shared" si="6"/>
        <v>7659372835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7659372835</v>
      </c>
      <c r="X42" s="49">
        <f t="shared" si="6"/>
        <v>2070289952</v>
      </c>
      <c r="Y42" s="49">
        <f t="shared" si="6"/>
        <v>5589082883</v>
      </c>
      <c r="Z42" s="50">
        <f>+IF(X42&lt;&gt;0,+(Y42/X42)*100,0)</f>
        <v>269.96618891960884</v>
      </c>
      <c r="AA42" s="51">
        <f>+AA25-AA40</f>
        <v>8281159806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7607367437</v>
      </c>
      <c r="D45" s="22">
        <v>7607367437</v>
      </c>
      <c r="E45" s="23">
        <v>8237939806</v>
      </c>
      <c r="F45" s="24">
        <v>8237939806</v>
      </c>
      <c r="G45" s="24">
        <v>7652132377</v>
      </c>
      <c r="H45" s="24">
        <v>7706466794</v>
      </c>
      <c r="I45" s="24">
        <v>7608130600</v>
      </c>
      <c r="J45" s="24">
        <v>7608130600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7608130600</v>
      </c>
      <c r="X45" s="24">
        <v>2059484952</v>
      </c>
      <c r="Y45" s="24">
        <v>5548645648</v>
      </c>
      <c r="Z45" s="52">
        <v>269.42</v>
      </c>
      <c r="AA45" s="26">
        <v>8237939806</v>
      </c>
    </row>
    <row r="46" spans="1:27" ht="13.5">
      <c r="A46" s="27" t="s">
        <v>67</v>
      </c>
      <c r="B46" s="21"/>
      <c r="C46" s="22">
        <v>51542986</v>
      </c>
      <c r="D46" s="22">
        <v>51542986</v>
      </c>
      <c r="E46" s="23">
        <v>43220000</v>
      </c>
      <c r="F46" s="24">
        <v>43220000</v>
      </c>
      <c r="G46" s="24">
        <v>51111432</v>
      </c>
      <c r="H46" s="24">
        <v>51223786</v>
      </c>
      <c r="I46" s="24">
        <v>51242235</v>
      </c>
      <c r="J46" s="24">
        <v>51242235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51242235</v>
      </c>
      <c r="X46" s="24">
        <v>10805000</v>
      </c>
      <c r="Y46" s="24">
        <v>40437235</v>
      </c>
      <c r="Z46" s="52">
        <v>374.25</v>
      </c>
      <c r="AA46" s="26">
        <v>43220000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7658910423</v>
      </c>
      <c r="D48" s="55">
        <f>SUM(D45:D47)</f>
        <v>7658910423</v>
      </c>
      <c r="E48" s="56">
        <f t="shared" si="7"/>
        <v>8281159806</v>
      </c>
      <c r="F48" s="57">
        <f t="shared" si="7"/>
        <v>8281159806</v>
      </c>
      <c r="G48" s="57">
        <f t="shared" si="7"/>
        <v>7703243809</v>
      </c>
      <c r="H48" s="57">
        <f t="shared" si="7"/>
        <v>7757690580</v>
      </c>
      <c r="I48" s="57">
        <f t="shared" si="7"/>
        <v>7659372835</v>
      </c>
      <c r="J48" s="57">
        <f t="shared" si="7"/>
        <v>7659372835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7659372835</v>
      </c>
      <c r="X48" s="57">
        <f t="shared" si="7"/>
        <v>2070289952</v>
      </c>
      <c r="Y48" s="57">
        <f t="shared" si="7"/>
        <v>5589082883</v>
      </c>
      <c r="Z48" s="58">
        <f>+IF(X48&lt;&gt;0,+(Y48/X48)*100,0)</f>
        <v>269.96618891960884</v>
      </c>
      <c r="AA48" s="59">
        <f>SUM(AA45:AA47)</f>
        <v>8281159806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327907203</v>
      </c>
      <c r="D6" s="22">
        <v>327907203</v>
      </c>
      <c r="E6" s="23"/>
      <c r="F6" s="24"/>
      <c r="G6" s="24">
        <v>369304688</v>
      </c>
      <c r="H6" s="24">
        <v>329639752</v>
      </c>
      <c r="I6" s="24">
        <v>307903543</v>
      </c>
      <c r="J6" s="24">
        <v>307903543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307903543</v>
      </c>
      <c r="X6" s="24"/>
      <c r="Y6" s="24">
        <v>307903543</v>
      </c>
      <c r="Z6" s="25"/>
      <c r="AA6" s="26"/>
    </row>
    <row r="7" spans="1:27" ht="13.5">
      <c r="A7" s="27" t="s">
        <v>34</v>
      </c>
      <c r="B7" s="21"/>
      <c r="C7" s="22"/>
      <c r="D7" s="22"/>
      <c r="E7" s="23">
        <v>278841319</v>
      </c>
      <c r="F7" s="24">
        <v>278841319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69710330</v>
      </c>
      <c r="Y7" s="24">
        <v>-69710330</v>
      </c>
      <c r="Z7" s="25">
        <v>-100</v>
      </c>
      <c r="AA7" s="26">
        <v>278841319</v>
      </c>
    </row>
    <row r="8" spans="1:27" ht="13.5">
      <c r="A8" s="27" t="s">
        <v>35</v>
      </c>
      <c r="B8" s="21"/>
      <c r="C8" s="22">
        <v>522181845</v>
      </c>
      <c r="D8" s="22">
        <v>522181845</v>
      </c>
      <c r="E8" s="23">
        <v>474895577</v>
      </c>
      <c r="F8" s="24">
        <v>474895577</v>
      </c>
      <c r="G8" s="24">
        <v>496621417</v>
      </c>
      <c r="H8" s="24">
        <v>551040042</v>
      </c>
      <c r="I8" s="24">
        <v>555123216</v>
      </c>
      <c r="J8" s="24">
        <v>555123216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555123216</v>
      </c>
      <c r="X8" s="24">
        <v>118723894</v>
      </c>
      <c r="Y8" s="24">
        <v>436399322</v>
      </c>
      <c r="Z8" s="25">
        <v>367.57</v>
      </c>
      <c r="AA8" s="26">
        <v>474895577</v>
      </c>
    </row>
    <row r="9" spans="1:27" ht="13.5">
      <c r="A9" s="27" t="s">
        <v>36</v>
      </c>
      <c r="B9" s="21"/>
      <c r="C9" s="22">
        <v>61330533</v>
      </c>
      <c r="D9" s="22">
        <v>61330533</v>
      </c>
      <c r="E9" s="23"/>
      <c r="F9" s="24"/>
      <c r="G9" s="24">
        <v>50735272</v>
      </c>
      <c r="H9" s="24">
        <v>112642317</v>
      </c>
      <c r="I9" s="24">
        <v>64087578</v>
      </c>
      <c r="J9" s="24">
        <v>64087578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64087578</v>
      </c>
      <c r="X9" s="24"/>
      <c r="Y9" s="24">
        <v>64087578</v>
      </c>
      <c r="Z9" s="25"/>
      <c r="AA9" s="26"/>
    </row>
    <row r="10" spans="1:27" ht="13.5">
      <c r="A10" s="27" t="s">
        <v>37</v>
      </c>
      <c r="B10" s="21"/>
      <c r="C10" s="22">
        <v>8745488</v>
      </c>
      <c r="D10" s="22">
        <v>8745488</v>
      </c>
      <c r="E10" s="23">
        <v>22158000</v>
      </c>
      <c r="F10" s="24">
        <v>22158000</v>
      </c>
      <c r="G10" s="28">
        <v>151168</v>
      </c>
      <c r="H10" s="28">
        <v>3009668</v>
      </c>
      <c r="I10" s="28">
        <v>399</v>
      </c>
      <c r="J10" s="24">
        <v>399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399</v>
      </c>
      <c r="X10" s="24">
        <v>5539500</v>
      </c>
      <c r="Y10" s="28">
        <v>-5539101</v>
      </c>
      <c r="Z10" s="29">
        <v>-99.99</v>
      </c>
      <c r="AA10" s="30">
        <v>22158000</v>
      </c>
    </row>
    <row r="11" spans="1:27" ht="13.5">
      <c r="A11" s="27" t="s">
        <v>38</v>
      </c>
      <c r="B11" s="21"/>
      <c r="C11" s="22">
        <v>12439141</v>
      </c>
      <c r="D11" s="22">
        <v>12439141</v>
      </c>
      <c r="E11" s="23"/>
      <c r="F11" s="24"/>
      <c r="G11" s="24">
        <v>10627124</v>
      </c>
      <c r="H11" s="24">
        <v>19640768</v>
      </c>
      <c r="I11" s="24">
        <v>18591212</v>
      </c>
      <c r="J11" s="24">
        <v>18591212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18591212</v>
      </c>
      <c r="X11" s="24"/>
      <c r="Y11" s="24">
        <v>18591212</v>
      </c>
      <c r="Z11" s="25"/>
      <c r="AA11" s="26"/>
    </row>
    <row r="12" spans="1:27" ht="13.5">
      <c r="A12" s="31" t="s">
        <v>39</v>
      </c>
      <c r="B12" s="32"/>
      <c r="C12" s="33">
        <f aca="true" t="shared" si="0" ref="C12:Y12">SUM(C6:C11)</f>
        <v>932604210</v>
      </c>
      <c r="D12" s="33">
        <f>SUM(D6:D11)</f>
        <v>932604210</v>
      </c>
      <c r="E12" s="34">
        <f t="shared" si="0"/>
        <v>775894896</v>
      </c>
      <c r="F12" s="35">
        <f t="shared" si="0"/>
        <v>775894896</v>
      </c>
      <c r="G12" s="35">
        <f t="shared" si="0"/>
        <v>927439669</v>
      </c>
      <c r="H12" s="35">
        <f t="shared" si="0"/>
        <v>1015972547</v>
      </c>
      <c r="I12" s="35">
        <f t="shared" si="0"/>
        <v>945705948</v>
      </c>
      <c r="J12" s="35">
        <f t="shared" si="0"/>
        <v>945705948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945705948</v>
      </c>
      <c r="X12" s="35">
        <f t="shared" si="0"/>
        <v>193973724</v>
      </c>
      <c r="Y12" s="35">
        <f t="shared" si="0"/>
        <v>751732224</v>
      </c>
      <c r="Z12" s="36">
        <f>+IF(X12&lt;&gt;0,+(Y12/X12)*100,0)</f>
        <v>387.5433272601396</v>
      </c>
      <c r="AA12" s="37">
        <f>SUM(AA6:AA11)</f>
        <v>775894896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245993000</v>
      </c>
      <c r="D17" s="22">
        <v>245993000</v>
      </c>
      <c r="E17" s="23">
        <v>171249000</v>
      </c>
      <c r="F17" s="24">
        <v>171249000</v>
      </c>
      <c r="G17" s="24">
        <v>245993000</v>
      </c>
      <c r="H17" s="24">
        <v>245993000</v>
      </c>
      <c r="I17" s="24">
        <v>245902000</v>
      </c>
      <c r="J17" s="24">
        <v>245902000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245902000</v>
      </c>
      <c r="X17" s="24">
        <v>42812250</v>
      </c>
      <c r="Y17" s="24">
        <v>203089750</v>
      </c>
      <c r="Z17" s="25">
        <v>474.37</v>
      </c>
      <c r="AA17" s="26">
        <v>171249000</v>
      </c>
    </row>
    <row r="18" spans="1:27" ht="13.5">
      <c r="A18" s="27" t="s">
        <v>44</v>
      </c>
      <c r="B18" s="21"/>
      <c r="C18" s="22">
        <v>448751950</v>
      </c>
      <c r="D18" s="22">
        <v>448751950</v>
      </c>
      <c r="E18" s="23">
        <v>1110223753</v>
      </c>
      <c r="F18" s="24">
        <v>1110223753</v>
      </c>
      <c r="G18" s="24">
        <v>980441833</v>
      </c>
      <c r="H18" s="24">
        <v>458208017</v>
      </c>
      <c r="I18" s="24">
        <v>462936051</v>
      </c>
      <c r="J18" s="24">
        <v>462936051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462936051</v>
      </c>
      <c r="X18" s="24">
        <v>277555938</v>
      </c>
      <c r="Y18" s="24">
        <v>185380113</v>
      </c>
      <c r="Z18" s="25">
        <v>66.79</v>
      </c>
      <c r="AA18" s="26">
        <v>1110223753</v>
      </c>
    </row>
    <row r="19" spans="1:27" ht="13.5">
      <c r="A19" s="27" t="s">
        <v>45</v>
      </c>
      <c r="B19" s="21"/>
      <c r="C19" s="22">
        <v>2343937150</v>
      </c>
      <c r="D19" s="22">
        <v>2343937150</v>
      </c>
      <c r="E19" s="23">
        <v>2393683000</v>
      </c>
      <c r="F19" s="24">
        <v>2393683000</v>
      </c>
      <c r="G19" s="24">
        <v>2138148386</v>
      </c>
      <c r="H19" s="24">
        <v>2318794617</v>
      </c>
      <c r="I19" s="24">
        <v>2313781842</v>
      </c>
      <c r="J19" s="24">
        <v>2313781842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2313781842</v>
      </c>
      <c r="X19" s="24">
        <v>598420750</v>
      </c>
      <c r="Y19" s="24">
        <v>1715361092</v>
      </c>
      <c r="Z19" s="25">
        <v>286.65</v>
      </c>
      <c r="AA19" s="26">
        <v>2393683000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>
        <v>3068756</v>
      </c>
      <c r="D21" s="22">
        <v>3068756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1348001</v>
      </c>
      <c r="D22" s="22">
        <v>1348001</v>
      </c>
      <c r="E22" s="23">
        <v>913000</v>
      </c>
      <c r="F22" s="24">
        <v>913000</v>
      </c>
      <c r="G22" s="24">
        <v>1312027</v>
      </c>
      <c r="H22" s="24">
        <v>1276051</v>
      </c>
      <c r="I22" s="24">
        <v>1386993</v>
      </c>
      <c r="J22" s="24">
        <v>1386993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1386993</v>
      </c>
      <c r="X22" s="24">
        <v>228250</v>
      </c>
      <c r="Y22" s="24">
        <v>1158743</v>
      </c>
      <c r="Z22" s="25">
        <v>507.66</v>
      </c>
      <c r="AA22" s="26">
        <v>913000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>
        <v>3068756</v>
      </c>
      <c r="H23" s="28">
        <v>3068756</v>
      </c>
      <c r="I23" s="28">
        <v>3068756</v>
      </c>
      <c r="J23" s="24">
        <v>3068756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3068756</v>
      </c>
      <c r="X23" s="24"/>
      <c r="Y23" s="28">
        <v>3068756</v>
      </c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3043098857</v>
      </c>
      <c r="D24" s="33">
        <f>SUM(D15:D23)</f>
        <v>3043098857</v>
      </c>
      <c r="E24" s="40">
        <f t="shared" si="1"/>
        <v>3676068753</v>
      </c>
      <c r="F24" s="41">
        <f t="shared" si="1"/>
        <v>3676068753</v>
      </c>
      <c r="G24" s="41">
        <f t="shared" si="1"/>
        <v>3368964002</v>
      </c>
      <c r="H24" s="41">
        <f t="shared" si="1"/>
        <v>3027340441</v>
      </c>
      <c r="I24" s="41">
        <f t="shared" si="1"/>
        <v>3027075642</v>
      </c>
      <c r="J24" s="41">
        <f t="shared" si="1"/>
        <v>3027075642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3027075642</v>
      </c>
      <c r="X24" s="41">
        <f t="shared" si="1"/>
        <v>919017188</v>
      </c>
      <c r="Y24" s="41">
        <f t="shared" si="1"/>
        <v>2108058454</v>
      </c>
      <c r="Z24" s="42">
        <f>+IF(X24&lt;&gt;0,+(Y24/X24)*100,0)</f>
        <v>229.38183110455603</v>
      </c>
      <c r="AA24" s="43">
        <f>SUM(AA15:AA23)</f>
        <v>3676068753</v>
      </c>
    </row>
    <row r="25" spans="1:27" ht="13.5">
      <c r="A25" s="31" t="s">
        <v>51</v>
      </c>
      <c r="B25" s="32"/>
      <c r="C25" s="33">
        <f aca="true" t="shared" si="2" ref="C25:Y25">+C12+C24</f>
        <v>3975703067</v>
      </c>
      <c r="D25" s="33">
        <f>+D12+D24</f>
        <v>3975703067</v>
      </c>
      <c r="E25" s="34">
        <f t="shared" si="2"/>
        <v>4451963649</v>
      </c>
      <c r="F25" s="35">
        <f t="shared" si="2"/>
        <v>4451963649</v>
      </c>
      <c r="G25" s="35">
        <f t="shared" si="2"/>
        <v>4296403671</v>
      </c>
      <c r="H25" s="35">
        <f t="shared" si="2"/>
        <v>4043312988</v>
      </c>
      <c r="I25" s="35">
        <f t="shared" si="2"/>
        <v>3972781590</v>
      </c>
      <c r="J25" s="35">
        <f t="shared" si="2"/>
        <v>3972781590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3972781590</v>
      </c>
      <c r="X25" s="35">
        <f t="shared" si="2"/>
        <v>1112990912</v>
      </c>
      <c r="Y25" s="35">
        <f t="shared" si="2"/>
        <v>2859790678</v>
      </c>
      <c r="Z25" s="36">
        <f>+IF(X25&lt;&gt;0,+(Y25/X25)*100,0)</f>
        <v>256.94645366520297</v>
      </c>
      <c r="AA25" s="37">
        <f>+AA12+AA24</f>
        <v>4451963649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4935538</v>
      </c>
      <c r="D30" s="22">
        <v>4935538</v>
      </c>
      <c r="E30" s="23">
        <v>22158000</v>
      </c>
      <c r="F30" s="24">
        <v>22158000</v>
      </c>
      <c r="G30" s="24"/>
      <c r="H30" s="24">
        <v>21759666</v>
      </c>
      <c r="I30" s="24">
        <v>21632304</v>
      </c>
      <c r="J30" s="24">
        <v>21632304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21632304</v>
      </c>
      <c r="X30" s="24">
        <v>5539500</v>
      </c>
      <c r="Y30" s="24">
        <v>16092804</v>
      </c>
      <c r="Z30" s="25">
        <v>290.51</v>
      </c>
      <c r="AA30" s="26">
        <v>22158000</v>
      </c>
    </row>
    <row r="31" spans="1:27" ht="13.5">
      <c r="A31" s="27" t="s">
        <v>56</v>
      </c>
      <c r="B31" s="21"/>
      <c r="C31" s="22">
        <v>10027543</v>
      </c>
      <c r="D31" s="22">
        <v>10027543</v>
      </c>
      <c r="E31" s="23">
        <v>9997181</v>
      </c>
      <c r="F31" s="24">
        <v>9997181</v>
      </c>
      <c r="G31" s="24">
        <v>9953694</v>
      </c>
      <c r="H31" s="24">
        <v>10013941</v>
      </c>
      <c r="I31" s="24">
        <v>10022859</v>
      </c>
      <c r="J31" s="24">
        <v>10022859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10022859</v>
      </c>
      <c r="X31" s="24">
        <v>2499295</v>
      </c>
      <c r="Y31" s="24">
        <v>7523564</v>
      </c>
      <c r="Z31" s="25">
        <v>301.03</v>
      </c>
      <c r="AA31" s="26">
        <v>9997181</v>
      </c>
    </row>
    <row r="32" spans="1:27" ht="13.5">
      <c r="A32" s="27" t="s">
        <v>57</v>
      </c>
      <c r="B32" s="21"/>
      <c r="C32" s="22">
        <v>345545591</v>
      </c>
      <c r="D32" s="22">
        <v>345545591</v>
      </c>
      <c r="E32" s="23">
        <v>103000000</v>
      </c>
      <c r="F32" s="24">
        <v>103000000</v>
      </c>
      <c r="G32" s="24">
        <v>351400011</v>
      </c>
      <c r="H32" s="24">
        <v>289199656</v>
      </c>
      <c r="I32" s="24">
        <v>289229888</v>
      </c>
      <c r="J32" s="24">
        <v>289229888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289229888</v>
      </c>
      <c r="X32" s="24">
        <v>25750000</v>
      </c>
      <c r="Y32" s="24">
        <v>263479888</v>
      </c>
      <c r="Z32" s="25">
        <v>1023.22</v>
      </c>
      <c r="AA32" s="26">
        <v>103000000</v>
      </c>
    </row>
    <row r="33" spans="1:27" ht="13.5">
      <c r="A33" s="27" t="s">
        <v>58</v>
      </c>
      <c r="B33" s="21"/>
      <c r="C33" s="22">
        <v>20979603</v>
      </c>
      <c r="D33" s="22">
        <v>20979603</v>
      </c>
      <c r="E33" s="23">
        <v>3437863</v>
      </c>
      <c r="F33" s="24">
        <v>3437863</v>
      </c>
      <c r="G33" s="24"/>
      <c r="H33" s="24"/>
      <c r="I33" s="24">
        <v>4425946</v>
      </c>
      <c r="J33" s="24">
        <v>4425946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4425946</v>
      </c>
      <c r="X33" s="24">
        <v>859466</v>
      </c>
      <c r="Y33" s="24">
        <v>3566480</v>
      </c>
      <c r="Z33" s="25">
        <v>414.96</v>
      </c>
      <c r="AA33" s="26">
        <v>3437863</v>
      </c>
    </row>
    <row r="34" spans="1:27" ht="13.5">
      <c r="A34" s="31" t="s">
        <v>59</v>
      </c>
      <c r="B34" s="32"/>
      <c r="C34" s="33">
        <f aca="true" t="shared" si="3" ref="C34:Y34">SUM(C29:C33)</f>
        <v>381488275</v>
      </c>
      <c r="D34" s="33">
        <f>SUM(D29:D33)</f>
        <v>381488275</v>
      </c>
      <c r="E34" s="34">
        <f t="shared" si="3"/>
        <v>138593044</v>
      </c>
      <c r="F34" s="35">
        <f t="shared" si="3"/>
        <v>138593044</v>
      </c>
      <c r="G34" s="35">
        <f t="shared" si="3"/>
        <v>361353705</v>
      </c>
      <c r="H34" s="35">
        <f t="shared" si="3"/>
        <v>320973263</v>
      </c>
      <c r="I34" s="35">
        <f t="shared" si="3"/>
        <v>325310997</v>
      </c>
      <c r="J34" s="35">
        <f t="shared" si="3"/>
        <v>325310997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325310997</v>
      </c>
      <c r="X34" s="35">
        <f t="shared" si="3"/>
        <v>34648261</v>
      </c>
      <c r="Y34" s="35">
        <f t="shared" si="3"/>
        <v>290662736</v>
      </c>
      <c r="Z34" s="36">
        <f>+IF(X34&lt;&gt;0,+(Y34/X34)*100,0)</f>
        <v>838.8955970979323</v>
      </c>
      <c r="AA34" s="37">
        <f>SUM(AA29:AA33)</f>
        <v>138593044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313979825</v>
      </c>
      <c r="D37" s="22">
        <v>313979825</v>
      </c>
      <c r="E37" s="23">
        <v>513000000</v>
      </c>
      <c r="F37" s="24">
        <v>513000000</v>
      </c>
      <c r="G37" s="24">
        <v>226819272</v>
      </c>
      <c r="H37" s="24">
        <v>223779709</v>
      </c>
      <c r="I37" s="24">
        <v>216840106</v>
      </c>
      <c r="J37" s="24">
        <v>216840106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216840106</v>
      </c>
      <c r="X37" s="24">
        <v>128250000</v>
      </c>
      <c r="Y37" s="24">
        <v>88590106</v>
      </c>
      <c r="Z37" s="25">
        <v>69.08</v>
      </c>
      <c r="AA37" s="26">
        <v>513000000</v>
      </c>
    </row>
    <row r="38" spans="1:27" ht="13.5">
      <c r="A38" s="27" t="s">
        <v>58</v>
      </c>
      <c r="B38" s="21"/>
      <c r="C38" s="22">
        <v>25860274</v>
      </c>
      <c r="D38" s="22">
        <v>25860274</v>
      </c>
      <c r="E38" s="23">
        <v>129861236</v>
      </c>
      <c r="F38" s="24">
        <v>129861236</v>
      </c>
      <c r="G38" s="24">
        <v>136236183</v>
      </c>
      <c r="H38" s="24">
        <v>176856728</v>
      </c>
      <c r="I38" s="24">
        <v>119662593</v>
      </c>
      <c r="J38" s="24">
        <v>119662593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119662593</v>
      </c>
      <c r="X38" s="24">
        <v>32465309</v>
      </c>
      <c r="Y38" s="24">
        <v>87197284</v>
      </c>
      <c r="Z38" s="25">
        <v>268.59</v>
      </c>
      <c r="AA38" s="26">
        <v>129861236</v>
      </c>
    </row>
    <row r="39" spans="1:27" ht="13.5">
      <c r="A39" s="31" t="s">
        <v>61</v>
      </c>
      <c r="B39" s="39"/>
      <c r="C39" s="33">
        <f aca="true" t="shared" si="4" ref="C39:Y39">SUM(C37:C38)</f>
        <v>339840099</v>
      </c>
      <c r="D39" s="33">
        <f>SUM(D37:D38)</f>
        <v>339840099</v>
      </c>
      <c r="E39" s="40">
        <f t="shared" si="4"/>
        <v>642861236</v>
      </c>
      <c r="F39" s="41">
        <f t="shared" si="4"/>
        <v>642861236</v>
      </c>
      <c r="G39" s="41">
        <f t="shared" si="4"/>
        <v>363055455</v>
      </c>
      <c r="H39" s="41">
        <f t="shared" si="4"/>
        <v>400636437</v>
      </c>
      <c r="I39" s="41">
        <f t="shared" si="4"/>
        <v>336502699</v>
      </c>
      <c r="J39" s="41">
        <f t="shared" si="4"/>
        <v>336502699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336502699</v>
      </c>
      <c r="X39" s="41">
        <f t="shared" si="4"/>
        <v>160715309</v>
      </c>
      <c r="Y39" s="41">
        <f t="shared" si="4"/>
        <v>175787390</v>
      </c>
      <c r="Z39" s="42">
        <f>+IF(X39&lt;&gt;0,+(Y39/X39)*100,0)</f>
        <v>109.37812402177568</v>
      </c>
      <c r="AA39" s="43">
        <f>SUM(AA37:AA38)</f>
        <v>642861236</v>
      </c>
    </row>
    <row r="40" spans="1:27" ht="13.5">
      <c r="A40" s="31" t="s">
        <v>62</v>
      </c>
      <c r="B40" s="32"/>
      <c r="C40" s="33">
        <f aca="true" t="shared" si="5" ref="C40:Y40">+C34+C39</f>
        <v>721328374</v>
      </c>
      <c r="D40" s="33">
        <f>+D34+D39</f>
        <v>721328374</v>
      </c>
      <c r="E40" s="34">
        <f t="shared" si="5"/>
        <v>781454280</v>
      </c>
      <c r="F40" s="35">
        <f t="shared" si="5"/>
        <v>781454280</v>
      </c>
      <c r="G40" s="35">
        <f t="shared" si="5"/>
        <v>724409160</v>
      </c>
      <c r="H40" s="35">
        <f t="shared" si="5"/>
        <v>721609700</v>
      </c>
      <c r="I40" s="35">
        <f t="shared" si="5"/>
        <v>661813696</v>
      </c>
      <c r="J40" s="35">
        <f t="shared" si="5"/>
        <v>661813696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661813696</v>
      </c>
      <c r="X40" s="35">
        <f t="shared" si="5"/>
        <v>195363570</v>
      </c>
      <c r="Y40" s="35">
        <f t="shared" si="5"/>
        <v>466450126</v>
      </c>
      <c r="Z40" s="36">
        <f>+IF(X40&lt;&gt;0,+(Y40/X40)*100,0)</f>
        <v>238.76003392034656</v>
      </c>
      <c r="AA40" s="37">
        <f>+AA34+AA39</f>
        <v>781454280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3254374693</v>
      </c>
      <c r="D42" s="47">
        <f>+D25-D40</f>
        <v>3254374693</v>
      </c>
      <c r="E42" s="48">
        <f t="shared" si="6"/>
        <v>3670509369</v>
      </c>
      <c r="F42" s="49">
        <f t="shared" si="6"/>
        <v>3670509369</v>
      </c>
      <c r="G42" s="49">
        <f t="shared" si="6"/>
        <v>3571994511</v>
      </c>
      <c r="H42" s="49">
        <f t="shared" si="6"/>
        <v>3321703288</v>
      </c>
      <c r="I42" s="49">
        <f t="shared" si="6"/>
        <v>3310967894</v>
      </c>
      <c r="J42" s="49">
        <f t="shared" si="6"/>
        <v>3310967894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3310967894</v>
      </c>
      <c r="X42" s="49">
        <f t="shared" si="6"/>
        <v>917627342</v>
      </c>
      <c r="Y42" s="49">
        <f t="shared" si="6"/>
        <v>2393340552</v>
      </c>
      <c r="Z42" s="50">
        <f>+IF(X42&lt;&gt;0,+(Y42/X42)*100,0)</f>
        <v>260.8183564783099</v>
      </c>
      <c r="AA42" s="51">
        <f>+AA25-AA40</f>
        <v>3670509369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3219476882</v>
      </c>
      <c r="D45" s="22">
        <v>3219476882</v>
      </c>
      <c r="E45" s="23">
        <v>3637156209</v>
      </c>
      <c r="F45" s="24">
        <v>3637156209</v>
      </c>
      <c r="G45" s="24">
        <v>3537105217</v>
      </c>
      <c r="H45" s="24">
        <v>3286664073</v>
      </c>
      <c r="I45" s="24">
        <v>3275616822</v>
      </c>
      <c r="J45" s="24">
        <v>3275616822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3275616822</v>
      </c>
      <c r="X45" s="24">
        <v>909289052</v>
      </c>
      <c r="Y45" s="24">
        <v>2366327770</v>
      </c>
      <c r="Z45" s="52">
        <v>260.24</v>
      </c>
      <c r="AA45" s="26">
        <v>3637156209</v>
      </c>
    </row>
    <row r="46" spans="1:27" ht="13.5">
      <c r="A46" s="27" t="s">
        <v>67</v>
      </c>
      <c r="B46" s="21"/>
      <c r="C46" s="22">
        <v>34897811</v>
      </c>
      <c r="D46" s="22">
        <v>34897811</v>
      </c>
      <c r="E46" s="23">
        <v>33353160</v>
      </c>
      <c r="F46" s="24">
        <v>33353160</v>
      </c>
      <c r="G46" s="24">
        <v>34889294</v>
      </c>
      <c r="H46" s="24">
        <v>35039215</v>
      </c>
      <c r="I46" s="24">
        <v>35351072</v>
      </c>
      <c r="J46" s="24">
        <v>35351072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35351072</v>
      </c>
      <c r="X46" s="24">
        <v>8338290</v>
      </c>
      <c r="Y46" s="24">
        <v>27012782</v>
      </c>
      <c r="Z46" s="52">
        <v>323.96</v>
      </c>
      <c r="AA46" s="26">
        <v>33353160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3254374693</v>
      </c>
      <c r="D48" s="55">
        <f>SUM(D45:D47)</f>
        <v>3254374693</v>
      </c>
      <c r="E48" s="56">
        <f t="shared" si="7"/>
        <v>3670509369</v>
      </c>
      <c r="F48" s="57">
        <f t="shared" si="7"/>
        <v>3670509369</v>
      </c>
      <c r="G48" s="57">
        <f t="shared" si="7"/>
        <v>3571994511</v>
      </c>
      <c r="H48" s="57">
        <f t="shared" si="7"/>
        <v>3321703288</v>
      </c>
      <c r="I48" s="57">
        <f t="shared" si="7"/>
        <v>3310967894</v>
      </c>
      <c r="J48" s="57">
        <f t="shared" si="7"/>
        <v>3310967894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3310967894</v>
      </c>
      <c r="X48" s="57">
        <f t="shared" si="7"/>
        <v>917627342</v>
      </c>
      <c r="Y48" s="57">
        <f t="shared" si="7"/>
        <v>2393340552</v>
      </c>
      <c r="Z48" s="58">
        <f>+IF(X48&lt;&gt;0,+(Y48/X48)*100,0)</f>
        <v>260.8183564783099</v>
      </c>
      <c r="AA48" s="59">
        <f>SUM(AA45:AA47)</f>
        <v>3670509369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404509347</v>
      </c>
      <c r="D6" s="22">
        <v>404509347</v>
      </c>
      <c r="E6" s="23">
        <v>274050000</v>
      </c>
      <c r="F6" s="24">
        <v>274050000</v>
      </c>
      <c r="G6" s="24">
        <v>186308000</v>
      </c>
      <c r="H6" s="24">
        <v>195244037</v>
      </c>
      <c r="I6" s="24">
        <v>180930660</v>
      </c>
      <c r="J6" s="24">
        <v>180930660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180930660</v>
      </c>
      <c r="X6" s="24">
        <v>68512500</v>
      </c>
      <c r="Y6" s="24">
        <v>112418160</v>
      </c>
      <c r="Z6" s="25">
        <v>164.08</v>
      </c>
      <c r="AA6" s="26">
        <v>274050000</v>
      </c>
    </row>
    <row r="7" spans="1:27" ht="13.5">
      <c r="A7" s="27" t="s">
        <v>34</v>
      </c>
      <c r="B7" s="21"/>
      <c r="C7" s="22"/>
      <c r="D7" s="22"/>
      <c r="E7" s="23">
        <v>150000000</v>
      </c>
      <c r="F7" s="24">
        <v>150000000</v>
      </c>
      <c r="G7" s="24">
        <v>375000000</v>
      </c>
      <c r="H7" s="24">
        <v>341000000</v>
      </c>
      <c r="I7" s="24">
        <v>295392000</v>
      </c>
      <c r="J7" s="24">
        <v>295392000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295392000</v>
      </c>
      <c r="X7" s="24">
        <v>37500000</v>
      </c>
      <c r="Y7" s="24">
        <v>257892000</v>
      </c>
      <c r="Z7" s="25">
        <v>687.71</v>
      </c>
      <c r="AA7" s="26">
        <v>150000000</v>
      </c>
    </row>
    <row r="8" spans="1:27" ht="13.5">
      <c r="A8" s="27" t="s">
        <v>35</v>
      </c>
      <c r="B8" s="21"/>
      <c r="C8" s="22">
        <v>316529263</v>
      </c>
      <c r="D8" s="22">
        <v>316529263</v>
      </c>
      <c r="E8" s="23">
        <v>256385000</v>
      </c>
      <c r="F8" s="24">
        <v>256385000</v>
      </c>
      <c r="G8" s="24">
        <v>292411826</v>
      </c>
      <c r="H8" s="24">
        <v>309230037</v>
      </c>
      <c r="I8" s="24">
        <v>313903063</v>
      </c>
      <c r="J8" s="24">
        <v>313903063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313903063</v>
      </c>
      <c r="X8" s="24">
        <v>64096250</v>
      </c>
      <c r="Y8" s="24">
        <v>249806813</v>
      </c>
      <c r="Z8" s="25">
        <v>389.74</v>
      </c>
      <c r="AA8" s="26">
        <v>256385000</v>
      </c>
    </row>
    <row r="9" spans="1:27" ht="13.5">
      <c r="A9" s="27" t="s">
        <v>36</v>
      </c>
      <c r="B9" s="21"/>
      <c r="C9" s="22">
        <v>41566730</v>
      </c>
      <c r="D9" s="22">
        <v>41566730</v>
      </c>
      <c r="E9" s="23">
        <v>25114000</v>
      </c>
      <c r="F9" s="24">
        <v>25114000</v>
      </c>
      <c r="G9" s="24">
        <v>10813538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v>6278500</v>
      </c>
      <c r="Y9" s="24">
        <v>-6278500</v>
      </c>
      <c r="Z9" s="25">
        <v>-100</v>
      </c>
      <c r="AA9" s="26">
        <v>25114000</v>
      </c>
    </row>
    <row r="10" spans="1:27" ht="13.5">
      <c r="A10" s="27" t="s">
        <v>37</v>
      </c>
      <c r="B10" s="21"/>
      <c r="C10" s="22">
        <v>41215</v>
      </c>
      <c r="D10" s="22">
        <v>41215</v>
      </c>
      <c r="E10" s="23">
        <v>44000</v>
      </c>
      <c r="F10" s="24">
        <v>44000</v>
      </c>
      <c r="G10" s="28">
        <v>36354</v>
      </c>
      <c r="H10" s="28">
        <v>33247</v>
      </c>
      <c r="I10" s="28">
        <v>30444</v>
      </c>
      <c r="J10" s="24">
        <v>30444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30444</v>
      </c>
      <c r="X10" s="24">
        <v>11000</v>
      </c>
      <c r="Y10" s="28">
        <v>19444</v>
      </c>
      <c r="Z10" s="29">
        <v>176.76</v>
      </c>
      <c r="AA10" s="30">
        <v>44000</v>
      </c>
    </row>
    <row r="11" spans="1:27" ht="13.5">
      <c r="A11" s="27" t="s">
        <v>38</v>
      </c>
      <c r="B11" s="21"/>
      <c r="C11" s="22">
        <v>72999497</v>
      </c>
      <c r="D11" s="22">
        <v>72999497</v>
      </c>
      <c r="E11" s="23">
        <v>89550000</v>
      </c>
      <c r="F11" s="24">
        <v>89550000</v>
      </c>
      <c r="G11" s="24">
        <v>75917009</v>
      </c>
      <c r="H11" s="24">
        <v>76160496</v>
      </c>
      <c r="I11" s="24">
        <v>77635435</v>
      </c>
      <c r="J11" s="24">
        <v>77635435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77635435</v>
      </c>
      <c r="X11" s="24">
        <v>22387500</v>
      </c>
      <c r="Y11" s="24">
        <v>55247935</v>
      </c>
      <c r="Z11" s="25">
        <v>246.78</v>
      </c>
      <c r="AA11" s="26">
        <v>89550000</v>
      </c>
    </row>
    <row r="12" spans="1:27" ht="13.5">
      <c r="A12" s="31" t="s">
        <v>39</v>
      </c>
      <c r="B12" s="32"/>
      <c r="C12" s="33">
        <f aca="true" t="shared" si="0" ref="C12:Y12">SUM(C6:C11)</f>
        <v>835646052</v>
      </c>
      <c r="D12" s="33">
        <f>SUM(D6:D11)</f>
        <v>835646052</v>
      </c>
      <c r="E12" s="34">
        <f t="shared" si="0"/>
        <v>795143000</v>
      </c>
      <c r="F12" s="35">
        <f t="shared" si="0"/>
        <v>795143000</v>
      </c>
      <c r="G12" s="35">
        <f t="shared" si="0"/>
        <v>940486727</v>
      </c>
      <c r="H12" s="35">
        <f t="shared" si="0"/>
        <v>921667817</v>
      </c>
      <c r="I12" s="35">
        <f t="shared" si="0"/>
        <v>867891602</v>
      </c>
      <c r="J12" s="35">
        <f t="shared" si="0"/>
        <v>867891602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867891602</v>
      </c>
      <c r="X12" s="35">
        <f t="shared" si="0"/>
        <v>198785750</v>
      </c>
      <c r="Y12" s="35">
        <f t="shared" si="0"/>
        <v>669105852</v>
      </c>
      <c r="Z12" s="36">
        <f>+IF(X12&lt;&gt;0,+(Y12/X12)*100,0)</f>
        <v>336.59648742427464</v>
      </c>
      <c r="AA12" s="37">
        <f>SUM(AA6:AA11)</f>
        <v>795143000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159027</v>
      </c>
      <c r="D15" s="22">
        <v>159027</v>
      </c>
      <c r="E15" s="23">
        <v>166000</v>
      </c>
      <c r="F15" s="24">
        <v>166000</v>
      </c>
      <c r="G15" s="24">
        <v>160582</v>
      </c>
      <c r="H15" s="24">
        <v>160365</v>
      </c>
      <c r="I15" s="24">
        <v>159785</v>
      </c>
      <c r="J15" s="24">
        <v>159785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159785</v>
      </c>
      <c r="X15" s="24">
        <v>41500</v>
      </c>
      <c r="Y15" s="24">
        <v>118285</v>
      </c>
      <c r="Z15" s="25">
        <v>285.02</v>
      </c>
      <c r="AA15" s="26">
        <v>166000</v>
      </c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134767047</v>
      </c>
      <c r="D17" s="22">
        <v>134767047</v>
      </c>
      <c r="E17" s="23">
        <v>132054000</v>
      </c>
      <c r="F17" s="24">
        <v>132054000</v>
      </c>
      <c r="G17" s="24">
        <v>134720870</v>
      </c>
      <c r="H17" s="24">
        <v>134481364</v>
      </c>
      <c r="I17" s="24">
        <v>134435189</v>
      </c>
      <c r="J17" s="24">
        <v>134435189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134435189</v>
      </c>
      <c r="X17" s="24">
        <v>33013500</v>
      </c>
      <c r="Y17" s="24">
        <v>101421689</v>
      </c>
      <c r="Z17" s="25">
        <v>307.21</v>
      </c>
      <c r="AA17" s="26">
        <v>132054000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4209461940</v>
      </c>
      <c r="D19" s="22">
        <v>4209461940</v>
      </c>
      <c r="E19" s="23">
        <v>4304896000</v>
      </c>
      <c r="F19" s="24">
        <v>4304896000</v>
      </c>
      <c r="G19" s="24">
        <v>4193367529</v>
      </c>
      <c r="H19" s="24">
        <v>4185739599</v>
      </c>
      <c r="I19" s="24">
        <v>4188874639</v>
      </c>
      <c r="J19" s="24">
        <v>4188874639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4188874639</v>
      </c>
      <c r="X19" s="24">
        <v>1076224000</v>
      </c>
      <c r="Y19" s="24">
        <v>3112650639</v>
      </c>
      <c r="Z19" s="25">
        <v>289.22</v>
      </c>
      <c r="AA19" s="26">
        <v>4304896000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13374745</v>
      </c>
      <c r="D22" s="22">
        <v>13374745</v>
      </c>
      <c r="E22" s="23">
        <v>9448300</v>
      </c>
      <c r="F22" s="24">
        <v>9448300</v>
      </c>
      <c r="G22" s="24">
        <v>12590780</v>
      </c>
      <c r="H22" s="24">
        <v>10591732</v>
      </c>
      <c r="I22" s="24">
        <v>9807765</v>
      </c>
      <c r="J22" s="24">
        <v>9807765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9807765</v>
      </c>
      <c r="X22" s="24">
        <v>2362075</v>
      </c>
      <c r="Y22" s="24">
        <v>7445690</v>
      </c>
      <c r="Z22" s="25">
        <v>315.22</v>
      </c>
      <c r="AA22" s="26">
        <v>9448300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4357762759</v>
      </c>
      <c r="D24" s="33">
        <f>SUM(D15:D23)</f>
        <v>4357762759</v>
      </c>
      <c r="E24" s="40">
        <f t="shared" si="1"/>
        <v>4446564300</v>
      </c>
      <c r="F24" s="41">
        <f t="shared" si="1"/>
        <v>4446564300</v>
      </c>
      <c r="G24" s="41">
        <f t="shared" si="1"/>
        <v>4340839761</v>
      </c>
      <c r="H24" s="41">
        <f t="shared" si="1"/>
        <v>4330973060</v>
      </c>
      <c r="I24" s="41">
        <f t="shared" si="1"/>
        <v>4333277378</v>
      </c>
      <c r="J24" s="41">
        <f t="shared" si="1"/>
        <v>4333277378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4333277378</v>
      </c>
      <c r="X24" s="41">
        <f t="shared" si="1"/>
        <v>1111641075</v>
      </c>
      <c r="Y24" s="41">
        <f t="shared" si="1"/>
        <v>3221636303</v>
      </c>
      <c r="Z24" s="42">
        <f>+IF(X24&lt;&gt;0,+(Y24/X24)*100,0)</f>
        <v>289.8090377777737</v>
      </c>
      <c r="AA24" s="43">
        <f>SUM(AA15:AA23)</f>
        <v>4446564300</v>
      </c>
    </row>
    <row r="25" spans="1:27" ht="13.5">
      <c r="A25" s="31" t="s">
        <v>51</v>
      </c>
      <c r="B25" s="32"/>
      <c r="C25" s="33">
        <f aca="true" t="shared" si="2" ref="C25:Y25">+C12+C24</f>
        <v>5193408811</v>
      </c>
      <c r="D25" s="33">
        <f>+D12+D24</f>
        <v>5193408811</v>
      </c>
      <c r="E25" s="34">
        <f t="shared" si="2"/>
        <v>5241707300</v>
      </c>
      <c r="F25" s="35">
        <f t="shared" si="2"/>
        <v>5241707300</v>
      </c>
      <c r="G25" s="35">
        <f t="shared" si="2"/>
        <v>5281326488</v>
      </c>
      <c r="H25" s="35">
        <f t="shared" si="2"/>
        <v>5252640877</v>
      </c>
      <c r="I25" s="35">
        <f t="shared" si="2"/>
        <v>5201168980</v>
      </c>
      <c r="J25" s="35">
        <f t="shared" si="2"/>
        <v>5201168980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5201168980</v>
      </c>
      <c r="X25" s="35">
        <f t="shared" si="2"/>
        <v>1310426825</v>
      </c>
      <c r="Y25" s="35">
        <f t="shared" si="2"/>
        <v>3890742155</v>
      </c>
      <c r="Z25" s="36">
        <f>+IF(X25&lt;&gt;0,+(Y25/X25)*100,0)</f>
        <v>296.90647968840227</v>
      </c>
      <c r="AA25" s="37">
        <f>+AA12+AA24</f>
        <v>5241707300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124739142</v>
      </c>
      <c r="D30" s="22">
        <v>124739142</v>
      </c>
      <c r="E30" s="23">
        <v>122938000</v>
      </c>
      <c r="F30" s="24">
        <v>122938000</v>
      </c>
      <c r="G30" s="24">
        <v>124739142</v>
      </c>
      <c r="H30" s="24">
        <v>124739142</v>
      </c>
      <c r="I30" s="24">
        <v>114708018</v>
      </c>
      <c r="J30" s="24">
        <v>114708018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114708018</v>
      </c>
      <c r="X30" s="24">
        <v>30734500</v>
      </c>
      <c r="Y30" s="24">
        <v>83973518</v>
      </c>
      <c r="Z30" s="25">
        <v>273.22</v>
      </c>
      <c r="AA30" s="26">
        <v>122938000</v>
      </c>
    </row>
    <row r="31" spans="1:27" ht="13.5">
      <c r="A31" s="27" t="s">
        <v>56</v>
      </c>
      <c r="B31" s="21"/>
      <c r="C31" s="22">
        <v>44908275</v>
      </c>
      <c r="D31" s="22">
        <v>44908275</v>
      </c>
      <c r="E31" s="23">
        <v>43646000</v>
      </c>
      <c r="F31" s="24">
        <v>43646000</v>
      </c>
      <c r="G31" s="24">
        <v>45949743</v>
      </c>
      <c r="H31" s="24">
        <v>46002618</v>
      </c>
      <c r="I31" s="24">
        <v>55018248</v>
      </c>
      <c r="J31" s="24">
        <v>55018248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55018248</v>
      </c>
      <c r="X31" s="24">
        <v>10911500</v>
      </c>
      <c r="Y31" s="24">
        <v>44106748</v>
      </c>
      <c r="Z31" s="25">
        <v>404.22</v>
      </c>
      <c r="AA31" s="26">
        <v>43646000</v>
      </c>
    </row>
    <row r="32" spans="1:27" ht="13.5">
      <c r="A32" s="27" t="s">
        <v>57</v>
      </c>
      <c r="B32" s="21"/>
      <c r="C32" s="22">
        <v>431489074</v>
      </c>
      <c r="D32" s="22">
        <v>431489074</v>
      </c>
      <c r="E32" s="23">
        <v>381429000</v>
      </c>
      <c r="F32" s="24">
        <v>381429000</v>
      </c>
      <c r="G32" s="24">
        <v>509184669</v>
      </c>
      <c r="H32" s="24">
        <v>492475479</v>
      </c>
      <c r="I32" s="24">
        <v>449624309</v>
      </c>
      <c r="J32" s="24">
        <v>449624309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449624309</v>
      </c>
      <c r="X32" s="24">
        <v>95357250</v>
      </c>
      <c r="Y32" s="24">
        <v>354267059</v>
      </c>
      <c r="Z32" s="25">
        <v>371.52</v>
      </c>
      <c r="AA32" s="26">
        <v>381429000</v>
      </c>
    </row>
    <row r="33" spans="1:27" ht="13.5">
      <c r="A33" s="27" t="s">
        <v>58</v>
      </c>
      <c r="B33" s="21"/>
      <c r="C33" s="22">
        <v>20390933</v>
      </c>
      <c r="D33" s="22">
        <v>20390933</v>
      </c>
      <c r="E33" s="23">
        <v>26394000</v>
      </c>
      <c r="F33" s="24">
        <v>26394000</v>
      </c>
      <c r="G33" s="24">
        <v>20390932</v>
      </c>
      <c r="H33" s="24">
        <v>20390932</v>
      </c>
      <c r="I33" s="24">
        <v>20390932</v>
      </c>
      <c r="J33" s="24">
        <v>20390932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20390932</v>
      </c>
      <c r="X33" s="24">
        <v>6598500</v>
      </c>
      <c r="Y33" s="24">
        <v>13792432</v>
      </c>
      <c r="Z33" s="25">
        <v>209.02</v>
      </c>
      <c r="AA33" s="26">
        <v>26394000</v>
      </c>
    </row>
    <row r="34" spans="1:27" ht="13.5">
      <c r="A34" s="31" t="s">
        <v>59</v>
      </c>
      <c r="B34" s="32"/>
      <c r="C34" s="33">
        <f aca="true" t="shared" si="3" ref="C34:Y34">SUM(C29:C33)</f>
        <v>621527424</v>
      </c>
      <c r="D34" s="33">
        <f>SUM(D29:D33)</f>
        <v>621527424</v>
      </c>
      <c r="E34" s="34">
        <f t="shared" si="3"/>
        <v>574407000</v>
      </c>
      <c r="F34" s="35">
        <f t="shared" si="3"/>
        <v>574407000</v>
      </c>
      <c r="G34" s="35">
        <f t="shared" si="3"/>
        <v>700264486</v>
      </c>
      <c r="H34" s="35">
        <f t="shared" si="3"/>
        <v>683608171</v>
      </c>
      <c r="I34" s="35">
        <f t="shared" si="3"/>
        <v>639741507</v>
      </c>
      <c r="J34" s="35">
        <f t="shared" si="3"/>
        <v>639741507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639741507</v>
      </c>
      <c r="X34" s="35">
        <f t="shared" si="3"/>
        <v>143601750</v>
      </c>
      <c r="Y34" s="35">
        <f t="shared" si="3"/>
        <v>496139757</v>
      </c>
      <c r="Z34" s="36">
        <f>+IF(X34&lt;&gt;0,+(Y34/X34)*100,0)</f>
        <v>345.49701309350337</v>
      </c>
      <c r="AA34" s="37">
        <f>SUM(AA29:AA33)</f>
        <v>574407000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601727228</v>
      </c>
      <c r="D37" s="22">
        <v>601727228</v>
      </c>
      <c r="E37" s="23">
        <v>686593000</v>
      </c>
      <c r="F37" s="24">
        <v>686593000</v>
      </c>
      <c r="G37" s="24">
        <v>601116045</v>
      </c>
      <c r="H37" s="24">
        <v>601116045</v>
      </c>
      <c r="I37" s="24">
        <v>602956951</v>
      </c>
      <c r="J37" s="24">
        <v>602956951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602956951</v>
      </c>
      <c r="X37" s="24">
        <v>171648250</v>
      </c>
      <c r="Y37" s="24">
        <v>431308701</v>
      </c>
      <c r="Z37" s="25">
        <v>251.27</v>
      </c>
      <c r="AA37" s="26">
        <v>686593000</v>
      </c>
    </row>
    <row r="38" spans="1:27" ht="13.5">
      <c r="A38" s="27" t="s">
        <v>58</v>
      </c>
      <c r="B38" s="21"/>
      <c r="C38" s="22">
        <v>233331899</v>
      </c>
      <c r="D38" s="22">
        <v>233331899</v>
      </c>
      <c r="E38" s="23">
        <v>249175000</v>
      </c>
      <c r="F38" s="24">
        <v>249175000</v>
      </c>
      <c r="G38" s="24">
        <v>233331899</v>
      </c>
      <c r="H38" s="24">
        <v>233331899</v>
      </c>
      <c r="I38" s="24">
        <v>233331899</v>
      </c>
      <c r="J38" s="24">
        <v>233331899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233331899</v>
      </c>
      <c r="X38" s="24">
        <v>62293750</v>
      </c>
      <c r="Y38" s="24">
        <v>171038149</v>
      </c>
      <c r="Z38" s="25">
        <v>274.57</v>
      </c>
      <c r="AA38" s="26">
        <v>249175000</v>
      </c>
    </row>
    <row r="39" spans="1:27" ht="13.5">
      <c r="A39" s="31" t="s">
        <v>61</v>
      </c>
      <c r="B39" s="39"/>
      <c r="C39" s="33">
        <f aca="true" t="shared" si="4" ref="C39:Y39">SUM(C37:C38)</f>
        <v>835059127</v>
      </c>
      <c r="D39" s="33">
        <f>SUM(D37:D38)</f>
        <v>835059127</v>
      </c>
      <c r="E39" s="40">
        <f t="shared" si="4"/>
        <v>935768000</v>
      </c>
      <c r="F39" s="41">
        <f t="shared" si="4"/>
        <v>935768000</v>
      </c>
      <c r="G39" s="41">
        <f t="shared" si="4"/>
        <v>834447944</v>
      </c>
      <c r="H39" s="41">
        <f t="shared" si="4"/>
        <v>834447944</v>
      </c>
      <c r="I39" s="41">
        <f t="shared" si="4"/>
        <v>836288850</v>
      </c>
      <c r="J39" s="41">
        <f t="shared" si="4"/>
        <v>836288850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836288850</v>
      </c>
      <c r="X39" s="41">
        <f t="shared" si="4"/>
        <v>233942000</v>
      </c>
      <c r="Y39" s="41">
        <f t="shared" si="4"/>
        <v>602346850</v>
      </c>
      <c r="Z39" s="42">
        <f>+IF(X39&lt;&gt;0,+(Y39/X39)*100,0)</f>
        <v>257.4770028468595</v>
      </c>
      <c r="AA39" s="43">
        <f>SUM(AA37:AA38)</f>
        <v>935768000</v>
      </c>
    </row>
    <row r="40" spans="1:27" ht="13.5">
      <c r="A40" s="31" t="s">
        <v>62</v>
      </c>
      <c r="B40" s="32"/>
      <c r="C40" s="33">
        <f aca="true" t="shared" si="5" ref="C40:Y40">+C34+C39</f>
        <v>1456586551</v>
      </c>
      <c r="D40" s="33">
        <f>+D34+D39</f>
        <v>1456586551</v>
      </c>
      <c r="E40" s="34">
        <f t="shared" si="5"/>
        <v>1510175000</v>
      </c>
      <c r="F40" s="35">
        <f t="shared" si="5"/>
        <v>1510175000</v>
      </c>
      <c r="G40" s="35">
        <f t="shared" si="5"/>
        <v>1534712430</v>
      </c>
      <c r="H40" s="35">
        <f t="shared" si="5"/>
        <v>1518056115</v>
      </c>
      <c r="I40" s="35">
        <f t="shared" si="5"/>
        <v>1476030357</v>
      </c>
      <c r="J40" s="35">
        <f t="shared" si="5"/>
        <v>1476030357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1476030357</v>
      </c>
      <c r="X40" s="35">
        <f t="shared" si="5"/>
        <v>377543750</v>
      </c>
      <c r="Y40" s="35">
        <f t="shared" si="5"/>
        <v>1098486607</v>
      </c>
      <c r="Z40" s="36">
        <f>+IF(X40&lt;&gt;0,+(Y40/X40)*100,0)</f>
        <v>290.9561095899482</v>
      </c>
      <c r="AA40" s="37">
        <f>+AA34+AA39</f>
        <v>1510175000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3736822260</v>
      </c>
      <c r="D42" s="47">
        <f>+D25-D40</f>
        <v>3736822260</v>
      </c>
      <c r="E42" s="48">
        <f t="shared" si="6"/>
        <v>3731532300</v>
      </c>
      <c r="F42" s="49">
        <f t="shared" si="6"/>
        <v>3731532300</v>
      </c>
      <c r="G42" s="49">
        <f t="shared" si="6"/>
        <v>3746614058</v>
      </c>
      <c r="H42" s="49">
        <f t="shared" si="6"/>
        <v>3734584762</v>
      </c>
      <c r="I42" s="49">
        <f t="shared" si="6"/>
        <v>3725138623</v>
      </c>
      <c r="J42" s="49">
        <f t="shared" si="6"/>
        <v>3725138623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3725138623</v>
      </c>
      <c r="X42" s="49">
        <f t="shared" si="6"/>
        <v>932883075</v>
      </c>
      <c r="Y42" s="49">
        <f t="shared" si="6"/>
        <v>2792255548</v>
      </c>
      <c r="Z42" s="50">
        <f>+IF(X42&lt;&gt;0,+(Y42/X42)*100,0)</f>
        <v>299.314632543848</v>
      </c>
      <c r="AA42" s="51">
        <f>+AA25-AA40</f>
        <v>3731532300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3686888716</v>
      </c>
      <c r="D45" s="22">
        <v>3686888716</v>
      </c>
      <c r="E45" s="23">
        <v>3623709300</v>
      </c>
      <c r="F45" s="24">
        <v>3623709300</v>
      </c>
      <c r="G45" s="24">
        <v>3699310765</v>
      </c>
      <c r="H45" s="24">
        <v>3684641968</v>
      </c>
      <c r="I45" s="24">
        <v>3675195265</v>
      </c>
      <c r="J45" s="24">
        <v>3675195265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3675195265</v>
      </c>
      <c r="X45" s="24">
        <v>905927325</v>
      </c>
      <c r="Y45" s="24">
        <v>2769267940</v>
      </c>
      <c r="Z45" s="52">
        <v>305.68</v>
      </c>
      <c r="AA45" s="26">
        <v>3623709300</v>
      </c>
    </row>
    <row r="46" spans="1:27" ht="13.5">
      <c r="A46" s="27" t="s">
        <v>67</v>
      </c>
      <c r="B46" s="21"/>
      <c r="C46" s="22">
        <v>49933544</v>
      </c>
      <c r="D46" s="22">
        <v>49933544</v>
      </c>
      <c r="E46" s="23">
        <v>107823000</v>
      </c>
      <c r="F46" s="24">
        <v>107823000</v>
      </c>
      <c r="G46" s="24">
        <v>47303293</v>
      </c>
      <c r="H46" s="24">
        <v>49942794</v>
      </c>
      <c r="I46" s="24">
        <v>49943358</v>
      </c>
      <c r="J46" s="24">
        <v>49943358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49943358</v>
      </c>
      <c r="X46" s="24">
        <v>26955750</v>
      </c>
      <c r="Y46" s="24">
        <v>22987608</v>
      </c>
      <c r="Z46" s="52">
        <v>85.28</v>
      </c>
      <c r="AA46" s="26">
        <v>107823000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3736822260</v>
      </c>
      <c r="D48" s="55">
        <f>SUM(D45:D47)</f>
        <v>3736822260</v>
      </c>
      <c r="E48" s="56">
        <f t="shared" si="7"/>
        <v>3731532300</v>
      </c>
      <c r="F48" s="57">
        <f t="shared" si="7"/>
        <v>3731532300</v>
      </c>
      <c r="G48" s="57">
        <f t="shared" si="7"/>
        <v>3746614058</v>
      </c>
      <c r="H48" s="57">
        <f t="shared" si="7"/>
        <v>3734584762</v>
      </c>
      <c r="I48" s="57">
        <f t="shared" si="7"/>
        <v>3725138623</v>
      </c>
      <c r="J48" s="57">
        <f t="shared" si="7"/>
        <v>3725138623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3725138623</v>
      </c>
      <c r="X48" s="57">
        <f t="shared" si="7"/>
        <v>932883075</v>
      </c>
      <c r="Y48" s="57">
        <f t="shared" si="7"/>
        <v>2792255548</v>
      </c>
      <c r="Z48" s="58">
        <f>+IF(X48&lt;&gt;0,+(Y48/X48)*100,0)</f>
        <v>299.314632543848</v>
      </c>
      <c r="AA48" s="59">
        <f>SUM(AA45:AA47)</f>
        <v>3731532300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312558018</v>
      </c>
      <c r="D6" s="22">
        <v>312558018</v>
      </c>
      <c r="E6" s="23">
        <v>50000000</v>
      </c>
      <c r="F6" s="24">
        <v>50000000</v>
      </c>
      <c r="G6" s="24">
        <v>607124020</v>
      </c>
      <c r="H6" s="24"/>
      <c r="I6" s="24">
        <v>406975456</v>
      </c>
      <c r="J6" s="24">
        <v>406975456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406975456</v>
      </c>
      <c r="X6" s="24">
        <v>12500000</v>
      </c>
      <c r="Y6" s="24">
        <v>394475456</v>
      </c>
      <c r="Z6" s="25">
        <v>3155.8</v>
      </c>
      <c r="AA6" s="26">
        <v>50000000</v>
      </c>
    </row>
    <row r="7" spans="1:27" ht="13.5">
      <c r="A7" s="27" t="s">
        <v>34</v>
      </c>
      <c r="B7" s="21"/>
      <c r="C7" s="22">
        <v>110000000</v>
      </c>
      <c r="D7" s="22">
        <v>110000000</v>
      </c>
      <c r="E7" s="23">
        <v>220000000</v>
      </c>
      <c r="F7" s="24">
        <v>220000000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55000000</v>
      </c>
      <c r="Y7" s="24">
        <v>-55000000</v>
      </c>
      <c r="Z7" s="25">
        <v>-100</v>
      </c>
      <c r="AA7" s="26">
        <v>220000000</v>
      </c>
    </row>
    <row r="8" spans="1:27" ht="13.5">
      <c r="A8" s="27" t="s">
        <v>35</v>
      </c>
      <c r="B8" s="21"/>
      <c r="C8" s="22">
        <v>354198069</v>
      </c>
      <c r="D8" s="22">
        <v>354198069</v>
      </c>
      <c r="E8" s="23">
        <v>313240796</v>
      </c>
      <c r="F8" s="24">
        <v>313240796</v>
      </c>
      <c r="G8" s="24">
        <v>503728531</v>
      </c>
      <c r="H8" s="24"/>
      <c r="I8" s="24">
        <v>363974230</v>
      </c>
      <c r="J8" s="24">
        <v>363974230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363974230</v>
      </c>
      <c r="X8" s="24">
        <v>78310199</v>
      </c>
      <c r="Y8" s="24">
        <v>285664031</v>
      </c>
      <c r="Z8" s="25">
        <v>364.79</v>
      </c>
      <c r="AA8" s="26">
        <v>313240796</v>
      </c>
    </row>
    <row r="9" spans="1:27" ht="13.5">
      <c r="A9" s="27" t="s">
        <v>36</v>
      </c>
      <c r="B9" s="21"/>
      <c r="C9" s="22">
        <v>49948811</v>
      </c>
      <c r="D9" s="22">
        <v>49948811</v>
      </c>
      <c r="E9" s="23">
        <v>45000000</v>
      </c>
      <c r="F9" s="24">
        <v>45000000</v>
      </c>
      <c r="G9" s="24">
        <v>21704456</v>
      </c>
      <c r="H9" s="24"/>
      <c r="I9" s="24">
        <v>28887143</v>
      </c>
      <c r="J9" s="24">
        <v>28887143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28887143</v>
      </c>
      <c r="X9" s="24">
        <v>11250000</v>
      </c>
      <c r="Y9" s="24">
        <v>17637143</v>
      </c>
      <c r="Z9" s="25">
        <v>156.77</v>
      </c>
      <c r="AA9" s="26">
        <v>45000000</v>
      </c>
    </row>
    <row r="10" spans="1:27" ht="13.5">
      <c r="A10" s="27" t="s">
        <v>37</v>
      </c>
      <c r="B10" s="21"/>
      <c r="C10" s="22">
        <v>23513337</v>
      </c>
      <c r="D10" s="22">
        <v>23513337</v>
      </c>
      <c r="E10" s="23">
        <v>6879000</v>
      </c>
      <c r="F10" s="24">
        <v>6879000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1719750</v>
      </c>
      <c r="Y10" s="28">
        <v>-1719750</v>
      </c>
      <c r="Z10" s="29">
        <v>-100</v>
      </c>
      <c r="AA10" s="30">
        <v>6879000</v>
      </c>
    </row>
    <row r="11" spans="1:27" ht="13.5">
      <c r="A11" s="27" t="s">
        <v>38</v>
      </c>
      <c r="B11" s="21"/>
      <c r="C11" s="22">
        <v>54289304</v>
      </c>
      <c r="D11" s="22">
        <v>54289304</v>
      </c>
      <c r="E11" s="23">
        <v>55000000</v>
      </c>
      <c r="F11" s="24">
        <v>55000000</v>
      </c>
      <c r="G11" s="24">
        <v>53421422</v>
      </c>
      <c r="H11" s="24"/>
      <c r="I11" s="24">
        <v>59568326</v>
      </c>
      <c r="J11" s="24">
        <v>59568326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59568326</v>
      </c>
      <c r="X11" s="24">
        <v>13750000</v>
      </c>
      <c r="Y11" s="24">
        <v>45818326</v>
      </c>
      <c r="Z11" s="25">
        <v>333.22</v>
      </c>
      <c r="AA11" s="26">
        <v>55000000</v>
      </c>
    </row>
    <row r="12" spans="1:27" ht="13.5">
      <c r="A12" s="31" t="s">
        <v>39</v>
      </c>
      <c r="B12" s="32"/>
      <c r="C12" s="33">
        <f aca="true" t="shared" si="0" ref="C12:Y12">SUM(C6:C11)</f>
        <v>904507539</v>
      </c>
      <c r="D12" s="33">
        <f>SUM(D6:D11)</f>
        <v>904507539</v>
      </c>
      <c r="E12" s="34">
        <f t="shared" si="0"/>
        <v>690119796</v>
      </c>
      <c r="F12" s="35">
        <f t="shared" si="0"/>
        <v>690119796</v>
      </c>
      <c r="G12" s="35">
        <f t="shared" si="0"/>
        <v>1185978429</v>
      </c>
      <c r="H12" s="35">
        <f t="shared" si="0"/>
        <v>0</v>
      </c>
      <c r="I12" s="35">
        <f t="shared" si="0"/>
        <v>859405155</v>
      </c>
      <c r="J12" s="35">
        <f t="shared" si="0"/>
        <v>859405155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859405155</v>
      </c>
      <c r="X12" s="35">
        <f t="shared" si="0"/>
        <v>172529949</v>
      </c>
      <c r="Y12" s="35">
        <f t="shared" si="0"/>
        <v>686875206</v>
      </c>
      <c r="Z12" s="36">
        <f>+IF(X12&lt;&gt;0,+(Y12/X12)*100,0)</f>
        <v>398.1194047649084</v>
      </c>
      <c r="AA12" s="37">
        <f>SUM(AA6:AA11)</f>
        <v>690119796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8152419</v>
      </c>
      <c r="D15" s="22">
        <v>8152419</v>
      </c>
      <c r="E15" s="23">
        <v>6093000</v>
      </c>
      <c r="F15" s="24">
        <v>6093000</v>
      </c>
      <c r="G15" s="24">
        <v>15955484</v>
      </c>
      <c r="H15" s="24"/>
      <c r="I15" s="24">
        <v>15343993</v>
      </c>
      <c r="J15" s="24">
        <v>15343993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15343993</v>
      </c>
      <c r="X15" s="24">
        <v>1523250</v>
      </c>
      <c r="Y15" s="24">
        <v>13820743</v>
      </c>
      <c r="Z15" s="25">
        <v>907.32</v>
      </c>
      <c r="AA15" s="26">
        <v>6093000</v>
      </c>
    </row>
    <row r="16" spans="1:27" ht="13.5">
      <c r="A16" s="27" t="s">
        <v>42</v>
      </c>
      <c r="B16" s="21"/>
      <c r="C16" s="22">
        <v>67217189</v>
      </c>
      <c r="D16" s="22">
        <v>67217189</v>
      </c>
      <c r="E16" s="23">
        <v>58999800</v>
      </c>
      <c r="F16" s="24">
        <v>58999800</v>
      </c>
      <c r="G16" s="28">
        <v>168999800</v>
      </c>
      <c r="H16" s="28"/>
      <c r="I16" s="28">
        <v>208999800</v>
      </c>
      <c r="J16" s="24">
        <v>208999800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208999800</v>
      </c>
      <c r="X16" s="24">
        <v>14749950</v>
      </c>
      <c r="Y16" s="28">
        <v>194249850</v>
      </c>
      <c r="Z16" s="29">
        <v>1316.95</v>
      </c>
      <c r="AA16" s="30">
        <v>58999800</v>
      </c>
    </row>
    <row r="17" spans="1:27" ht="13.5">
      <c r="A17" s="27" t="s">
        <v>43</v>
      </c>
      <c r="B17" s="21"/>
      <c r="C17" s="22">
        <v>544972448</v>
      </c>
      <c r="D17" s="22">
        <v>544972448</v>
      </c>
      <c r="E17" s="23">
        <v>234602329</v>
      </c>
      <c r="F17" s="24">
        <v>234602329</v>
      </c>
      <c r="G17" s="24">
        <v>234602329</v>
      </c>
      <c r="H17" s="24"/>
      <c r="I17" s="24">
        <v>544972448</v>
      </c>
      <c r="J17" s="24">
        <v>544972448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544972448</v>
      </c>
      <c r="X17" s="24">
        <v>58650582</v>
      </c>
      <c r="Y17" s="24">
        <v>486321866</v>
      </c>
      <c r="Z17" s="25">
        <v>829.19</v>
      </c>
      <c r="AA17" s="26">
        <v>234602329</v>
      </c>
    </row>
    <row r="18" spans="1:27" ht="13.5">
      <c r="A18" s="27" t="s">
        <v>44</v>
      </c>
      <c r="B18" s="21"/>
      <c r="C18" s="22"/>
      <c r="D18" s="22"/>
      <c r="E18" s="23">
        <v>8217389</v>
      </c>
      <c r="F18" s="24">
        <v>8217389</v>
      </c>
      <c r="G18" s="24">
        <v>8217389</v>
      </c>
      <c r="H18" s="24"/>
      <c r="I18" s="24">
        <v>8217389</v>
      </c>
      <c r="J18" s="24">
        <v>8217389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8217389</v>
      </c>
      <c r="X18" s="24">
        <v>2054347</v>
      </c>
      <c r="Y18" s="24">
        <v>6163042</v>
      </c>
      <c r="Z18" s="25">
        <v>300</v>
      </c>
      <c r="AA18" s="26">
        <v>8217389</v>
      </c>
    </row>
    <row r="19" spans="1:27" ht="13.5">
      <c r="A19" s="27" t="s">
        <v>45</v>
      </c>
      <c r="B19" s="21"/>
      <c r="C19" s="22">
        <v>7292652118</v>
      </c>
      <c r="D19" s="22">
        <v>7292652118</v>
      </c>
      <c r="E19" s="23">
        <v>6767037859</v>
      </c>
      <c r="F19" s="24">
        <v>6767037859</v>
      </c>
      <c r="G19" s="24">
        <v>5476469695</v>
      </c>
      <c r="H19" s="24"/>
      <c r="I19" s="24">
        <v>7072726496</v>
      </c>
      <c r="J19" s="24">
        <v>7072726496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7072726496</v>
      </c>
      <c r="X19" s="24">
        <v>1691759465</v>
      </c>
      <c r="Y19" s="24">
        <v>5380967031</v>
      </c>
      <c r="Z19" s="25">
        <v>318.07</v>
      </c>
      <c r="AA19" s="26">
        <v>6767037859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>
        <v>16633000</v>
      </c>
      <c r="D21" s="22">
        <v>16633000</v>
      </c>
      <c r="E21" s="23">
        <v>13965349</v>
      </c>
      <c r="F21" s="24">
        <v>13965349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3491337</v>
      </c>
      <c r="Y21" s="24">
        <v>-3491337</v>
      </c>
      <c r="Z21" s="25">
        <v>-100</v>
      </c>
      <c r="AA21" s="26">
        <v>13965349</v>
      </c>
    </row>
    <row r="22" spans="1:27" ht="13.5">
      <c r="A22" s="27" t="s">
        <v>48</v>
      </c>
      <c r="B22" s="21"/>
      <c r="C22" s="22">
        <v>12799379</v>
      </c>
      <c r="D22" s="22">
        <v>12799379</v>
      </c>
      <c r="E22" s="23">
        <v>17834303</v>
      </c>
      <c r="F22" s="24">
        <v>17834303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4458576</v>
      </c>
      <c r="Y22" s="24">
        <v>-4458576</v>
      </c>
      <c r="Z22" s="25">
        <v>-100</v>
      </c>
      <c r="AA22" s="26">
        <v>17834303</v>
      </c>
    </row>
    <row r="23" spans="1:27" ht="13.5">
      <c r="A23" s="27" t="s">
        <v>49</v>
      </c>
      <c r="B23" s="21"/>
      <c r="C23" s="22">
        <v>3671704</v>
      </c>
      <c r="D23" s="22">
        <v>3671704</v>
      </c>
      <c r="E23" s="23">
        <v>11145452</v>
      </c>
      <c r="F23" s="24">
        <v>11145452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2786363</v>
      </c>
      <c r="Y23" s="28">
        <v>-2786363</v>
      </c>
      <c r="Z23" s="29">
        <v>-100</v>
      </c>
      <c r="AA23" s="30">
        <v>11145452</v>
      </c>
    </row>
    <row r="24" spans="1:27" ht="13.5">
      <c r="A24" s="31" t="s">
        <v>50</v>
      </c>
      <c r="B24" s="39"/>
      <c r="C24" s="33">
        <f aca="true" t="shared" si="1" ref="C24:Y24">SUM(C15:C23)</f>
        <v>7946098257</v>
      </c>
      <c r="D24" s="33">
        <f>SUM(D15:D23)</f>
        <v>7946098257</v>
      </c>
      <c r="E24" s="40">
        <f t="shared" si="1"/>
        <v>7117895481</v>
      </c>
      <c r="F24" s="41">
        <f t="shared" si="1"/>
        <v>7117895481</v>
      </c>
      <c r="G24" s="41">
        <f t="shared" si="1"/>
        <v>5904244697</v>
      </c>
      <c r="H24" s="41">
        <f t="shared" si="1"/>
        <v>0</v>
      </c>
      <c r="I24" s="41">
        <f t="shared" si="1"/>
        <v>7850260126</v>
      </c>
      <c r="J24" s="41">
        <f t="shared" si="1"/>
        <v>7850260126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7850260126</v>
      </c>
      <c r="X24" s="41">
        <f t="shared" si="1"/>
        <v>1779473870</v>
      </c>
      <c r="Y24" s="41">
        <f t="shared" si="1"/>
        <v>6070786256</v>
      </c>
      <c r="Z24" s="42">
        <f>+IF(X24&lt;&gt;0,+(Y24/X24)*100,0)</f>
        <v>341.15624614369864</v>
      </c>
      <c r="AA24" s="43">
        <f>SUM(AA15:AA23)</f>
        <v>7117895481</v>
      </c>
    </row>
    <row r="25" spans="1:27" ht="13.5">
      <c r="A25" s="31" t="s">
        <v>51</v>
      </c>
      <c r="B25" s="32"/>
      <c r="C25" s="33">
        <f aca="true" t="shared" si="2" ref="C25:Y25">+C12+C24</f>
        <v>8850605796</v>
      </c>
      <c r="D25" s="33">
        <f>+D12+D24</f>
        <v>8850605796</v>
      </c>
      <c r="E25" s="34">
        <f t="shared" si="2"/>
        <v>7808015277</v>
      </c>
      <c r="F25" s="35">
        <f t="shared" si="2"/>
        <v>7808015277</v>
      </c>
      <c r="G25" s="35">
        <f t="shared" si="2"/>
        <v>7090223126</v>
      </c>
      <c r="H25" s="35">
        <f t="shared" si="2"/>
        <v>0</v>
      </c>
      <c r="I25" s="35">
        <f t="shared" si="2"/>
        <v>8709665281</v>
      </c>
      <c r="J25" s="35">
        <f t="shared" si="2"/>
        <v>8709665281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8709665281</v>
      </c>
      <c r="X25" s="35">
        <f t="shared" si="2"/>
        <v>1952003819</v>
      </c>
      <c r="Y25" s="35">
        <f t="shared" si="2"/>
        <v>6757661462</v>
      </c>
      <c r="Z25" s="36">
        <f>+IF(X25&lt;&gt;0,+(Y25/X25)*100,0)</f>
        <v>346.1909959511201</v>
      </c>
      <c r="AA25" s="37">
        <f>+AA12+AA24</f>
        <v>7808015277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71792266</v>
      </c>
      <c r="D30" s="22">
        <v>71792266</v>
      </c>
      <c r="E30" s="23">
        <v>36805952</v>
      </c>
      <c r="F30" s="24">
        <v>36805952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9201488</v>
      </c>
      <c r="Y30" s="24">
        <v>-9201488</v>
      </c>
      <c r="Z30" s="25">
        <v>-100</v>
      </c>
      <c r="AA30" s="26">
        <v>36805952</v>
      </c>
    </row>
    <row r="31" spans="1:27" ht="13.5">
      <c r="A31" s="27" t="s">
        <v>56</v>
      </c>
      <c r="B31" s="21"/>
      <c r="C31" s="22">
        <v>65650273</v>
      </c>
      <c r="D31" s="22">
        <v>65650273</v>
      </c>
      <c r="E31" s="23">
        <v>65288000</v>
      </c>
      <c r="F31" s="24">
        <v>65288000</v>
      </c>
      <c r="G31" s="24">
        <v>65836935</v>
      </c>
      <c r="H31" s="24"/>
      <c r="I31" s="24">
        <v>66180564</v>
      </c>
      <c r="J31" s="24">
        <v>66180564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66180564</v>
      </c>
      <c r="X31" s="24">
        <v>16322000</v>
      </c>
      <c r="Y31" s="24">
        <v>49858564</v>
      </c>
      <c r="Z31" s="25">
        <v>305.47</v>
      </c>
      <c r="AA31" s="26">
        <v>65288000</v>
      </c>
    </row>
    <row r="32" spans="1:27" ht="13.5">
      <c r="A32" s="27" t="s">
        <v>57</v>
      </c>
      <c r="B32" s="21"/>
      <c r="C32" s="22">
        <v>588759889</v>
      </c>
      <c r="D32" s="22">
        <v>588759889</v>
      </c>
      <c r="E32" s="23">
        <v>407661500</v>
      </c>
      <c r="F32" s="24">
        <v>407661500</v>
      </c>
      <c r="G32" s="24">
        <v>541731852</v>
      </c>
      <c r="H32" s="24"/>
      <c r="I32" s="24">
        <v>490819399</v>
      </c>
      <c r="J32" s="24">
        <v>490819399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490819399</v>
      </c>
      <c r="X32" s="24">
        <v>101915375</v>
      </c>
      <c r="Y32" s="24">
        <v>388904024</v>
      </c>
      <c r="Z32" s="25">
        <v>381.6</v>
      </c>
      <c r="AA32" s="26">
        <v>407661500</v>
      </c>
    </row>
    <row r="33" spans="1:27" ht="13.5">
      <c r="A33" s="27" t="s">
        <v>58</v>
      </c>
      <c r="B33" s="21"/>
      <c r="C33" s="22"/>
      <c r="D33" s="22"/>
      <c r="E33" s="23"/>
      <c r="F33" s="24"/>
      <c r="G33" s="24"/>
      <c r="H33" s="24"/>
      <c r="I33" s="24">
        <v>190252135</v>
      </c>
      <c r="J33" s="24">
        <v>190252135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190252135</v>
      </c>
      <c r="X33" s="24"/>
      <c r="Y33" s="24">
        <v>190252135</v>
      </c>
      <c r="Z33" s="25"/>
      <c r="AA33" s="26"/>
    </row>
    <row r="34" spans="1:27" ht="13.5">
      <c r="A34" s="31" t="s">
        <v>59</v>
      </c>
      <c r="B34" s="32"/>
      <c r="C34" s="33">
        <f aca="true" t="shared" si="3" ref="C34:Y34">SUM(C29:C33)</f>
        <v>726202428</v>
      </c>
      <c r="D34" s="33">
        <f>SUM(D29:D33)</f>
        <v>726202428</v>
      </c>
      <c r="E34" s="34">
        <f t="shared" si="3"/>
        <v>509755452</v>
      </c>
      <c r="F34" s="35">
        <f t="shared" si="3"/>
        <v>509755452</v>
      </c>
      <c r="G34" s="35">
        <f t="shared" si="3"/>
        <v>607568787</v>
      </c>
      <c r="H34" s="35">
        <f t="shared" si="3"/>
        <v>0</v>
      </c>
      <c r="I34" s="35">
        <f t="shared" si="3"/>
        <v>747252098</v>
      </c>
      <c r="J34" s="35">
        <f t="shared" si="3"/>
        <v>747252098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747252098</v>
      </c>
      <c r="X34" s="35">
        <f t="shared" si="3"/>
        <v>127438863</v>
      </c>
      <c r="Y34" s="35">
        <f t="shared" si="3"/>
        <v>619813235</v>
      </c>
      <c r="Z34" s="36">
        <f>+IF(X34&lt;&gt;0,+(Y34/X34)*100,0)</f>
        <v>486.3612405267615</v>
      </c>
      <c r="AA34" s="37">
        <f>SUM(AA29:AA33)</f>
        <v>509755452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309088236</v>
      </c>
      <c r="D37" s="22">
        <v>309088236</v>
      </c>
      <c r="E37" s="23">
        <v>188591056</v>
      </c>
      <c r="F37" s="24">
        <v>188591056</v>
      </c>
      <c r="G37" s="24">
        <v>285961878</v>
      </c>
      <c r="H37" s="24"/>
      <c r="I37" s="24">
        <v>380880502</v>
      </c>
      <c r="J37" s="24">
        <v>380880502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380880502</v>
      </c>
      <c r="X37" s="24">
        <v>47147764</v>
      </c>
      <c r="Y37" s="24">
        <v>333732738</v>
      </c>
      <c r="Z37" s="25">
        <v>707.84</v>
      </c>
      <c r="AA37" s="26">
        <v>188591056</v>
      </c>
    </row>
    <row r="38" spans="1:27" ht="13.5">
      <c r="A38" s="27" t="s">
        <v>58</v>
      </c>
      <c r="B38" s="21"/>
      <c r="C38" s="22">
        <v>204788721</v>
      </c>
      <c r="D38" s="22">
        <v>204788721</v>
      </c>
      <c r="E38" s="23">
        <v>212474135</v>
      </c>
      <c r="F38" s="24">
        <v>212474135</v>
      </c>
      <c r="G38" s="24">
        <v>194756135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53118534</v>
      </c>
      <c r="Y38" s="24">
        <v>-53118534</v>
      </c>
      <c r="Z38" s="25">
        <v>-100</v>
      </c>
      <c r="AA38" s="26">
        <v>212474135</v>
      </c>
    </row>
    <row r="39" spans="1:27" ht="13.5">
      <c r="A39" s="31" t="s">
        <v>61</v>
      </c>
      <c r="B39" s="39"/>
      <c r="C39" s="33">
        <f aca="true" t="shared" si="4" ref="C39:Y39">SUM(C37:C38)</f>
        <v>513876957</v>
      </c>
      <c r="D39" s="33">
        <f>SUM(D37:D38)</f>
        <v>513876957</v>
      </c>
      <c r="E39" s="40">
        <f t="shared" si="4"/>
        <v>401065191</v>
      </c>
      <c r="F39" s="41">
        <f t="shared" si="4"/>
        <v>401065191</v>
      </c>
      <c r="G39" s="41">
        <f t="shared" si="4"/>
        <v>480718013</v>
      </c>
      <c r="H39" s="41">
        <f t="shared" si="4"/>
        <v>0</v>
      </c>
      <c r="I39" s="41">
        <f t="shared" si="4"/>
        <v>380880502</v>
      </c>
      <c r="J39" s="41">
        <f t="shared" si="4"/>
        <v>380880502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380880502</v>
      </c>
      <c r="X39" s="41">
        <f t="shared" si="4"/>
        <v>100266298</v>
      </c>
      <c r="Y39" s="41">
        <f t="shared" si="4"/>
        <v>280614204</v>
      </c>
      <c r="Z39" s="42">
        <f>+IF(X39&lt;&gt;0,+(Y39/X39)*100,0)</f>
        <v>279.8689186669682</v>
      </c>
      <c r="AA39" s="43">
        <f>SUM(AA37:AA38)</f>
        <v>401065191</v>
      </c>
    </row>
    <row r="40" spans="1:27" ht="13.5">
      <c r="A40" s="31" t="s">
        <v>62</v>
      </c>
      <c r="B40" s="32"/>
      <c r="C40" s="33">
        <f aca="true" t="shared" si="5" ref="C40:Y40">+C34+C39</f>
        <v>1240079385</v>
      </c>
      <c r="D40" s="33">
        <f>+D34+D39</f>
        <v>1240079385</v>
      </c>
      <c r="E40" s="34">
        <f t="shared" si="5"/>
        <v>910820643</v>
      </c>
      <c r="F40" s="35">
        <f t="shared" si="5"/>
        <v>910820643</v>
      </c>
      <c r="G40" s="35">
        <f t="shared" si="5"/>
        <v>1088286800</v>
      </c>
      <c r="H40" s="35">
        <f t="shared" si="5"/>
        <v>0</v>
      </c>
      <c r="I40" s="35">
        <f t="shared" si="5"/>
        <v>1128132600</v>
      </c>
      <c r="J40" s="35">
        <f t="shared" si="5"/>
        <v>1128132600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1128132600</v>
      </c>
      <c r="X40" s="35">
        <f t="shared" si="5"/>
        <v>227705161</v>
      </c>
      <c r="Y40" s="35">
        <f t="shared" si="5"/>
        <v>900427439</v>
      </c>
      <c r="Z40" s="36">
        <f>+IF(X40&lt;&gt;0,+(Y40/X40)*100,0)</f>
        <v>395.4356743806962</v>
      </c>
      <c r="AA40" s="37">
        <f>+AA34+AA39</f>
        <v>910820643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7610526411</v>
      </c>
      <c r="D42" s="47">
        <f>+D25-D40</f>
        <v>7610526411</v>
      </c>
      <c r="E42" s="48">
        <f t="shared" si="6"/>
        <v>6897194634</v>
      </c>
      <c r="F42" s="49">
        <f t="shared" si="6"/>
        <v>6897194634</v>
      </c>
      <c r="G42" s="49">
        <f t="shared" si="6"/>
        <v>6001936326</v>
      </c>
      <c r="H42" s="49">
        <f t="shared" si="6"/>
        <v>0</v>
      </c>
      <c r="I42" s="49">
        <f t="shared" si="6"/>
        <v>7581532681</v>
      </c>
      <c r="J42" s="49">
        <f t="shared" si="6"/>
        <v>7581532681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7581532681</v>
      </c>
      <c r="X42" s="49">
        <f t="shared" si="6"/>
        <v>1724298658</v>
      </c>
      <c r="Y42" s="49">
        <f t="shared" si="6"/>
        <v>5857234023</v>
      </c>
      <c r="Z42" s="50">
        <f>+IF(X42&lt;&gt;0,+(Y42/X42)*100,0)</f>
        <v>339.68790707021475</v>
      </c>
      <c r="AA42" s="51">
        <f>+AA25-AA40</f>
        <v>6897194634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5681342701</v>
      </c>
      <c r="D45" s="22">
        <v>5681342701</v>
      </c>
      <c r="E45" s="23">
        <v>6115507863</v>
      </c>
      <c r="F45" s="24">
        <v>6115507863</v>
      </c>
      <c r="G45" s="24">
        <v>5220636573</v>
      </c>
      <c r="H45" s="24"/>
      <c r="I45" s="24">
        <v>5652789336</v>
      </c>
      <c r="J45" s="24">
        <v>5652789336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5652789336</v>
      </c>
      <c r="X45" s="24">
        <v>1528876966</v>
      </c>
      <c r="Y45" s="24">
        <v>4123912370</v>
      </c>
      <c r="Z45" s="52">
        <v>269.73</v>
      </c>
      <c r="AA45" s="26">
        <v>6115507863</v>
      </c>
    </row>
    <row r="46" spans="1:27" ht="13.5">
      <c r="A46" s="27" t="s">
        <v>67</v>
      </c>
      <c r="B46" s="21"/>
      <c r="C46" s="22">
        <v>1929183710</v>
      </c>
      <c r="D46" s="22">
        <v>1929183710</v>
      </c>
      <c r="E46" s="23">
        <v>781686771</v>
      </c>
      <c r="F46" s="24">
        <v>781686771</v>
      </c>
      <c r="G46" s="24">
        <v>781299753</v>
      </c>
      <c r="H46" s="24"/>
      <c r="I46" s="24">
        <v>1928743345</v>
      </c>
      <c r="J46" s="24">
        <v>1928743345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1928743345</v>
      </c>
      <c r="X46" s="24">
        <v>195421693</v>
      </c>
      <c r="Y46" s="24">
        <v>1733321652</v>
      </c>
      <c r="Z46" s="52">
        <v>886.96</v>
      </c>
      <c r="AA46" s="26">
        <v>781686771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7610526411</v>
      </c>
      <c r="D48" s="55">
        <f>SUM(D45:D47)</f>
        <v>7610526411</v>
      </c>
      <c r="E48" s="56">
        <f t="shared" si="7"/>
        <v>6897194634</v>
      </c>
      <c r="F48" s="57">
        <f t="shared" si="7"/>
        <v>6897194634</v>
      </c>
      <c r="G48" s="57">
        <f t="shared" si="7"/>
        <v>6001936326</v>
      </c>
      <c r="H48" s="57">
        <f t="shared" si="7"/>
        <v>0</v>
      </c>
      <c r="I48" s="57">
        <f t="shared" si="7"/>
        <v>7581532681</v>
      </c>
      <c r="J48" s="57">
        <f t="shared" si="7"/>
        <v>7581532681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7581532681</v>
      </c>
      <c r="X48" s="57">
        <f t="shared" si="7"/>
        <v>1724298659</v>
      </c>
      <c r="Y48" s="57">
        <f t="shared" si="7"/>
        <v>5857234022</v>
      </c>
      <c r="Z48" s="58">
        <f>+IF(X48&lt;&gt;0,+(Y48/X48)*100,0)</f>
        <v>339.68790681521955</v>
      </c>
      <c r="AA48" s="59">
        <f>SUM(AA45:AA47)</f>
        <v>6897194634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16221982</v>
      </c>
      <c r="D6" s="22">
        <v>16221982</v>
      </c>
      <c r="E6" s="23">
        <v>-121033967</v>
      </c>
      <c r="F6" s="24">
        <v>-121033967</v>
      </c>
      <c r="G6" s="24">
        <v>2795344</v>
      </c>
      <c r="H6" s="24">
        <v>37062891</v>
      </c>
      <c r="I6" s="24">
        <v>18344542</v>
      </c>
      <c r="J6" s="24">
        <v>18344542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18344542</v>
      </c>
      <c r="X6" s="24">
        <v>-30258492</v>
      </c>
      <c r="Y6" s="24">
        <v>48603034</v>
      </c>
      <c r="Z6" s="25">
        <v>-160.63</v>
      </c>
      <c r="AA6" s="26">
        <v>-121033967</v>
      </c>
    </row>
    <row r="7" spans="1:27" ht="13.5">
      <c r="A7" s="27" t="s">
        <v>34</v>
      </c>
      <c r="B7" s="21"/>
      <c r="C7" s="22"/>
      <c r="D7" s="22"/>
      <c r="E7" s="23">
        <v>2524564</v>
      </c>
      <c r="F7" s="24">
        <v>2524564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631141</v>
      </c>
      <c r="Y7" s="24">
        <v>-631141</v>
      </c>
      <c r="Z7" s="25">
        <v>-100</v>
      </c>
      <c r="AA7" s="26">
        <v>2524564</v>
      </c>
    </row>
    <row r="8" spans="1:27" ht="13.5">
      <c r="A8" s="27" t="s">
        <v>35</v>
      </c>
      <c r="B8" s="21"/>
      <c r="C8" s="22">
        <v>204146865</v>
      </c>
      <c r="D8" s="22">
        <v>204146865</v>
      </c>
      <c r="E8" s="23">
        <v>504019871</v>
      </c>
      <c r="F8" s="24">
        <v>504019871</v>
      </c>
      <c r="G8" s="24">
        <v>323172949</v>
      </c>
      <c r="H8" s="24">
        <v>254859602</v>
      </c>
      <c r="I8" s="24">
        <v>237593227</v>
      </c>
      <c r="J8" s="24">
        <v>237593227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237593227</v>
      </c>
      <c r="X8" s="24">
        <v>126004968</v>
      </c>
      <c r="Y8" s="24">
        <v>111588259</v>
      </c>
      <c r="Z8" s="25">
        <v>88.56</v>
      </c>
      <c r="AA8" s="26">
        <v>504019871</v>
      </c>
    </row>
    <row r="9" spans="1:27" ht="13.5">
      <c r="A9" s="27" t="s">
        <v>36</v>
      </c>
      <c r="B9" s="21"/>
      <c r="C9" s="22">
        <v>5808165</v>
      </c>
      <c r="D9" s="22">
        <v>5808165</v>
      </c>
      <c r="E9" s="23">
        <v>14058919</v>
      </c>
      <c r="F9" s="24">
        <v>14058919</v>
      </c>
      <c r="G9" s="24">
        <v>3240769</v>
      </c>
      <c r="H9" s="24">
        <v>4433290</v>
      </c>
      <c r="I9" s="24">
        <v>65717931</v>
      </c>
      <c r="J9" s="24">
        <v>65717931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65717931</v>
      </c>
      <c r="X9" s="24">
        <v>3514730</v>
      </c>
      <c r="Y9" s="24">
        <v>62203201</v>
      </c>
      <c r="Z9" s="25">
        <v>1769.79</v>
      </c>
      <c r="AA9" s="26">
        <v>14058919</v>
      </c>
    </row>
    <row r="10" spans="1:27" ht="13.5">
      <c r="A10" s="27" t="s">
        <v>37</v>
      </c>
      <c r="B10" s="21"/>
      <c r="C10" s="22">
        <v>4313614</v>
      </c>
      <c r="D10" s="22">
        <v>4313614</v>
      </c>
      <c r="E10" s="23">
        <v>8665700</v>
      </c>
      <c r="F10" s="24">
        <v>8665700</v>
      </c>
      <c r="G10" s="28">
        <v>4313614</v>
      </c>
      <c r="H10" s="28">
        <v>4313614</v>
      </c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2166425</v>
      </c>
      <c r="Y10" s="28">
        <v>-2166425</v>
      </c>
      <c r="Z10" s="29">
        <v>-100</v>
      </c>
      <c r="AA10" s="30">
        <v>8665700</v>
      </c>
    </row>
    <row r="11" spans="1:27" ht="13.5">
      <c r="A11" s="27" t="s">
        <v>38</v>
      </c>
      <c r="B11" s="21"/>
      <c r="C11" s="22">
        <v>9976195</v>
      </c>
      <c r="D11" s="22">
        <v>9976195</v>
      </c>
      <c r="E11" s="23">
        <v>14265350</v>
      </c>
      <c r="F11" s="24">
        <v>14265350</v>
      </c>
      <c r="G11" s="24">
        <v>11369554</v>
      </c>
      <c r="H11" s="24">
        <v>10308655</v>
      </c>
      <c r="I11" s="24">
        <v>9105780</v>
      </c>
      <c r="J11" s="24">
        <v>9105780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9105780</v>
      </c>
      <c r="X11" s="24">
        <v>3566338</v>
      </c>
      <c r="Y11" s="24">
        <v>5539442</v>
      </c>
      <c r="Z11" s="25">
        <v>155.33</v>
      </c>
      <c r="AA11" s="26">
        <v>14265350</v>
      </c>
    </row>
    <row r="12" spans="1:27" ht="13.5">
      <c r="A12" s="31" t="s">
        <v>39</v>
      </c>
      <c r="B12" s="32"/>
      <c r="C12" s="33">
        <f aca="true" t="shared" si="0" ref="C12:Y12">SUM(C6:C11)</f>
        <v>240466821</v>
      </c>
      <c r="D12" s="33">
        <f>SUM(D6:D11)</f>
        <v>240466821</v>
      </c>
      <c r="E12" s="34">
        <f t="shared" si="0"/>
        <v>422500437</v>
      </c>
      <c r="F12" s="35">
        <f t="shared" si="0"/>
        <v>422500437</v>
      </c>
      <c r="G12" s="35">
        <f t="shared" si="0"/>
        <v>344892230</v>
      </c>
      <c r="H12" s="35">
        <f t="shared" si="0"/>
        <v>310978052</v>
      </c>
      <c r="I12" s="35">
        <f t="shared" si="0"/>
        <v>330761480</v>
      </c>
      <c r="J12" s="35">
        <f t="shared" si="0"/>
        <v>330761480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330761480</v>
      </c>
      <c r="X12" s="35">
        <f t="shared" si="0"/>
        <v>105625110</v>
      </c>
      <c r="Y12" s="35">
        <f t="shared" si="0"/>
        <v>225136370</v>
      </c>
      <c r="Z12" s="36">
        <f>+IF(X12&lt;&gt;0,+(Y12/X12)*100,0)</f>
        <v>213.14663719640149</v>
      </c>
      <c r="AA12" s="37">
        <f>SUM(AA6:AA11)</f>
        <v>422500437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19386842</v>
      </c>
      <c r="D15" s="22">
        <v>19386842</v>
      </c>
      <c r="E15" s="23">
        <v>39976275</v>
      </c>
      <c r="F15" s="24">
        <v>39976275</v>
      </c>
      <c r="G15" s="24">
        <v>14132879</v>
      </c>
      <c r="H15" s="24">
        <v>15967385</v>
      </c>
      <c r="I15" s="24">
        <v>17063812</v>
      </c>
      <c r="J15" s="24">
        <v>17063812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17063812</v>
      </c>
      <c r="X15" s="24">
        <v>9994069</v>
      </c>
      <c r="Y15" s="24">
        <v>7069743</v>
      </c>
      <c r="Z15" s="25">
        <v>70.74</v>
      </c>
      <c r="AA15" s="26">
        <v>39976275</v>
      </c>
    </row>
    <row r="16" spans="1:27" ht="13.5">
      <c r="A16" s="27" t="s">
        <v>42</v>
      </c>
      <c r="B16" s="21"/>
      <c r="C16" s="22">
        <v>16707561</v>
      </c>
      <c r="D16" s="22">
        <v>16707561</v>
      </c>
      <c r="E16" s="23">
        <v>17182256</v>
      </c>
      <c r="F16" s="24">
        <v>17182256</v>
      </c>
      <c r="G16" s="28">
        <v>16707561</v>
      </c>
      <c r="H16" s="28">
        <v>16943509</v>
      </c>
      <c r="I16" s="28">
        <v>17027984</v>
      </c>
      <c r="J16" s="24">
        <v>17027984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17027984</v>
      </c>
      <c r="X16" s="24">
        <v>4295564</v>
      </c>
      <c r="Y16" s="28">
        <v>12732420</v>
      </c>
      <c r="Z16" s="29">
        <v>296.41</v>
      </c>
      <c r="AA16" s="30">
        <v>17182256</v>
      </c>
    </row>
    <row r="17" spans="1:27" ht="13.5">
      <c r="A17" s="27" t="s">
        <v>43</v>
      </c>
      <c r="B17" s="21"/>
      <c r="C17" s="22">
        <v>568398655</v>
      </c>
      <c r="D17" s="22">
        <v>568398655</v>
      </c>
      <c r="E17" s="23">
        <v>842170661</v>
      </c>
      <c r="F17" s="24">
        <v>842170661</v>
      </c>
      <c r="G17" s="24">
        <v>833832338</v>
      </c>
      <c r="H17" s="24">
        <v>833832338</v>
      </c>
      <c r="I17" s="24">
        <v>568398655</v>
      </c>
      <c r="J17" s="24">
        <v>568398655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568398655</v>
      </c>
      <c r="X17" s="24">
        <v>210542665</v>
      </c>
      <c r="Y17" s="24">
        <v>357855990</v>
      </c>
      <c r="Z17" s="25">
        <v>169.97</v>
      </c>
      <c r="AA17" s="26">
        <v>842170661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2136367339</v>
      </c>
      <c r="D19" s="22">
        <v>2136367339</v>
      </c>
      <c r="E19" s="23">
        <v>2099689069</v>
      </c>
      <c r="F19" s="24">
        <v>2099689069</v>
      </c>
      <c r="G19" s="24">
        <v>2383689205</v>
      </c>
      <c r="H19" s="24">
        <v>2396668783</v>
      </c>
      <c r="I19" s="24">
        <v>2176192255</v>
      </c>
      <c r="J19" s="24">
        <v>2176192255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2176192255</v>
      </c>
      <c r="X19" s="24">
        <v>524922267</v>
      </c>
      <c r="Y19" s="24">
        <v>1651269988</v>
      </c>
      <c r="Z19" s="25">
        <v>314.57</v>
      </c>
      <c r="AA19" s="26">
        <v>2099689069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1087123</v>
      </c>
      <c r="D22" s="22">
        <v>1087123</v>
      </c>
      <c r="E22" s="23">
        <v>85394</v>
      </c>
      <c r="F22" s="24">
        <v>85394</v>
      </c>
      <c r="G22" s="24">
        <v>4463765</v>
      </c>
      <c r="H22" s="24">
        <v>4463765</v>
      </c>
      <c r="I22" s="24">
        <v>5458105</v>
      </c>
      <c r="J22" s="24">
        <v>5458105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5458105</v>
      </c>
      <c r="X22" s="24">
        <v>21349</v>
      </c>
      <c r="Y22" s="24">
        <v>5436756</v>
      </c>
      <c r="Z22" s="25">
        <v>25466.09</v>
      </c>
      <c r="AA22" s="26">
        <v>85394</v>
      </c>
    </row>
    <row r="23" spans="1:27" ht="13.5">
      <c r="A23" s="27" t="s">
        <v>49</v>
      </c>
      <c r="B23" s="21"/>
      <c r="C23" s="22">
        <v>4643836</v>
      </c>
      <c r="D23" s="22">
        <v>4643836</v>
      </c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2746591356</v>
      </c>
      <c r="D24" s="33">
        <f>SUM(D15:D23)</f>
        <v>2746591356</v>
      </c>
      <c r="E24" s="40">
        <f t="shared" si="1"/>
        <v>2999103655</v>
      </c>
      <c r="F24" s="41">
        <f t="shared" si="1"/>
        <v>2999103655</v>
      </c>
      <c r="G24" s="41">
        <f t="shared" si="1"/>
        <v>3252825748</v>
      </c>
      <c r="H24" s="41">
        <f t="shared" si="1"/>
        <v>3267875780</v>
      </c>
      <c r="I24" s="41">
        <f t="shared" si="1"/>
        <v>2784140811</v>
      </c>
      <c r="J24" s="41">
        <f t="shared" si="1"/>
        <v>2784140811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2784140811</v>
      </c>
      <c r="X24" s="41">
        <f t="shared" si="1"/>
        <v>749775914</v>
      </c>
      <c r="Y24" s="41">
        <f t="shared" si="1"/>
        <v>2034364897</v>
      </c>
      <c r="Z24" s="42">
        <f>+IF(X24&lt;&gt;0,+(Y24/X24)*100,0)</f>
        <v>271.3297211892032</v>
      </c>
      <c r="AA24" s="43">
        <f>SUM(AA15:AA23)</f>
        <v>2999103655</v>
      </c>
    </row>
    <row r="25" spans="1:27" ht="13.5">
      <c r="A25" s="31" t="s">
        <v>51</v>
      </c>
      <c r="B25" s="32"/>
      <c r="C25" s="33">
        <f aca="true" t="shared" si="2" ref="C25:Y25">+C12+C24</f>
        <v>2987058177</v>
      </c>
      <c r="D25" s="33">
        <f>+D12+D24</f>
        <v>2987058177</v>
      </c>
      <c r="E25" s="34">
        <f t="shared" si="2"/>
        <v>3421604092</v>
      </c>
      <c r="F25" s="35">
        <f t="shared" si="2"/>
        <v>3421604092</v>
      </c>
      <c r="G25" s="35">
        <f t="shared" si="2"/>
        <v>3597717978</v>
      </c>
      <c r="H25" s="35">
        <f t="shared" si="2"/>
        <v>3578853832</v>
      </c>
      <c r="I25" s="35">
        <f t="shared" si="2"/>
        <v>3114902291</v>
      </c>
      <c r="J25" s="35">
        <f t="shared" si="2"/>
        <v>3114902291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3114902291</v>
      </c>
      <c r="X25" s="35">
        <f t="shared" si="2"/>
        <v>855401024</v>
      </c>
      <c r="Y25" s="35">
        <f t="shared" si="2"/>
        <v>2259501267</v>
      </c>
      <c r="Z25" s="36">
        <f>+IF(X25&lt;&gt;0,+(Y25/X25)*100,0)</f>
        <v>264.14526094839</v>
      </c>
      <c r="AA25" s="37">
        <f>+AA12+AA24</f>
        <v>3421604092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>
        <v>27269165</v>
      </c>
      <c r="H29" s="24">
        <v>51644660</v>
      </c>
      <c r="I29" s="24">
        <v>25853557</v>
      </c>
      <c r="J29" s="24">
        <v>25853557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25853557</v>
      </c>
      <c r="X29" s="24"/>
      <c r="Y29" s="24">
        <v>25853557</v>
      </c>
      <c r="Z29" s="25"/>
      <c r="AA29" s="26"/>
    </row>
    <row r="30" spans="1:27" ht="13.5">
      <c r="A30" s="27" t="s">
        <v>55</v>
      </c>
      <c r="B30" s="21"/>
      <c r="C30" s="22">
        <v>4152280</v>
      </c>
      <c r="D30" s="22">
        <v>4152280</v>
      </c>
      <c r="E30" s="23">
        <v>3011621</v>
      </c>
      <c r="F30" s="24">
        <v>3011621</v>
      </c>
      <c r="G30" s="24">
        <v>4356717</v>
      </c>
      <c r="H30" s="24">
        <v>4356717</v>
      </c>
      <c r="I30" s="24">
        <v>4356717</v>
      </c>
      <c r="J30" s="24">
        <v>4356717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4356717</v>
      </c>
      <c r="X30" s="24">
        <v>752905</v>
      </c>
      <c r="Y30" s="24">
        <v>3603812</v>
      </c>
      <c r="Z30" s="25">
        <v>478.65</v>
      </c>
      <c r="AA30" s="26">
        <v>3011621</v>
      </c>
    </row>
    <row r="31" spans="1:27" ht="13.5">
      <c r="A31" s="27" t="s">
        <v>56</v>
      </c>
      <c r="B31" s="21"/>
      <c r="C31" s="22">
        <v>20230254</v>
      </c>
      <c r="D31" s="22">
        <v>20230254</v>
      </c>
      <c r="E31" s="23">
        <v>21191575</v>
      </c>
      <c r="F31" s="24">
        <v>21191575</v>
      </c>
      <c r="G31" s="24">
        <v>19656877</v>
      </c>
      <c r="H31" s="24">
        <v>19807662</v>
      </c>
      <c r="I31" s="24">
        <v>19950632</v>
      </c>
      <c r="J31" s="24">
        <v>19950632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19950632</v>
      </c>
      <c r="X31" s="24">
        <v>5297894</v>
      </c>
      <c r="Y31" s="24">
        <v>14652738</v>
      </c>
      <c r="Z31" s="25">
        <v>276.58</v>
      </c>
      <c r="AA31" s="26">
        <v>21191575</v>
      </c>
    </row>
    <row r="32" spans="1:27" ht="13.5">
      <c r="A32" s="27" t="s">
        <v>57</v>
      </c>
      <c r="B32" s="21"/>
      <c r="C32" s="22">
        <v>451855451</v>
      </c>
      <c r="D32" s="22">
        <v>451855451</v>
      </c>
      <c r="E32" s="23">
        <v>234626097</v>
      </c>
      <c r="F32" s="24">
        <v>234626097</v>
      </c>
      <c r="G32" s="24">
        <v>398710071</v>
      </c>
      <c r="H32" s="24">
        <v>452378846</v>
      </c>
      <c r="I32" s="24">
        <v>528087278</v>
      </c>
      <c r="J32" s="24">
        <v>528087278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528087278</v>
      </c>
      <c r="X32" s="24">
        <v>58656524</v>
      </c>
      <c r="Y32" s="24">
        <v>469430754</v>
      </c>
      <c r="Z32" s="25">
        <v>800.3</v>
      </c>
      <c r="AA32" s="26">
        <v>234626097</v>
      </c>
    </row>
    <row r="33" spans="1:27" ht="13.5">
      <c r="A33" s="27" t="s">
        <v>58</v>
      </c>
      <c r="B33" s="21"/>
      <c r="C33" s="22">
        <v>5302095</v>
      </c>
      <c r="D33" s="22">
        <v>5302095</v>
      </c>
      <c r="E33" s="23">
        <v>26370368</v>
      </c>
      <c r="F33" s="24">
        <v>26370368</v>
      </c>
      <c r="G33" s="24">
        <v>1981000</v>
      </c>
      <c r="H33" s="24">
        <v>1981000</v>
      </c>
      <c r="I33" s="24">
        <v>3142000</v>
      </c>
      <c r="J33" s="24">
        <v>3142000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3142000</v>
      </c>
      <c r="X33" s="24">
        <v>6592592</v>
      </c>
      <c r="Y33" s="24">
        <v>-3450592</v>
      </c>
      <c r="Z33" s="25">
        <v>-52.34</v>
      </c>
      <c r="AA33" s="26">
        <v>26370368</v>
      </c>
    </row>
    <row r="34" spans="1:27" ht="13.5">
      <c r="A34" s="31" t="s">
        <v>59</v>
      </c>
      <c r="B34" s="32"/>
      <c r="C34" s="33">
        <f aca="true" t="shared" si="3" ref="C34:Y34">SUM(C29:C33)</f>
        <v>481540080</v>
      </c>
      <c r="D34" s="33">
        <f>SUM(D29:D33)</f>
        <v>481540080</v>
      </c>
      <c r="E34" s="34">
        <f t="shared" si="3"/>
        <v>285199661</v>
      </c>
      <c r="F34" s="35">
        <f t="shared" si="3"/>
        <v>285199661</v>
      </c>
      <c r="G34" s="35">
        <f t="shared" si="3"/>
        <v>451973830</v>
      </c>
      <c r="H34" s="35">
        <f t="shared" si="3"/>
        <v>530168885</v>
      </c>
      <c r="I34" s="35">
        <f t="shared" si="3"/>
        <v>581390184</v>
      </c>
      <c r="J34" s="35">
        <f t="shared" si="3"/>
        <v>581390184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581390184</v>
      </c>
      <c r="X34" s="35">
        <f t="shared" si="3"/>
        <v>71299915</v>
      </c>
      <c r="Y34" s="35">
        <f t="shared" si="3"/>
        <v>510090269</v>
      </c>
      <c r="Z34" s="36">
        <f>+IF(X34&lt;&gt;0,+(Y34/X34)*100,0)</f>
        <v>715.4149748986376</v>
      </c>
      <c r="AA34" s="37">
        <f>SUM(AA29:AA33)</f>
        <v>285199661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12551952</v>
      </c>
      <c r="D37" s="22">
        <v>12551952</v>
      </c>
      <c r="E37" s="23">
        <v>13979480</v>
      </c>
      <c r="F37" s="24">
        <v>13979480</v>
      </c>
      <c r="G37" s="24">
        <v>12874792</v>
      </c>
      <c r="H37" s="24">
        <v>13030009</v>
      </c>
      <c r="I37" s="24">
        <v>10230730</v>
      </c>
      <c r="J37" s="24">
        <v>10230730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10230730</v>
      </c>
      <c r="X37" s="24">
        <v>3494870</v>
      </c>
      <c r="Y37" s="24">
        <v>6735860</v>
      </c>
      <c r="Z37" s="25">
        <v>192.74</v>
      </c>
      <c r="AA37" s="26">
        <v>13979480</v>
      </c>
    </row>
    <row r="38" spans="1:27" ht="13.5">
      <c r="A38" s="27" t="s">
        <v>58</v>
      </c>
      <c r="B38" s="21"/>
      <c r="C38" s="22">
        <v>157963516</v>
      </c>
      <c r="D38" s="22">
        <v>157963516</v>
      </c>
      <c r="E38" s="23">
        <v>156537702</v>
      </c>
      <c r="F38" s="24">
        <v>156537702</v>
      </c>
      <c r="G38" s="24">
        <v>151723702</v>
      </c>
      <c r="H38" s="24">
        <v>151723702</v>
      </c>
      <c r="I38" s="24">
        <v>159960571</v>
      </c>
      <c r="J38" s="24">
        <v>159960571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159960571</v>
      </c>
      <c r="X38" s="24">
        <v>39134426</v>
      </c>
      <c r="Y38" s="24">
        <v>120826145</v>
      </c>
      <c r="Z38" s="25">
        <v>308.75</v>
      </c>
      <c r="AA38" s="26">
        <v>156537702</v>
      </c>
    </row>
    <row r="39" spans="1:27" ht="13.5">
      <c r="A39" s="31" t="s">
        <v>61</v>
      </c>
      <c r="B39" s="39"/>
      <c r="C39" s="33">
        <f aca="true" t="shared" si="4" ref="C39:Y39">SUM(C37:C38)</f>
        <v>170515468</v>
      </c>
      <c r="D39" s="33">
        <f>SUM(D37:D38)</f>
        <v>170515468</v>
      </c>
      <c r="E39" s="40">
        <f t="shared" si="4"/>
        <v>170517182</v>
      </c>
      <c r="F39" s="41">
        <f t="shared" si="4"/>
        <v>170517182</v>
      </c>
      <c r="G39" s="41">
        <f t="shared" si="4"/>
        <v>164598494</v>
      </c>
      <c r="H39" s="41">
        <f t="shared" si="4"/>
        <v>164753711</v>
      </c>
      <c r="I39" s="41">
        <f t="shared" si="4"/>
        <v>170191301</v>
      </c>
      <c r="J39" s="41">
        <f t="shared" si="4"/>
        <v>170191301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170191301</v>
      </c>
      <c r="X39" s="41">
        <f t="shared" si="4"/>
        <v>42629296</v>
      </c>
      <c r="Y39" s="41">
        <f t="shared" si="4"/>
        <v>127562005</v>
      </c>
      <c r="Z39" s="42">
        <f>+IF(X39&lt;&gt;0,+(Y39/X39)*100,0)</f>
        <v>299.23554214922996</v>
      </c>
      <c r="AA39" s="43">
        <f>SUM(AA37:AA38)</f>
        <v>170517182</v>
      </c>
    </row>
    <row r="40" spans="1:27" ht="13.5">
      <c r="A40" s="31" t="s">
        <v>62</v>
      </c>
      <c r="B40" s="32"/>
      <c r="C40" s="33">
        <f aca="true" t="shared" si="5" ref="C40:Y40">+C34+C39</f>
        <v>652055548</v>
      </c>
      <c r="D40" s="33">
        <f>+D34+D39</f>
        <v>652055548</v>
      </c>
      <c r="E40" s="34">
        <f t="shared" si="5"/>
        <v>455716843</v>
      </c>
      <c r="F40" s="35">
        <f t="shared" si="5"/>
        <v>455716843</v>
      </c>
      <c r="G40" s="35">
        <f t="shared" si="5"/>
        <v>616572324</v>
      </c>
      <c r="H40" s="35">
        <f t="shared" si="5"/>
        <v>694922596</v>
      </c>
      <c r="I40" s="35">
        <f t="shared" si="5"/>
        <v>751581485</v>
      </c>
      <c r="J40" s="35">
        <f t="shared" si="5"/>
        <v>751581485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751581485</v>
      </c>
      <c r="X40" s="35">
        <f t="shared" si="5"/>
        <v>113929211</v>
      </c>
      <c r="Y40" s="35">
        <f t="shared" si="5"/>
        <v>637652274</v>
      </c>
      <c r="Z40" s="36">
        <f>+IF(X40&lt;&gt;0,+(Y40/X40)*100,0)</f>
        <v>559.691643963022</v>
      </c>
      <c r="AA40" s="37">
        <f>+AA34+AA39</f>
        <v>455716843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2335002629</v>
      </c>
      <c r="D42" s="47">
        <f>+D25-D40</f>
        <v>2335002629</v>
      </c>
      <c r="E42" s="48">
        <f t="shared" si="6"/>
        <v>2965887249</v>
      </c>
      <c r="F42" s="49">
        <f t="shared" si="6"/>
        <v>2965887249</v>
      </c>
      <c r="G42" s="49">
        <f t="shared" si="6"/>
        <v>2981145654</v>
      </c>
      <c r="H42" s="49">
        <f t="shared" si="6"/>
        <v>2883931236</v>
      </c>
      <c r="I42" s="49">
        <f t="shared" si="6"/>
        <v>2363320806</v>
      </c>
      <c r="J42" s="49">
        <f t="shared" si="6"/>
        <v>2363320806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2363320806</v>
      </c>
      <c r="X42" s="49">
        <f t="shared" si="6"/>
        <v>741471813</v>
      </c>
      <c r="Y42" s="49">
        <f t="shared" si="6"/>
        <v>1621848993</v>
      </c>
      <c r="Z42" s="50">
        <f>+IF(X42&lt;&gt;0,+(Y42/X42)*100,0)</f>
        <v>218.7337353308129</v>
      </c>
      <c r="AA42" s="51">
        <f>+AA25-AA40</f>
        <v>2965887249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2335002629</v>
      </c>
      <c r="D45" s="22">
        <v>2335002629</v>
      </c>
      <c r="E45" s="23">
        <v>2965887249</v>
      </c>
      <c r="F45" s="24">
        <v>2965887249</v>
      </c>
      <c r="G45" s="24">
        <v>2981145654</v>
      </c>
      <c r="H45" s="24">
        <v>2883931236</v>
      </c>
      <c r="I45" s="24">
        <v>2363320806</v>
      </c>
      <c r="J45" s="24">
        <v>2363320806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2363320806</v>
      </c>
      <c r="X45" s="24">
        <v>741471812</v>
      </c>
      <c r="Y45" s="24">
        <v>1621848994</v>
      </c>
      <c r="Z45" s="52">
        <v>218.73</v>
      </c>
      <c r="AA45" s="26">
        <v>2965887249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2335002629</v>
      </c>
      <c r="D48" s="55">
        <f>SUM(D45:D47)</f>
        <v>2335002629</v>
      </c>
      <c r="E48" s="56">
        <f t="shared" si="7"/>
        <v>2965887249</v>
      </c>
      <c r="F48" s="57">
        <f t="shared" si="7"/>
        <v>2965887249</v>
      </c>
      <c r="G48" s="57">
        <f t="shared" si="7"/>
        <v>2981145654</v>
      </c>
      <c r="H48" s="57">
        <f t="shared" si="7"/>
        <v>2883931236</v>
      </c>
      <c r="I48" s="57">
        <f t="shared" si="7"/>
        <v>2363320806</v>
      </c>
      <c r="J48" s="57">
        <f t="shared" si="7"/>
        <v>2363320806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2363320806</v>
      </c>
      <c r="X48" s="57">
        <f t="shared" si="7"/>
        <v>741471812</v>
      </c>
      <c r="Y48" s="57">
        <f t="shared" si="7"/>
        <v>1621848994</v>
      </c>
      <c r="Z48" s="58">
        <f>+IF(X48&lt;&gt;0,+(Y48/X48)*100,0)</f>
        <v>218.7337357606792</v>
      </c>
      <c r="AA48" s="59">
        <f>SUM(AA45:AA47)</f>
        <v>2965887249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20305</v>
      </c>
      <c r="D6" s="22">
        <v>20305</v>
      </c>
      <c r="E6" s="23">
        <v>20305</v>
      </c>
      <c r="F6" s="24">
        <v>20305</v>
      </c>
      <c r="G6" s="24">
        <v>20305</v>
      </c>
      <c r="H6" s="24">
        <v>1199827</v>
      </c>
      <c r="I6" s="24"/>
      <c r="J6" s="24">
        <v>1199827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1199827</v>
      </c>
      <c r="X6" s="24">
        <v>5076</v>
      </c>
      <c r="Y6" s="24">
        <v>1194751</v>
      </c>
      <c r="Z6" s="25">
        <v>23537.25</v>
      </c>
      <c r="AA6" s="26">
        <v>20305</v>
      </c>
    </row>
    <row r="7" spans="1:27" ht="13.5">
      <c r="A7" s="27" t="s">
        <v>34</v>
      </c>
      <c r="B7" s="21"/>
      <c r="C7" s="22"/>
      <c r="D7" s="22"/>
      <c r="E7" s="23"/>
      <c r="F7" s="24"/>
      <c r="G7" s="24">
        <v>15000000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  <c r="AA7" s="26"/>
    </row>
    <row r="8" spans="1:27" ht="13.5">
      <c r="A8" s="27" t="s">
        <v>35</v>
      </c>
      <c r="B8" s="21"/>
      <c r="C8" s="22">
        <v>168244000</v>
      </c>
      <c r="D8" s="22">
        <v>168244000</v>
      </c>
      <c r="E8" s="23">
        <v>161535721</v>
      </c>
      <c r="F8" s="24">
        <v>161535721</v>
      </c>
      <c r="G8" s="24">
        <v>489522029</v>
      </c>
      <c r="H8" s="24">
        <v>545127939</v>
      </c>
      <c r="I8" s="24"/>
      <c r="J8" s="24">
        <v>545127939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545127939</v>
      </c>
      <c r="X8" s="24">
        <v>40383930</v>
      </c>
      <c r="Y8" s="24">
        <v>504744009</v>
      </c>
      <c r="Z8" s="25">
        <v>1249.86</v>
      </c>
      <c r="AA8" s="26">
        <v>161535721</v>
      </c>
    </row>
    <row r="9" spans="1:27" ht="13.5">
      <c r="A9" s="27" t="s">
        <v>36</v>
      </c>
      <c r="B9" s="21"/>
      <c r="C9" s="22">
        <v>87892000</v>
      </c>
      <c r="D9" s="22">
        <v>87892000</v>
      </c>
      <c r="E9" s="23">
        <v>90186945</v>
      </c>
      <c r="F9" s="24">
        <v>90186945</v>
      </c>
      <c r="G9" s="24">
        <v>42027472</v>
      </c>
      <c r="H9" s="24">
        <v>121768333</v>
      </c>
      <c r="I9" s="24"/>
      <c r="J9" s="24">
        <v>121768333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121768333</v>
      </c>
      <c r="X9" s="24">
        <v>22546736</v>
      </c>
      <c r="Y9" s="24">
        <v>99221597</v>
      </c>
      <c r="Z9" s="25">
        <v>440.07</v>
      </c>
      <c r="AA9" s="26">
        <v>90186945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16500000</v>
      </c>
      <c r="D11" s="22">
        <v>16500000</v>
      </c>
      <c r="E11" s="23">
        <v>17000000</v>
      </c>
      <c r="F11" s="24">
        <v>17000000</v>
      </c>
      <c r="G11" s="24">
        <v>24876831</v>
      </c>
      <c r="H11" s="24">
        <v>26028057</v>
      </c>
      <c r="I11" s="24"/>
      <c r="J11" s="24">
        <v>26028057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26028057</v>
      </c>
      <c r="X11" s="24">
        <v>4250000</v>
      </c>
      <c r="Y11" s="24">
        <v>21778057</v>
      </c>
      <c r="Z11" s="25">
        <v>512.42</v>
      </c>
      <c r="AA11" s="26">
        <v>17000000</v>
      </c>
    </row>
    <row r="12" spans="1:27" ht="13.5">
      <c r="A12" s="31" t="s">
        <v>39</v>
      </c>
      <c r="B12" s="32"/>
      <c r="C12" s="33">
        <f aca="true" t="shared" si="0" ref="C12:Y12">SUM(C6:C11)</f>
        <v>272656305</v>
      </c>
      <c r="D12" s="33">
        <f>SUM(D6:D11)</f>
        <v>272656305</v>
      </c>
      <c r="E12" s="34">
        <f t="shared" si="0"/>
        <v>268742971</v>
      </c>
      <c r="F12" s="35">
        <f t="shared" si="0"/>
        <v>268742971</v>
      </c>
      <c r="G12" s="35">
        <f t="shared" si="0"/>
        <v>571446637</v>
      </c>
      <c r="H12" s="35">
        <f t="shared" si="0"/>
        <v>694124156</v>
      </c>
      <c r="I12" s="35">
        <f t="shared" si="0"/>
        <v>0</v>
      </c>
      <c r="J12" s="35">
        <f t="shared" si="0"/>
        <v>694124156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694124156</v>
      </c>
      <c r="X12" s="35">
        <f t="shared" si="0"/>
        <v>67185742</v>
      </c>
      <c r="Y12" s="35">
        <f t="shared" si="0"/>
        <v>626938414</v>
      </c>
      <c r="Z12" s="36">
        <f>+IF(X12&lt;&gt;0,+(Y12/X12)*100,0)</f>
        <v>933.1420556462708</v>
      </c>
      <c r="AA12" s="37">
        <f>SUM(AA6:AA11)</f>
        <v>268742971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3022220</v>
      </c>
      <c r="D17" s="22">
        <v>3022220</v>
      </c>
      <c r="E17" s="23">
        <v>3022220</v>
      </c>
      <c r="F17" s="24">
        <v>3022220</v>
      </c>
      <c r="G17" s="24">
        <v>3022220</v>
      </c>
      <c r="H17" s="24">
        <v>3022220</v>
      </c>
      <c r="I17" s="24"/>
      <c r="J17" s="24">
        <v>3022220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3022220</v>
      </c>
      <c r="X17" s="24">
        <v>755555</v>
      </c>
      <c r="Y17" s="24">
        <v>2266665</v>
      </c>
      <c r="Z17" s="25">
        <v>300</v>
      </c>
      <c r="AA17" s="26">
        <v>3022220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>
        <v>9093505</v>
      </c>
      <c r="H18" s="24">
        <v>9093505</v>
      </c>
      <c r="I18" s="24"/>
      <c r="J18" s="24">
        <v>9093505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9093505</v>
      </c>
      <c r="X18" s="24"/>
      <c r="Y18" s="24">
        <v>9093505</v>
      </c>
      <c r="Z18" s="25"/>
      <c r="AA18" s="26"/>
    </row>
    <row r="19" spans="1:27" ht="13.5">
      <c r="A19" s="27" t="s">
        <v>45</v>
      </c>
      <c r="B19" s="21"/>
      <c r="C19" s="22">
        <v>2128996475</v>
      </c>
      <c r="D19" s="22">
        <v>2128996475</v>
      </c>
      <c r="E19" s="23">
        <v>2143297660</v>
      </c>
      <c r="F19" s="24">
        <v>2143297660</v>
      </c>
      <c r="G19" s="24">
        <v>2198126009</v>
      </c>
      <c r="H19" s="24">
        <v>2237022761</v>
      </c>
      <c r="I19" s="24"/>
      <c r="J19" s="24">
        <v>2237022761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2237022761</v>
      </c>
      <c r="X19" s="24">
        <v>535824415</v>
      </c>
      <c r="Y19" s="24">
        <v>1701198346</v>
      </c>
      <c r="Z19" s="25">
        <v>317.49</v>
      </c>
      <c r="AA19" s="26">
        <v>2143297660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2132018695</v>
      </c>
      <c r="D24" s="33">
        <f>SUM(D15:D23)</f>
        <v>2132018695</v>
      </c>
      <c r="E24" s="40">
        <f t="shared" si="1"/>
        <v>2146319880</v>
      </c>
      <c r="F24" s="41">
        <f t="shared" si="1"/>
        <v>2146319880</v>
      </c>
      <c r="G24" s="41">
        <f t="shared" si="1"/>
        <v>2210241734</v>
      </c>
      <c r="H24" s="41">
        <f t="shared" si="1"/>
        <v>2249138486</v>
      </c>
      <c r="I24" s="41">
        <f t="shared" si="1"/>
        <v>0</v>
      </c>
      <c r="J24" s="41">
        <f t="shared" si="1"/>
        <v>2249138486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2249138486</v>
      </c>
      <c r="X24" s="41">
        <f t="shared" si="1"/>
        <v>536579970</v>
      </c>
      <c r="Y24" s="41">
        <f t="shared" si="1"/>
        <v>1712558516</v>
      </c>
      <c r="Z24" s="42">
        <f>+IF(X24&lt;&gt;0,+(Y24/X24)*100,0)</f>
        <v>319.16184198974105</v>
      </c>
      <c r="AA24" s="43">
        <f>SUM(AA15:AA23)</f>
        <v>2146319880</v>
      </c>
    </row>
    <row r="25" spans="1:27" ht="13.5">
      <c r="A25" s="31" t="s">
        <v>51</v>
      </c>
      <c r="B25" s="32"/>
      <c r="C25" s="33">
        <f aca="true" t="shared" si="2" ref="C25:Y25">+C12+C24</f>
        <v>2404675000</v>
      </c>
      <c r="D25" s="33">
        <f>+D12+D24</f>
        <v>2404675000</v>
      </c>
      <c r="E25" s="34">
        <f t="shared" si="2"/>
        <v>2415062851</v>
      </c>
      <c r="F25" s="35">
        <f t="shared" si="2"/>
        <v>2415062851</v>
      </c>
      <c r="G25" s="35">
        <f t="shared" si="2"/>
        <v>2781688371</v>
      </c>
      <c r="H25" s="35">
        <f t="shared" si="2"/>
        <v>2943262642</v>
      </c>
      <c r="I25" s="35">
        <f t="shared" si="2"/>
        <v>0</v>
      </c>
      <c r="J25" s="35">
        <f t="shared" si="2"/>
        <v>2943262642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2943262642</v>
      </c>
      <c r="X25" s="35">
        <f t="shared" si="2"/>
        <v>603765712</v>
      </c>
      <c r="Y25" s="35">
        <f t="shared" si="2"/>
        <v>2339496930</v>
      </c>
      <c r="Z25" s="36">
        <f>+IF(X25&lt;&gt;0,+(Y25/X25)*100,0)</f>
        <v>387.48423163188835</v>
      </c>
      <c r="AA25" s="37">
        <f>+AA12+AA24</f>
        <v>2415062851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>
        <v>3265608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22462000</v>
      </c>
      <c r="D30" s="22">
        <v>22462000</v>
      </c>
      <c r="E30" s="23">
        <v>21797864</v>
      </c>
      <c r="F30" s="24">
        <v>21797864</v>
      </c>
      <c r="G30" s="24">
        <v>21797864</v>
      </c>
      <c r="H30" s="24">
        <v>43595728</v>
      </c>
      <c r="I30" s="24"/>
      <c r="J30" s="24">
        <v>43595728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43595728</v>
      </c>
      <c r="X30" s="24">
        <v>5449466</v>
      </c>
      <c r="Y30" s="24">
        <v>38146262</v>
      </c>
      <c r="Z30" s="25">
        <v>700</v>
      </c>
      <c r="AA30" s="26">
        <v>21797864</v>
      </c>
    </row>
    <row r="31" spans="1:27" ht="13.5">
      <c r="A31" s="27" t="s">
        <v>56</v>
      </c>
      <c r="B31" s="21"/>
      <c r="C31" s="22">
        <v>75000000</v>
      </c>
      <c r="D31" s="22">
        <v>75000000</v>
      </c>
      <c r="E31" s="23">
        <v>80000000</v>
      </c>
      <c r="F31" s="24">
        <v>80000000</v>
      </c>
      <c r="G31" s="24">
        <v>105277811</v>
      </c>
      <c r="H31" s="24">
        <v>105051091</v>
      </c>
      <c r="I31" s="24"/>
      <c r="J31" s="24">
        <v>105051091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105051091</v>
      </c>
      <c r="X31" s="24">
        <v>20000000</v>
      </c>
      <c r="Y31" s="24">
        <v>85051091</v>
      </c>
      <c r="Z31" s="25">
        <v>425.26</v>
      </c>
      <c r="AA31" s="26">
        <v>80000000</v>
      </c>
    </row>
    <row r="32" spans="1:27" ht="13.5">
      <c r="A32" s="27" t="s">
        <v>57</v>
      </c>
      <c r="B32" s="21"/>
      <c r="C32" s="22">
        <v>325000000</v>
      </c>
      <c r="D32" s="22">
        <v>325000000</v>
      </c>
      <c r="E32" s="23">
        <v>485000000</v>
      </c>
      <c r="F32" s="24">
        <v>485000000</v>
      </c>
      <c r="G32" s="24">
        <v>460219679</v>
      </c>
      <c r="H32" s="24">
        <v>806554249</v>
      </c>
      <c r="I32" s="24"/>
      <c r="J32" s="24">
        <v>806554249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806554249</v>
      </c>
      <c r="X32" s="24">
        <v>121250000</v>
      </c>
      <c r="Y32" s="24">
        <v>685304249</v>
      </c>
      <c r="Z32" s="25">
        <v>565.2</v>
      </c>
      <c r="AA32" s="26">
        <v>485000000</v>
      </c>
    </row>
    <row r="33" spans="1:27" ht="13.5">
      <c r="A33" s="27" t="s">
        <v>58</v>
      </c>
      <c r="B33" s="21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6"/>
    </row>
    <row r="34" spans="1:27" ht="13.5">
      <c r="A34" s="31" t="s">
        <v>59</v>
      </c>
      <c r="B34" s="32"/>
      <c r="C34" s="33">
        <f aca="true" t="shared" si="3" ref="C34:Y34">SUM(C29:C33)</f>
        <v>422462000</v>
      </c>
      <c r="D34" s="33">
        <f>SUM(D29:D33)</f>
        <v>422462000</v>
      </c>
      <c r="E34" s="34">
        <f t="shared" si="3"/>
        <v>586797864</v>
      </c>
      <c r="F34" s="35">
        <f t="shared" si="3"/>
        <v>586797864</v>
      </c>
      <c r="G34" s="35">
        <f t="shared" si="3"/>
        <v>590560962</v>
      </c>
      <c r="H34" s="35">
        <f t="shared" si="3"/>
        <v>955201068</v>
      </c>
      <c r="I34" s="35">
        <f t="shared" si="3"/>
        <v>0</v>
      </c>
      <c r="J34" s="35">
        <f t="shared" si="3"/>
        <v>955201068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955201068</v>
      </c>
      <c r="X34" s="35">
        <f t="shared" si="3"/>
        <v>146699466</v>
      </c>
      <c r="Y34" s="35">
        <f t="shared" si="3"/>
        <v>808501602</v>
      </c>
      <c r="Z34" s="36">
        <f>+IF(X34&lt;&gt;0,+(Y34/X34)*100,0)</f>
        <v>551.1278425512469</v>
      </c>
      <c r="AA34" s="37">
        <f>SUM(AA29:AA33)</f>
        <v>586797864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123506602</v>
      </c>
      <c r="F37" s="24">
        <v>123506602</v>
      </c>
      <c r="G37" s="24">
        <v>142994005</v>
      </c>
      <c r="H37" s="24">
        <v>149777300</v>
      </c>
      <c r="I37" s="24"/>
      <c r="J37" s="24">
        <v>149777300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149777300</v>
      </c>
      <c r="X37" s="24">
        <v>30876651</v>
      </c>
      <c r="Y37" s="24">
        <v>118900649</v>
      </c>
      <c r="Z37" s="25">
        <v>385.08</v>
      </c>
      <c r="AA37" s="26">
        <v>123506602</v>
      </c>
    </row>
    <row r="38" spans="1:27" ht="13.5">
      <c r="A38" s="27" t="s">
        <v>58</v>
      </c>
      <c r="B38" s="21"/>
      <c r="C38" s="22">
        <v>181700000</v>
      </c>
      <c r="D38" s="22">
        <v>181700000</v>
      </c>
      <c r="E38" s="23">
        <v>187050000</v>
      </c>
      <c r="F38" s="24">
        <v>187050000</v>
      </c>
      <c r="G38" s="24">
        <v>200156830</v>
      </c>
      <c r="H38" s="24">
        <v>200156830</v>
      </c>
      <c r="I38" s="24"/>
      <c r="J38" s="24">
        <v>200156830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200156830</v>
      </c>
      <c r="X38" s="24">
        <v>46762500</v>
      </c>
      <c r="Y38" s="24">
        <v>153394330</v>
      </c>
      <c r="Z38" s="25">
        <v>328.03</v>
      </c>
      <c r="AA38" s="26">
        <v>187050000</v>
      </c>
    </row>
    <row r="39" spans="1:27" ht="13.5">
      <c r="A39" s="31" t="s">
        <v>61</v>
      </c>
      <c r="B39" s="39"/>
      <c r="C39" s="33">
        <f aca="true" t="shared" si="4" ref="C39:Y39">SUM(C37:C38)</f>
        <v>181700000</v>
      </c>
      <c r="D39" s="33">
        <f>SUM(D37:D38)</f>
        <v>181700000</v>
      </c>
      <c r="E39" s="40">
        <f t="shared" si="4"/>
        <v>310556602</v>
      </c>
      <c r="F39" s="41">
        <f t="shared" si="4"/>
        <v>310556602</v>
      </c>
      <c r="G39" s="41">
        <f t="shared" si="4"/>
        <v>343150835</v>
      </c>
      <c r="H39" s="41">
        <f t="shared" si="4"/>
        <v>349934130</v>
      </c>
      <c r="I39" s="41">
        <f t="shared" si="4"/>
        <v>0</v>
      </c>
      <c r="J39" s="41">
        <f t="shared" si="4"/>
        <v>349934130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349934130</v>
      </c>
      <c r="X39" s="41">
        <f t="shared" si="4"/>
        <v>77639151</v>
      </c>
      <c r="Y39" s="41">
        <f t="shared" si="4"/>
        <v>272294979</v>
      </c>
      <c r="Z39" s="42">
        <f>+IF(X39&lt;&gt;0,+(Y39/X39)*100,0)</f>
        <v>350.7186458028115</v>
      </c>
      <c r="AA39" s="43">
        <f>SUM(AA37:AA38)</f>
        <v>310556602</v>
      </c>
    </row>
    <row r="40" spans="1:27" ht="13.5">
      <c r="A40" s="31" t="s">
        <v>62</v>
      </c>
      <c r="B40" s="32"/>
      <c r="C40" s="33">
        <f aca="true" t="shared" si="5" ref="C40:Y40">+C34+C39</f>
        <v>604162000</v>
      </c>
      <c r="D40" s="33">
        <f>+D34+D39</f>
        <v>604162000</v>
      </c>
      <c r="E40" s="34">
        <f t="shared" si="5"/>
        <v>897354466</v>
      </c>
      <c r="F40" s="35">
        <f t="shared" si="5"/>
        <v>897354466</v>
      </c>
      <c r="G40" s="35">
        <f t="shared" si="5"/>
        <v>933711797</v>
      </c>
      <c r="H40" s="35">
        <f t="shared" si="5"/>
        <v>1305135198</v>
      </c>
      <c r="I40" s="35">
        <f t="shared" si="5"/>
        <v>0</v>
      </c>
      <c r="J40" s="35">
        <f t="shared" si="5"/>
        <v>1305135198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1305135198</v>
      </c>
      <c r="X40" s="35">
        <f t="shared" si="5"/>
        <v>224338617</v>
      </c>
      <c r="Y40" s="35">
        <f t="shared" si="5"/>
        <v>1080796581</v>
      </c>
      <c r="Z40" s="36">
        <f>+IF(X40&lt;&gt;0,+(Y40/X40)*100,0)</f>
        <v>481.7701898376239</v>
      </c>
      <c r="AA40" s="37">
        <f>+AA34+AA39</f>
        <v>897354466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1800513000</v>
      </c>
      <c r="D42" s="47">
        <f>+D25-D40</f>
        <v>1800513000</v>
      </c>
      <c r="E42" s="48">
        <f t="shared" si="6"/>
        <v>1517708385</v>
      </c>
      <c r="F42" s="49">
        <f t="shared" si="6"/>
        <v>1517708385</v>
      </c>
      <c r="G42" s="49">
        <f t="shared" si="6"/>
        <v>1847976574</v>
      </c>
      <c r="H42" s="49">
        <f t="shared" si="6"/>
        <v>1638127444</v>
      </c>
      <c r="I42" s="49">
        <f t="shared" si="6"/>
        <v>0</v>
      </c>
      <c r="J42" s="49">
        <f t="shared" si="6"/>
        <v>1638127444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1638127444</v>
      </c>
      <c r="X42" s="49">
        <f t="shared" si="6"/>
        <v>379427095</v>
      </c>
      <c r="Y42" s="49">
        <f t="shared" si="6"/>
        <v>1258700349</v>
      </c>
      <c r="Z42" s="50">
        <f>+IF(X42&lt;&gt;0,+(Y42/X42)*100,0)</f>
        <v>331.7370756034173</v>
      </c>
      <c r="AA42" s="51">
        <f>+AA25-AA40</f>
        <v>1517708385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1800513000</v>
      </c>
      <c r="D45" s="22">
        <v>1800513000</v>
      </c>
      <c r="E45" s="23">
        <v>1517708385</v>
      </c>
      <c r="F45" s="24">
        <v>1517708385</v>
      </c>
      <c r="G45" s="24">
        <v>1847976574</v>
      </c>
      <c r="H45" s="24">
        <v>1638127444</v>
      </c>
      <c r="I45" s="24"/>
      <c r="J45" s="24">
        <v>1638127444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1638127444</v>
      </c>
      <c r="X45" s="24">
        <v>379427096</v>
      </c>
      <c r="Y45" s="24">
        <v>1258700348</v>
      </c>
      <c r="Z45" s="52">
        <v>331.74</v>
      </c>
      <c r="AA45" s="26">
        <v>1517708385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1800513000</v>
      </c>
      <c r="D48" s="55">
        <f>SUM(D45:D47)</f>
        <v>1800513000</v>
      </c>
      <c r="E48" s="56">
        <f t="shared" si="7"/>
        <v>1517708385</v>
      </c>
      <c r="F48" s="57">
        <f t="shared" si="7"/>
        <v>1517708385</v>
      </c>
      <c r="G48" s="57">
        <f t="shared" si="7"/>
        <v>1847976574</v>
      </c>
      <c r="H48" s="57">
        <f t="shared" si="7"/>
        <v>1638127444</v>
      </c>
      <c r="I48" s="57">
        <f t="shared" si="7"/>
        <v>0</v>
      </c>
      <c r="J48" s="57">
        <f t="shared" si="7"/>
        <v>1638127444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1638127444</v>
      </c>
      <c r="X48" s="57">
        <f t="shared" si="7"/>
        <v>379427096</v>
      </c>
      <c r="Y48" s="57">
        <f t="shared" si="7"/>
        <v>1258700348</v>
      </c>
      <c r="Z48" s="58">
        <f>+IF(X48&lt;&gt;0,+(Y48/X48)*100,0)</f>
        <v>331.73707446555164</v>
      </c>
      <c r="AA48" s="59">
        <f>SUM(AA45:AA47)</f>
        <v>1517708385</v>
      </c>
    </row>
    <row r="49" spans="1:27" ht="13.5">
      <c r="A49" s="60" t="s">
        <v>89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90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91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2014-11-17T14:06:59Z</dcterms:created>
  <dcterms:modified xsi:type="dcterms:W3CDTF">2014-11-17T14:06:59Z</dcterms:modified>
  <cp:category/>
  <cp:version/>
  <cp:contentType/>
  <cp:contentStatus/>
</cp:coreProperties>
</file>