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AN" sheetId="1" r:id="rId1"/>
    <sheet name="FS161" sheetId="2" r:id="rId2"/>
    <sheet name="FS162" sheetId="3" r:id="rId3"/>
    <sheet name="FS163" sheetId="4" r:id="rId4"/>
    <sheet name="FS164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  <sheet name="Summary" sheetId="25" r:id="rId25"/>
  </sheets>
  <definedNames>
    <definedName name="_xlnm.Print_Area" localSheetId="5">'DC16'!$A$1:$AA$41</definedName>
    <definedName name="_xlnm.Print_Area" localSheetId="11">'DC18'!$A$1:$AA$41</definedName>
    <definedName name="_xlnm.Print_Area" localSheetId="18">'DC19'!$A$1:$AA$41</definedName>
    <definedName name="_xlnm.Print_Area" localSheetId="23">'DC20'!$A$1:$AA$41</definedName>
    <definedName name="_xlnm.Print_Area" localSheetId="1">'FS161'!$A$1:$AA$41</definedName>
    <definedName name="_xlnm.Print_Area" localSheetId="2">'FS162'!$A$1:$AA$41</definedName>
    <definedName name="_xlnm.Print_Area" localSheetId="3">'FS163'!$A$1:$AA$41</definedName>
    <definedName name="_xlnm.Print_Area" localSheetId="4">'FS164'!$A$1:$AA$41</definedName>
    <definedName name="_xlnm.Print_Area" localSheetId="6">'FS181'!$A$1:$AA$41</definedName>
    <definedName name="_xlnm.Print_Area" localSheetId="7">'FS182'!$A$1:$AA$41</definedName>
    <definedName name="_xlnm.Print_Area" localSheetId="8">'FS183'!$A$1:$AA$41</definedName>
    <definedName name="_xlnm.Print_Area" localSheetId="9">'FS184'!$A$1:$AA$41</definedName>
    <definedName name="_xlnm.Print_Area" localSheetId="10">'FS185'!$A$1:$AA$41</definedName>
    <definedName name="_xlnm.Print_Area" localSheetId="12">'FS191'!$A$1:$AA$41</definedName>
    <definedName name="_xlnm.Print_Area" localSheetId="13">'FS192'!$A$1:$AA$41</definedName>
    <definedName name="_xlnm.Print_Area" localSheetId="14">'FS193'!$A$1:$AA$41</definedName>
    <definedName name="_xlnm.Print_Area" localSheetId="15">'FS194'!$A$1:$AA$41</definedName>
    <definedName name="_xlnm.Print_Area" localSheetId="16">'FS195'!$A$1:$AA$41</definedName>
    <definedName name="_xlnm.Print_Area" localSheetId="17">'FS196'!$A$1:$AA$41</definedName>
    <definedName name="_xlnm.Print_Area" localSheetId="19">'FS201'!$A$1:$AA$41</definedName>
    <definedName name="_xlnm.Print_Area" localSheetId="20">'FS203'!$A$1:$AA$41</definedName>
    <definedName name="_xlnm.Print_Area" localSheetId="21">'FS204'!$A$1:$AA$41</definedName>
    <definedName name="_xlnm.Print_Area" localSheetId="22">'FS205'!$A$1:$AA$41</definedName>
    <definedName name="_xlnm.Print_Area" localSheetId="0">'MAN'!$A$1:$AA$41</definedName>
    <definedName name="_xlnm.Print_Area" localSheetId="24">'Summary'!$A$1:$AA$41</definedName>
  </definedNames>
  <calcPr calcMode="manual" fullCalcOnLoad="1"/>
</workbook>
</file>

<file path=xl/sharedStrings.xml><?xml version="1.0" encoding="utf-8"?>
<sst xmlns="http://schemas.openxmlformats.org/spreadsheetml/2006/main" count="1675" uniqueCount="86">
  <si>
    <t>Free State: Mangaung(MAN) - Table C7 Quarterly Budget Statement - Cash Flows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</si>
  <si>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</si>
  <si>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</si>
  <si>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</si>
  <si>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</si>
  <si>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</si>
  <si>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</si>
  <si>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</si>
  <si>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</si>
  <si>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</si>
  <si>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</si>
  <si>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</si>
  <si>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</si>
  <si>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</si>
  <si>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</si>
  <si>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</si>
  <si>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</si>
  <si>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</si>
  <si>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</si>
  <si>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</si>
  <si>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</si>
  <si>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</si>
  <si>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</si>
  <si>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</si>
  <si>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</si>
  <si>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</si>
  <si>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</si>
  <si>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</si>
  <si>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</si>
  <si>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</si>
  <si>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</si>
  <si>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</si>
  <si>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</si>
  <si>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</si>
  <si>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</si>
  <si>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</si>
  <si>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</si>
  <si>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</si>
  <si>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</si>
  <si>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</si>
  <si>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</si>
  <si>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</si>
  <si>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</si>
  <si>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</si>
  <si>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</si>
  <si>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</si>
  <si>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</si>
  <si>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</si>
  <si>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</si>
  <si>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</si>
  <si>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</si>
  <si>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</si>
  <si>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</si>
  <si>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</si>
  <si>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</si>
  <si>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</si>
  <si>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</si>
  <si>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</si>
  <si>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</si>
  <si>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C7 Quarterly Budget Statement - Cash Flows for 1st Quarter ended 30 September 2014 (Figures Finalised as at 2014/10/30)</t>
  </si>
  <si>
    <t>Free State: Kopanong(FS162) - Table C7 Quarterly Budget Statement - Cash Flows for 1st Quarter ended 30 September 2014 (Figures Finalised as at 2014/10/30)</t>
  </si>
  <si>
    <t>Free State: Mohokare(FS163) - Table C7 Quarterly Budget Statement - Cash Flows for 1st Quarter ended 30 September 2014 (Figures Finalised as at 2014/10/30)</t>
  </si>
  <si>
    <t>Free State: Naledi (Fs)(FS164) - Table C7 Quarterly Budget Statement - Cash Flows for 1st Quarter ended 30 September 2014 (Figures Finalised as at 2014/10/30)</t>
  </si>
  <si>
    <t>Free State: Xhariep(DC16) - Table C7 Quarterly Budget Statement - Cash Flows for 1st Quarter ended 30 September 2014 (Figures Finalised as at 2014/10/30)</t>
  </si>
  <si>
    <t>Free State: Masilonyana(FS181) - Table C7 Quarterly Budget Statement - Cash Flows for 1st Quarter ended 30 September 2014 (Figures Finalised as at 2014/10/30)</t>
  </si>
  <si>
    <t>Free State: Tokologo(FS182) - Table C7 Quarterly Budget Statement - Cash Flows for 1st Quarter ended 30 September 2014 (Figures Finalised as at 2014/10/30)</t>
  </si>
  <si>
    <t>Free State: Tswelopele(FS183) - Table C7 Quarterly Budget Statement - Cash Flows for 1st Quarter ended 30 September 2014 (Figures Finalised as at 2014/10/30)</t>
  </si>
  <si>
    <t>Free State: Matjhabeng(FS184) - Table C7 Quarterly Budget Statement - Cash Flows for 1st Quarter ended 30 September 2014 (Figures Finalised as at 2014/10/30)</t>
  </si>
  <si>
    <t>Free State: Nala(FS185) - Table C7 Quarterly Budget Statement - Cash Flows for 1st Quarter ended 30 September 2014 (Figures Finalised as at 2014/10/30)</t>
  </si>
  <si>
    <t>Free State: Lejweleputswa(DC18) - Table C7 Quarterly Budget Statement - Cash Flows for 1st Quarter ended 30 September 2014 (Figures Finalised as at 2014/10/30)</t>
  </si>
  <si>
    <t>Free State: Setsoto(FS191) - Table C7 Quarterly Budget Statement - Cash Flows for 1st Quarter ended 30 September 2014 (Figures Finalised as at 2014/10/30)</t>
  </si>
  <si>
    <t>Free State: Dihlabeng(FS192) - Table C7 Quarterly Budget Statement - Cash Flows for 1st Quarter ended 30 September 2014 (Figures Finalised as at 2014/10/30)</t>
  </si>
  <si>
    <t>Free State: Nketoana(FS193) - Table C7 Quarterly Budget Statement - Cash Flows for 1st Quarter ended 30 September 2014 (Figures Finalised as at 2014/10/30)</t>
  </si>
  <si>
    <t>Free State: Maluti-a-Phofung(FS194) - Table C7 Quarterly Budget Statement - Cash Flows for 1st Quarter ended 30 September 2014 (Figures Finalised as at 2014/10/30)</t>
  </si>
  <si>
    <t>Free State: Phumelela(FS195) - Table C7 Quarterly Budget Statement - Cash Flows for 1st Quarter ended 30 September 2014 (Figures Finalised as at 2014/10/30)</t>
  </si>
  <si>
    <t>Free State: Mantsopa(FS196) - Table C7 Quarterly Budget Statement - Cash Flows for 1st Quarter ended 30 September 2014 (Figures Finalised as at 2014/10/30)</t>
  </si>
  <si>
    <t>Free State: Thabo Mofutsanyana(DC19) - Table C7 Quarterly Budget Statement - Cash Flows for 1st Quarter ended 30 September 2014 (Figures Finalised as at 2014/10/30)</t>
  </si>
  <si>
    <t>Free State: Moqhaka(FS201) - Table C7 Quarterly Budget Statement - Cash Flows for 1st Quarter ended 30 September 2014 (Figures Finalised as at 2014/10/30)</t>
  </si>
  <si>
    <t>Free State: Ngwathe(FS203) - Table C7 Quarterly Budget Statement - Cash Flows for 1st Quarter ended 30 September 2014 (Figures Finalised as at 2014/10/30)</t>
  </si>
  <si>
    <t>Free State: Metsimaholo(FS204) - Table C7 Quarterly Budget Statement - Cash Flows for 1st Quarter ended 30 September 2014 (Figures Finalised as at 2014/10/30)</t>
  </si>
  <si>
    <t>Free State: Mafube(FS205) - Table C7 Quarterly Budget Statement - Cash Flows for 1st Quarter ended 30 September 2014 (Figures Finalised as at 2014/10/30)</t>
  </si>
  <si>
    <t>Free State: Fezile Dabi(DC20) - Table C7 Quarterly Budget Statement - Cash Flows for 1st Quarter ended 30 September 2014 (Figures Finalised as at 2014/10/30)</t>
  </si>
  <si>
    <t>Summary - Table C7 Quarterly Budget Statement - Cash Flows for 1st Quarter ended 30 September 2014 (Figures Finalised as at 2014/10/30)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</si>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</sst>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4749271591</v>
      </c>
      <c r="F6" s="23">
        <v>4749271591</v>
      </c>
      <c r="G6" s="23">
        <v>321091129</v>
      </c>
      <c r="H6" s="23">
        <v>421160327</v>
      </c>
      <c r="I6" s="23">
        <v>359924263</v>
      </c>
      <c r="J6" s="23">
        <v>1102175719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1102175719</v>
      </c>
      <c r="X6" s="23">
        <v>1399525346</v>
      </c>
      <c r="Y6" s="23">
        <v>-297349627</v>
      </c>
      <c r="Z6" s="24">
        <v>-21.25</v>
      </c>
      <c r="AA6" s="25">
        <v>4749271591</v>
      </c>
    </row>
    <row r="7" spans="1:27" ht="13.5">
      <c r="A7" s="26" t="s">
        <v>34</v>
      </c>
      <c r="B7" s="20"/>
      <c r="C7" s="21"/>
      <c r="D7" s="21"/>
      <c r="E7" s="22">
        <v>617571000</v>
      </c>
      <c r="F7" s="23">
        <v>617571000</v>
      </c>
      <c r="G7" s="23">
        <v>240417000</v>
      </c>
      <c r="H7" s="23">
        <v>500000</v>
      </c>
      <c r="I7" s="23">
        <v>2500000</v>
      </c>
      <c r="J7" s="23">
        <v>243417000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243417000</v>
      </c>
      <c r="X7" s="23">
        <v>255226186</v>
      </c>
      <c r="Y7" s="23">
        <v>-11809186</v>
      </c>
      <c r="Z7" s="24">
        <v>-4.63</v>
      </c>
      <c r="AA7" s="25">
        <v>617571000</v>
      </c>
    </row>
    <row r="8" spans="1:27" ht="13.5">
      <c r="A8" s="26" t="s">
        <v>35</v>
      </c>
      <c r="B8" s="20"/>
      <c r="C8" s="21"/>
      <c r="D8" s="21"/>
      <c r="E8" s="22">
        <v>727633000</v>
      </c>
      <c r="F8" s="23">
        <v>727633000</v>
      </c>
      <c r="G8" s="23">
        <v>209406000</v>
      </c>
      <c r="H8" s="23">
        <v>3770000</v>
      </c>
      <c r="I8" s="23"/>
      <c r="J8" s="23">
        <v>213176000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213176000</v>
      </c>
      <c r="X8" s="23">
        <v>400910000</v>
      </c>
      <c r="Y8" s="23">
        <v>-187734000</v>
      </c>
      <c r="Z8" s="24">
        <v>-46.83</v>
      </c>
      <c r="AA8" s="25">
        <v>727633000</v>
      </c>
    </row>
    <row r="9" spans="1:27" ht="13.5">
      <c r="A9" s="26" t="s">
        <v>36</v>
      </c>
      <c r="B9" s="20"/>
      <c r="C9" s="21"/>
      <c r="D9" s="21"/>
      <c r="E9" s="22">
        <v>330835889</v>
      </c>
      <c r="F9" s="23">
        <v>330835889</v>
      </c>
      <c r="G9" s="23">
        <v>4211808</v>
      </c>
      <c r="H9" s="23">
        <v>4358257</v>
      </c>
      <c r="I9" s="23">
        <v>3989548</v>
      </c>
      <c r="J9" s="23">
        <v>12559613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12559613</v>
      </c>
      <c r="X9" s="23">
        <v>97224877</v>
      </c>
      <c r="Y9" s="23">
        <v>-84665264</v>
      </c>
      <c r="Z9" s="24">
        <v>-87.08</v>
      </c>
      <c r="AA9" s="25">
        <v>330835889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-4850257651</v>
      </c>
      <c r="F12" s="23">
        <v>-4850257651</v>
      </c>
      <c r="G12" s="23">
        <v>-380960692</v>
      </c>
      <c r="H12" s="23">
        <v>-483296709</v>
      </c>
      <c r="I12" s="23">
        <v>-410995630</v>
      </c>
      <c r="J12" s="23">
        <v>-1275253031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-1275253031</v>
      </c>
      <c r="X12" s="23">
        <v>-1303269738</v>
      </c>
      <c r="Y12" s="23">
        <v>28016707</v>
      </c>
      <c r="Z12" s="24">
        <v>-2.15</v>
      </c>
      <c r="AA12" s="25">
        <v>-4850257651</v>
      </c>
    </row>
    <row r="13" spans="1:27" ht="13.5">
      <c r="A13" s="26" t="s">
        <v>40</v>
      </c>
      <c r="B13" s="20"/>
      <c r="C13" s="21"/>
      <c r="D13" s="21"/>
      <c r="E13" s="22">
        <v>-104405880</v>
      </c>
      <c r="F13" s="23">
        <v>-104405880</v>
      </c>
      <c r="G13" s="23">
        <v>-1810018</v>
      </c>
      <c r="H13" s="23">
        <v>-1669791</v>
      </c>
      <c r="I13" s="23">
        <v>-1836188</v>
      </c>
      <c r="J13" s="23">
        <v>-5315997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-5315997</v>
      </c>
      <c r="X13" s="23">
        <v>-26101470</v>
      </c>
      <c r="Y13" s="23">
        <v>20785473</v>
      </c>
      <c r="Z13" s="24">
        <v>-79.63</v>
      </c>
      <c r="AA13" s="25">
        <v>-104405880</v>
      </c>
    </row>
    <row r="14" spans="1:27" ht="13.5">
      <c r="A14" s="26" t="s">
        <v>41</v>
      </c>
      <c r="B14" s="20"/>
      <c r="C14" s="21"/>
      <c r="D14" s="21"/>
      <c r="E14" s="22">
        <v>-58938216</v>
      </c>
      <c r="F14" s="23">
        <v>-58938216</v>
      </c>
      <c r="G14" s="23">
        <v>-2125050</v>
      </c>
      <c r="H14" s="23">
        <v>-1550829</v>
      </c>
      <c r="I14" s="23">
        <v>-339047</v>
      </c>
      <c r="J14" s="23">
        <v>-4014926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-4014926</v>
      </c>
      <c r="X14" s="23">
        <v>-14734554</v>
      </c>
      <c r="Y14" s="23">
        <v>10719628</v>
      </c>
      <c r="Z14" s="24">
        <v>-72.75</v>
      </c>
      <c r="AA14" s="25">
        <v>-58938216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1411709733</v>
      </c>
      <c r="F15" s="31">
        <f t="shared" si="0"/>
        <v>1411709733</v>
      </c>
      <c r="G15" s="31">
        <f t="shared" si="0"/>
        <v>390230177</v>
      </c>
      <c r="H15" s="31">
        <f t="shared" si="0"/>
        <v>-56728745</v>
      </c>
      <c r="I15" s="31">
        <f t="shared" si="0"/>
        <v>-46757054</v>
      </c>
      <c r="J15" s="31">
        <f t="shared" si="0"/>
        <v>286744378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286744378</v>
      </c>
      <c r="X15" s="31">
        <f t="shared" si="0"/>
        <v>808780647</v>
      </c>
      <c r="Y15" s="31">
        <f t="shared" si="0"/>
        <v>-522036269</v>
      </c>
      <c r="Z15" s="32">
        <f>+IF(X15&lt;&gt;0,+(Y15/X15)*100,0)</f>
        <v>-64.54608810638368</v>
      </c>
      <c r="AA15" s="33">
        <f>SUM(AA6:AA14)</f>
        <v>1411709733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20257015</v>
      </c>
      <c r="F19" s="23">
        <v>20257015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6684815</v>
      </c>
      <c r="Y19" s="40">
        <v>-6684815</v>
      </c>
      <c r="Z19" s="41">
        <v>-100</v>
      </c>
      <c r="AA19" s="42">
        <v>20257015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-1293887736</v>
      </c>
      <c r="F24" s="23">
        <v>-1293887736</v>
      </c>
      <c r="G24" s="23">
        <v>-82199608</v>
      </c>
      <c r="H24" s="23">
        <v>-48171071</v>
      </c>
      <c r="I24" s="23">
        <v>-48844242</v>
      </c>
      <c r="J24" s="23">
        <v>-179214921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-179214921</v>
      </c>
      <c r="X24" s="23">
        <v>-236942657</v>
      </c>
      <c r="Y24" s="23">
        <v>57727736</v>
      </c>
      <c r="Z24" s="24">
        <v>-24.36</v>
      </c>
      <c r="AA24" s="25">
        <v>-1293887736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-1273630721</v>
      </c>
      <c r="F25" s="31">
        <f t="shared" si="1"/>
        <v>-1273630721</v>
      </c>
      <c r="G25" s="31">
        <f t="shared" si="1"/>
        <v>-82199608</v>
      </c>
      <c r="H25" s="31">
        <f t="shared" si="1"/>
        <v>-48171071</v>
      </c>
      <c r="I25" s="31">
        <f t="shared" si="1"/>
        <v>-48844242</v>
      </c>
      <c r="J25" s="31">
        <f t="shared" si="1"/>
        <v>-179214921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-179214921</v>
      </c>
      <c r="X25" s="31">
        <f t="shared" si="1"/>
        <v>-230257842</v>
      </c>
      <c r="Y25" s="31">
        <f t="shared" si="1"/>
        <v>51042921</v>
      </c>
      <c r="Z25" s="32">
        <f>+IF(X25&lt;&gt;0,+(Y25/X25)*100,0)</f>
        <v>-22.167723173571652</v>
      </c>
      <c r="AA25" s="33">
        <f>SUM(AA19:AA24)</f>
        <v>-1273630721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368517760</v>
      </c>
      <c r="F30" s="23">
        <v>368517760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53435076</v>
      </c>
      <c r="Y30" s="23">
        <v>-53435076</v>
      </c>
      <c r="Z30" s="24">
        <v>-100</v>
      </c>
      <c r="AA30" s="25">
        <v>368517760</v>
      </c>
    </row>
    <row r="31" spans="1:27" ht="13.5">
      <c r="A31" s="26" t="s">
        <v>53</v>
      </c>
      <c r="B31" s="20"/>
      <c r="C31" s="21"/>
      <c r="D31" s="21"/>
      <c r="E31" s="22">
        <v>2499996</v>
      </c>
      <c r="F31" s="23">
        <v>2499996</v>
      </c>
      <c r="G31" s="23">
        <v>167941</v>
      </c>
      <c r="H31" s="40">
        <v>148616</v>
      </c>
      <c r="I31" s="40">
        <v>143395</v>
      </c>
      <c r="J31" s="40">
        <v>459952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459952</v>
      </c>
      <c r="X31" s="40">
        <v>624999</v>
      </c>
      <c r="Y31" s="23">
        <v>-165047</v>
      </c>
      <c r="Z31" s="24">
        <v>-26.41</v>
      </c>
      <c r="AA31" s="25">
        <v>2499996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-64935777</v>
      </c>
      <c r="F33" s="23">
        <v>-64935777</v>
      </c>
      <c r="G33" s="23">
        <v>-547153</v>
      </c>
      <c r="H33" s="23">
        <v>-667254</v>
      </c>
      <c r="I33" s="23">
        <v>-500858</v>
      </c>
      <c r="J33" s="23">
        <v>-1715265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-1715265</v>
      </c>
      <c r="X33" s="23">
        <v>-9415688</v>
      </c>
      <c r="Y33" s="23">
        <v>7700423</v>
      </c>
      <c r="Z33" s="24">
        <v>-81.78</v>
      </c>
      <c r="AA33" s="25">
        <v>-64935777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306081979</v>
      </c>
      <c r="F34" s="31">
        <f t="shared" si="2"/>
        <v>306081979</v>
      </c>
      <c r="G34" s="31">
        <f t="shared" si="2"/>
        <v>-379212</v>
      </c>
      <c r="H34" s="31">
        <f t="shared" si="2"/>
        <v>-518638</v>
      </c>
      <c r="I34" s="31">
        <f t="shared" si="2"/>
        <v>-357463</v>
      </c>
      <c r="J34" s="31">
        <f t="shared" si="2"/>
        <v>-1255313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-1255313</v>
      </c>
      <c r="X34" s="31">
        <f t="shared" si="2"/>
        <v>44644387</v>
      </c>
      <c r="Y34" s="31">
        <f t="shared" si="2"/>
        <v>-45899700</v>
      </c>
      <c r="Z34" s="32">
        <f>+IF(X34&lt;&gt;0,+(Y34/X34)*100,0)</f>
        <v>-102.81180476282495</v>
      </c>
      <c r="AA34" s="33">
        <f>SUM(AA29:AA33)</f>
        <v>306081979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444160991</v>
      </c>
      <c r="F36" s="37">
        <f t="shared" si="3"/>
        <v>444160991</v>
      </c>
      <c r="G36" s="37">
        <f t="shared" si="3"/>
        <v>307651357</v>
      </c>
      <c r="H36" s="37">
        <f t="shared" si="3"/>
        <v>-105418454</v>
      </c>
      <c r="I36" s="37">
        <f t="shared" si="3"/>
        <v>-95958759</v>
      </c>
      <c r="J36" s="37">
        <f t="shared" si="3"/>
        <v>106274144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106274144</v>
      </c>
      <c r="X36" s="37">
        <f t="shared" si="3"/>
        <v>623167192</v>
      </c>
      <c r="Y36" s="37">
        <f t="shared" si="3"/>
        <v>-516893048</v>
      </c>
      <c r="Z36" s="38">
        <f>+IF(X36&lt;&gt;0,+(Y36/X36)*100,0)</f>
        <v>-82.94612659903957</v>
      </c>
      <c r="AA36" s="39">
        <f>+AA15+AA25+AA34</f>
        <v>444160991</v>
      </c>
    </row>
    <row r="37" spans="1:27" ht="13.5">
      <c r="A37" s="26" t="s">
        <v>57</v>
      </c>
      <c r="B37" s="20"/>
      <c r="C37" s="35"/>
      <c r="D37" s="35"/>
      <c r="E37" s="36">
        <v>738348275</v>
      </c>
      <c r="F37" s="37">
        <v>738348275</v>
      </c>
      <c r="G37" s="37">
        <v>633254892</v>
      </c>
      <c r="H37" s="37">
        <v>940906249</v>
      </c>
      <c r="I37" s="37">
        <v>835487795</v>
      </c>
      <c r="J37" s="37">
        <v>633254892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633254892</v>
      </c>
      <c r="X37" s="37">
        <v>738348275</v>
      </c>
      <c r="Y37" s="37">
        <v>-105093383</v>
      </c>
      <c r="Z37" s="38">
        <v>-14.23</v>
      </c>
      <c r="AA37" s="39">
        <v>738348275</v>
      </c>
    </row>
    <row r="38" spans="1:27" ht="13.5">
      <c r="A38" s="45" t="s">
        <v>58</v>
      </c>
      <c r="B38" s="46"/>
      <c r="C38" s="47"/>
      <c r="D38" s="47"/>
      <c r="E38" s="48">
        <v>1182509265</v>
      </c>
      <c r="F38" s="49">
        <v>1182509265</v>
      </c>
      <c r="G38" s="49">
        <v>940906249</v>
      </c>
      <c r="H38" s="49">
        <v>835487795</v>
      </c>
      <c r="I38" s="49">
        <v>739529036</v>
      </c>
      <c r="J38" s="49">
        <v>739529036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739529036</v>
      </c>
      <c r="X38" s="49">
        <v>1361515466</v>
      </c>
      <c r="Y38" s="49">
        <v>-621986430</v>
      </c>
      <c r="Z38" s="50">
        <v>-45.68</v>
      </c>
      <c r="AA38" s="51">
        <v>1182509265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1073448726</v>
      </c>
      <c r="D6" s="21"/>
      <c r="E6" s="22">
        <v>1271776122</v>
      </c>
      <c r="F6" s="23">
        <v>1271776122</v>
      </c>
      <c r="G6" s="23">
        <v>55547156</v>
      </c>
      <c r="H6" s="23">
        <v>64102983</v>
      </c>
      <c r="I6" s="23">
        <v>86208384</v>
      </c>
      <c r="J6" s="23">
        <v>205858523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205858523</v>
      </c>
      <c r="X6" s="23">
        <v>317944032</v>
      </c>
      <c r="Y6" s="23">
        <v>-112085509</v>
      </c>
      <c r="Z6" s="24">
        <v>-35.25</v>
      </c>
      <c r="AA6" s="25">
        <v>1271776122</v>
      </c>
    </row>
    <row r="7" spans="1:27" ht="13.5">
      <c r="A7" s="26" t="s">
        <v>34</v>
      </c>
      <c r="B7" s="20"/>
      <c r="C7" s="21">
        <v>428275177</v>
      </c>
      <c r="D7" s="21"/>
      <c r="E7" s="22">
        <v>417931000</v>
      </c>
      <c r="F7" s="23">
        <v>417931000</v>
      </c>
      <c r="G7" s="23">
        <v>166273000</v>
      </c>
      <c r="H7" s="23">
        <v>1389000</v>
      </c>
      <c r="I7" s="23"/>
      <c r="J7" s="23">
        <v>167662000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167662000</v>
      </c>
      <c r="X7" s="23">
        <v>104482752</v>
      </c>
      <c r="Y7" s="23">
        <v>63179248</v>
      </c>
      <c r="Z7" s="24">
        <v>60.47</v>
      </c>
      <c r="AA7" s="25">
        <v>417931000</v>
      </c>
    </row>
    <row r="8" spans="1:27" ht="13.5">
      <c r="A8" s="26" t="s">
        <v>35</v>
      </c>
      <c r="B8" s="20"/>
      <c r="C8" s="21">
        <v>189129592</v>
      </c>
      <c r="D8" s="21"/>
      <c r="E8" s="22">
        <v>156246000</v>
      </c>
      <c r="F8" s="23">
        <v>156246000</v>
      </c>
      <c r="G8" s="23">
        <v>43722000</v>
      </c>
      <c r="H8" s="23"/>
      <c r="I8" s="23">
        <v>1500000</v>
      </c>
      <c r="J8" s="23">
        <v>45222000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45222000</v>
      </c>
      <c r="X8" s="23">
        <v>39061500</v>
      </c>
      <c r="Y8" s="23">
        <v>6160500</v>
      </c>
      <c r="Z8" s="24">
        <v>15.77</v>
      </c>
      <c r="AA8" s="25">
        <v>156246000</v>
      </c>
    </row>
    <row r="9" spans="1:27" ht="13.5">
      <c r="A9" s="26" t="s">
        <v>36</v>
      </c>
      <c r="B9" s="20"/>
      <c r="C9" s="21">
        <v>128962577</v>
      </c>
      <c r="D9" s="21"/>
      <c r="E9" s="22">
        <v>108118515</v>
      </c>
      <c r="F9" s="23">
        <v>108118515</v>
      </c>
      <c r="G9" s="23">
        <v>11730381</v>
      </c>
      <c r="H9" s="23">
        <v>12209736</v>
      </c>
      <c r="I9" s="23">
        <v>18713531</v>
      </c>
      <c r="J9" s="23">
        <v>42653648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42653648</v>
      </c>
      <c r="X9" s="23">
        <v>27029628</v>
      </c>
      <c r="Y9" s="23">
        <v>15624020</v>
      </c>
      <c r="Z9" s="24">
        <v>57.8</v>
      </c>
      <c r="AA9" s="25">
        <v>108118515</v>
      </c>
    </row>
    <row r="10" spans="1:27" ht="13.5">
      <c r="A10" s="26" t="s">
        <v>37</v>
      </c>
      <c r="B10" s="20"/>
      <c r="C10" s="21">
        <v>15648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-1948064438</v>
      </c>
      <c r="D12" s="21"/>
      <c r="E12" s="22">
        <v>-1858320637</v>
      </c>
      <c r="F12" s="23">
        <v>-1858320637</v>
      </c>
      <c r="G12" s="23">
        <v>-154127836</v>
      </c>
      <c r="H12" s="23">
        <v>-96911150</v>
      </c>
      <c r="I12" s="23">
        <v>-81509336</v>
      </c>
      <c r="J12" s="23">
        <v>-332548322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-332548322</v>
      </c>
      <c r="X12" s="23">
        <v>-464580162</v>
      </c>
      <c r="Y12" s="23">
        <v>132031840</v>
      </c>
      <c r="Z12" s="24">
        <v>-28.42</v>
      </c>
      <c r="AA12" s="25">
        <v>-1858320637</v>
      </c>
    </row>
    <row r="13" spans="1:27" ht="13.5">
      <c r="A13" s="26" t="s">
        <v>40</v>
      </c>
      <c r="B13" s="20"/>
      <c r="C13" s="21"/>
      <c r="D13" s="21"/>
      <c r="E13" s="22">
        <v>-95751000</v>
      </c>
      <c r="F13" s="23">
        <v>-95751000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-23937750</v>
      </c>
      <c r="Y13" s="23">
        <v>23937750</v>
      </c>
      <c r="Z13" s="24">
        <v>-100</v>
      </c>
      <c r="AA13" s="25">
        <v>-95751000</v>
      </c>
    </row>
    <row r="14" spans="1:27" ht="13.5">
      <c r="A14" s="26" t="s">
        <v>41</v>
      </c>
      <c r="B14" s="20"/>
      <c r="C14" s="21">
        <v>-29457023</v>
      </c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-157689741</v>
      </c>
      <c r="D15" s="29">
        <f>SUM(D6:D14)</f>
        <v>0</v>
      </c>
      <c r="E15" s="30">
        <f t="shared" si="0"/>
        <v>0</v>
      </c>
      <c r="F15" s="31">
        <f t="shared" si="0"/>
        <v>0</v>
      </c>
      <c r="G15" s="31">
        <f t="shared" si="0"/>
        <v>123144701</v>
      </c>
      <c r="H15" s="31">
        <f t="shared" si="0"/>
        <v>-19209431</v>
      </c>
      <c r="I15" s="31">
        <f t="shared" si="0"/>
        <v>24912579</v>
      </c>
      <c r="J15" s="31">
        <f t="shared" si="0"/>
        <v>128847849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128847849</v>
      </c>
      <c r="X15" s="31">
        <f t="shared" si="0"/>
        <v>0</v>
      </c>
      <c r="Y15" s="31">
        <f t="shared" si="0"/>
        <v>128847849</v>
      </c>
      <c r="Z15" s="32">
        <f>+IF(X15&lt;&gt;0,+(Y15/X15)*100,0)</f>
        <v>0</v>
      </c>
      <c r="AA15" s="33">
        <f>SUM(AA6:AA14)</f>
        <v>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/>
      <c r="F24" s="23"/>
      <c r="G24" s="23">
        <v>-13357052</v>
      </c>
      <c r="H24" s="23">
        <v>-18761151</v>
      </c>
      <c r="I24" s="23">
        <v>-10877543</v>
      </c>
      <c r="J24" s="23">
        <v>-42995746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-42995746</v>
      </c>
      <c r="X24" s="23"/>
      <c r="Y24" s="23">
        <v>-42995746</v>
      </c>
      <c r="Z24" s="24"/>
      <c r="AA24" s="25"/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0</v>
      </c>
      <c r="F25" s="31">
        <f t="shared" si="1"/>
        <v>0</v>
      </c>
      <c r="G25" s="31">
        <f t="shared" si="1"/>
        <v>-13357052</v>
      </c>
      <c r="H25" s="31">
        <f t="shared" si="1"/>
        <v>-18761151</v>
      </c>
      <c r="I25" s="31">
        <f t="shared" si="1"/>
        <v>-10877543</v>
      </c>
      <c r="J25" s="31">
        <f t="shared" si="1"/>
        <v>-42995746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-42995746</v>
      </c>
      <c r="X25" s="31">
        <f t="shared" si="1"/>
        <v>0</v>
      </c>
      <c r="Y25" s="31">
        <f t="shared" si="1"/>
        <v>-42995746</v>
      </c>
      <c r="Z25" s="32">
        <f>+IF(X25&lt;&gt;0,+(Y25/X25)*100,0)</f>
        <v>0</v>
      </c>
      <c r="AA25" s="33">
        <f>SUM(AA19:AA24)</f>
        <v>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-157689741</v>
      </c>
      <c r="D36" s="35">
        <f>+D15+D25+D34</f>
        <v>0</v>
      </c>
      <c r="E36" s="36">
        <f t="shared" si="3"/>
        <v>0</v>
      </c>
      <c r="F36" s="37">
        <f t="shared" si="3"/>
        <v>0</v>
      </c>
      <c r="G36" s="37">
        <f t="shared" si="3"/>
        <v>109787649</v>
      </c>
      <c r="H36" s="37">
        <f t="shared" si="3"/>
        <v>-37970582</v>
      </c>
      <c r="I36" s="37">
        <f t="shared" si="3"/>
        <v>14035036</v>
      </c>
      <c r="J36" s="37">
        <f t="shared" si="3"/>
        <v>85852103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85852103</v>
      </c>
      <c r="X36" s="37">
        <f t="shared" si="3"/>
        <v>0</v>
      </c>
      <c r="Y36" s="37">
        <f t="shared" si="3"/>
        <v>85852103</v>
      </c>
      <c r="Z36" s="38">
        <f>+IF(X36&lt;&gt;0,+(Y36/X36)*100,0)</f>
        <v>0</v>
      </c>
      <c r="AA36" s="39">
        <f>+AA15+AA25+AA34</f>
        <v>0</v>
      </c>
    </row>
    <row r="37" spans="1:27" ht="13.5">
      <c r="A37" s="26" t="s">
        <v>57</v>
      </c>
      <c r="B37" s="20"/>
      <c r="C37" s="35">
        <v>15048761</v>
      </c>
      <c r="D37" s="35"/>
      <c r="E37" s="36"/>
      <c r="F37" s="37"/>
      <c r="G37" s="37"/>
      <c r="H37" s="37">
        <v>109787649</v>
      </c>
      <c r="I37" s="37">
        <v>71817067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>
        <v>-142640980</v>
      </c>
      <c r="D38" s="47"/>
      <c r="E38" s="48"/>
      <c r="F38" s="49"/>
      <c r="G38" s="49">
        <v>109787649</v>
      </c>
      <c r="H38" s="49">
        <v>71817067</v>
      </c>
      <c r="I38" s="49">
        <v>85852103</v>
      </c>
      <c r="J38" s="49">
        <v>85852103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85852103</v>
      </c>
      <c r="X38" s="49"/>
      <c r="Y38" s="49">
        <v>85852103</v>
      </c>
      <c r="Z38" s="50"/>
      <c r="AA38" s="51"/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193169657</v>
      </c>
      <c r="D6" s="21"/>
      <c r="E6" s="22">
        <v>155415000</v>
      </c>
      <c r="F6" s="23">
        <v>155415000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37659000</v>
      </c>
      <c r="Y6" s="23">
        <v>-37659000</v>
      </c>
      <c r="Z6" s="24">
        <v>-100</v>
      </c>
      <c r="AA6" s="25">
        <v>155415000</v>
      </c>
    </row>
    <row r="7" spans="1:27" ht="13.5">
      <c r="A7" s="26" t="s">
        <v>34</v>
      </c>
      <c r="B7" s="20"/>
      <c r="C7" s="21">
        <v>133210000</v>
      </c>
      <c r="D7" s="21"/>
      <c r="E7" s="22">
        <v>129831000</v>
      </c>
      <c r="F7" s="23">
        <v>129831000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42363000</v>
      </c>
      <c r="Y7" s="23">
        <v>-42363000</v>
      </c>
      <c r="Z7" s="24">
        <v>-100</v>
      </c>
      <c r="AA7" s="25">
        <v>129831000</v>
      </c>
    </row>
    <row r="8" spans="1:27" ht="13.5">
      <c r="A8" s="26" t="s">
        <v>35</v>
      </c>
      <c r="B8" s="20"/>
      <c r="C8" s="21">
        <v>61895780</v>
      </c>
      <c r="D8" s="21"/>
      <c r="E8" s="22">
        <v>45248000</v>
      </c>
      <c r="F8" s="23">
        <v>45248000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17731000</v>
      </c>
      <c r="Y8" s="23">
        <v>-17731000</v>
      </c>
      <c r="Z8" s="24">
        <v>-100</v>
      </c>
      <c r="AA8" s="25">
        <v>45248000</v>
      </c>
    </row>
    <row r="9" spans="1:27" ht="13.5">
      <c r="A9" s="26" t="s">
        <v>36</v>
      </c>
      <c r="B9" s="20"/>
      <c r="C9" s="21">
        <v>1318580</v>
      </c>
      <c r="D9" s="21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25"/>
    </row>
    <row r="10" spans="1:27" ht="13.5">
      <c r="A10" s="26" t="s">
        <v>37</v>
      </c>
      <c r="B10" s="20"/>
      <c r="C10" s="21">
        <v>6460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-301532302</v>
      </c>
      <c r="D12" s="21"/>
      <c r="E12" s="22">
        <v>-246912594</v>
      </c>
      <c r="F12" s="23">
        <v>-246912594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-61726168</v>
      </c>
      <c r="Y12" s="23">
        <v>61726168</v>
      </c>
      <c r="Z12" s="24">
        <v>-100</v>
      </c>
      <c r="AA12" s="25">
        <v>-246912594</v>
      </c>
    </row>
    <row r="13" spans="1:27" ht="13.5">
      <c r="A13" s="26" t="s">
        <v>40</v>
      </c>
      <c r="B13" s="20"/>
      <c r="C13" s="21">
        <v>-20616501</v>
      </c>
      <c r="D13" s="21"/>
      <c r="E13" s="22">
        <v>-8000000</v>
      </c>
      <c r="F13" s="23">
        <v>-8000000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-2001000</v>
      </c>
      <c r="Y13" s="23">
        <v>2001000</v>
      </c>
      <c r="Z13" s="24">
        <v>-100</v>
      </c>
      <c r="AA13" s="25">
        <v>-8000000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67451674</v>
      </c>
      <c r="D15" s="29">
        <f>SUM(D6:D14)</f>
        <v>0</v>
      </c>
      <c r="E15" s="30">
        <f t="shared" si="0"/>
        <v>75581406</v>
      </c>
      <c r="F15" s="31">
        <f t="shared" si="0"/>
        <v>75581406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34025832</v>
      </c>
      <c r="Y15" s="31">
        <f t="shared" si="0"/>
        <v>-34025832</v>
      </c>
      <c r="Z15" s="32">
        <f>+IF(X15&lt;&gt;0,+(Y15/X15)*100,0)</f>
        <v>-100</v>
      </c>
      <c r="AA15" s="33">
        <f>SUM(AA6:AA14)</f>
        <v>75581406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-53086000</v>
      </c>
      <c r="F24" s="23">
        <v>-53086000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-17176000</v>
      </c>
      <c r="Y24" s="23">
        <v>17176000</v>
      </c>
      <c r="Z24" s="24">
        <v>-100</v>
      </c>
      <c r="AA24" s="25">
        <v>-53086000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-53086000</v>
      </c>
      <c r="F25" s="31">
        <f t="shared" si="1"/>
        <v>-53086000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-17176000</v>
      </c>
      <c r="Y25" s="31">
        <f t="shared" si="1"/>
        <v>17176000</v>
      </c>
      <c r="Z25" s="32">
        <f>+IF(X25&lt;&gt;0,+(Y25/X25)*100,0)</f>
        <v>-100</v>
      </c>
      <c r="AA25" s="33">
        <f>SUM(AA19:AA24)</f>
        <v>-53086000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-6506074</v>
      </c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-6506074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60945600</v>
      </c>
      <c r="D36" s="35">
        <f>+D15+D25+D34</f>
        <v>0</v>
      </c>
      <c r="E36" s="36">
        <f t="shared" si="3"/>
        <v>22495406</v>
      </c>
      <c r="F36" s="37">
        <f t="shared" si="3"/>
        <v>22495406</v>
      </c>
      <c r="G36" s="37">
        <f t="shared" si="3"/>
        <v>0</v>
      </c>
      <c r="H36" s="37">
        <f t="shared" si="3"/>
        <v>0</v>
      </c>
      <c r="I36" s="37">
        <f t="shared" si="3"/>
        <v>0</v>
      </c>
      <c r="J36" s="37">
        <f t="shared" si="3"/>
        <v>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0</v>
      </c>
      <c r="X36" s="37">
        <f t="shared" si="3"/>
        <v>16849832</v>
      </c>
      <c r="Y36" s="37">
        <f t="shared" si="3"/>
        <v>-16849832</v>
      </c>
      <c r="Z36" s="38">
        <f>+IF(X36&lt;&gt;0,+(Y36/X36)*100,0)</f>
        <v>-100</v>
      </c>
      <c r="AA36" s="39">
        <f>+AA15+AA25+AA34</f>
        <v>22495406</v>
      </c>
    </row>
    <row r="37" spans="1:27" ht="13.5">
      <c r="A37" s="26" t="s">
        <v>57</v>
      </c>
      <c r="B37" s="20"/>
      <c r="C37" s="35">
        <v>15236742</v>
      </c>
      <c r="D37" s="35"/>
      <c r="E37" s="36">
        <v>15000000</v>
      </c>
      <c r="F37" s="37">
        <v>15000000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15000000</v>
      </c>
      <c r="Y37" s="37">
        <v>-15000000</v>
      </c>
      <c r="Z37" s="38">
        <v>-100</v>
      </c>
      <c r="AA37" s="39">
        <v>15000000</v>
      </c>
    </row>
    <row r="38" spans="1:27" ht="13.5">
      <c r="A38" s="45" t="s">
        <v>58</v>
      </c>
      <c r="B38" s="46"/>
      <c r="C38" s="47">
        <v>76182342</v>
      </c>
      <c r="D38" s="47"/>
      <c r="E38" s="48">
        <v>37495406</v>
      </c>
      <c r="F38" s="49">
        <v>37495406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>
        <v>31849832</v>
      </c>
      <c r="Y38" s="49">
        <v>-31849832</v>
      </c>
      <c r="Z38" s="50">
        <v>-100</v>
      </c>
      <c r="AA38" s="51">
        <v>37495406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2326050</v>
      </c>
      <c r="D6" s="21"/>
      <c r="E6" s="22">
        <v>95000</v>
      </c>
      <c r="F6" s="23">
        <v>95000</v>
      </c>
      <c r="G6" s="23">
        <v>15140927</v>
      </c>
      <c r="H6" s="23">
        <v>2724239</v>
      </c>
      <c r="I6" s="23"/>
      <c r="J6" s="23">
        <v>17865166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17865166</v>
      </c>
      <c r="X6" s="23">
        <v>19450</v>
      </c>
      <c r="Y6" s="23">
        <v>17845716</v>
      </c>
      <c r="Z6" s="24">
        <v>91751.75</v>
      </c>
      <c r="AA6" s="25">
        <v>95000</v>
      </c>
    </row>
    <row r="7" spans="1:27" ht="13.5">
      <c r="A7" s="26" t="s">
        <v>34</v>
      </c>
      <c r="B7" s="20"/>
      <c r="C7" s="21">
        <v>103760000</v>
      </c>
      <c r="D7" s="21"/>
      <c r="E7" s="22">
        <v>108706000</v>
      </c>
      <c r="F7" s="23">
        <v>108706000</v>
      </c>
      <c r="G7" s="23">
        <v>42711000</v>
      </c>
      <c r="H7" s="23"/>
      <c r="I7" s="23"/>
      <c r="J7" s="23">
        <v>42711000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42711000</v>
      </c>
      <c r="X7" s="23">
        <v>45503000</v>
      </c>
      <c r="Y7" s="23">
        <v>-2792000</v>
      </c>
      <c r="Z7" s="24">
        <v>-6.14</v>
      </c>
      <c r="AA7" s="25">
        <v>108706000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>
        <v>2818522</v>
      </c>
      <c r="D9" s="21"/>
      <c r="E9" s="22">
        <v>2390600</v>
      </c>
      <c r="F9" s="23">
        <v>2390600</v>
      </c>
      <c r="G9" s="23">
        <v>220735</v>
      </c>
      <c r="H9" s="23">
        <v>31935</v>
      </c>
      <c r="I9" s="23"/>
      <c r="J9" s="23">
        <v>252670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252670</v>
      </c>
      <c r="X9" s="23">
        <v>425800</v>
      </c>
      <c r="Y9" s="23">
        <v>-173130</v>
      </c>
      <c r="Z9" s="24">
        <v>-40.66</v>
      </c>
      <c r="AA9" s="25">
        <v>2390600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-93508673</v>
      </c>
      <c r="D12" s="21"/>
      <c r="E12" s="22">
        <v>-101027113</v>
      </c>
      <c r="F12" s="23">
        <v>-101027113</v>
      </c>
      <c r="G12" s="23">
        <v>-107570614</v>
      </c>
      <c r="H12" s="23">
        <v>-7236689</v>
      </c>
      <c r="I12" s="23"/>
      <c r="J12" s="23">
        <v>-114807303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-114807303</v>
      </c>
      <c r="X12" s="23">
        <v>-20907000</v>
      </c>
      <c r="Y12" s="23">
        <v>-93900303</v>
      </c>
      <c r="Z12" s="24">
        <v>449.13</v>
      </c>
      <c r="AA12" s="25">
        <v>-101027113</v>
      </c>
    </row>
    <row r="13" spans="1:27" ht="13.5">
      <c r="A13" s="26" t="s">
        <v>40</v>
      </c>
      <c r="B13" s="20"/>
      <c r="C13" s="21">
        <v>-2582857</v>
      </c>
      <c r="D13" s="21"/>
      <c r="E13" s="22">
        <v>-2320928</v>
      </c>
      <c r="F13" s="23">
        <v>-2320928</v>
      </c>
      <c r="G13" s="23">
        <v>-200801</v>
      </c>
      <c r="H13" s="23">
        <v>-200801</v>
      </c>
      <c r="I13" s="23"/>
      <c r="J13" s="23">
        <v>-401602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-401602</v>
      </c>
      <c r="X13" s="23"/>
      <c r="Y13" s="23">
        <v>-401602</v>
      </c>
      <c r="Z13" s="24"/>
      <c r="AA13" s="25">
        <v>-2320928</v>
      </c>
    </row>
    <row r="14" spans="1:27" ht="13.5">
      <c r="A14" s="26" t="s">
        <v>41</v>
      </c>
      <c r="B14" s="20"/>
      <c r="C14" s="21">
        <v>-4063049</v>
      </c>
      <c r="D14" s="21"/>
      <c r="E14" s="22">
        <v>-4450000</v>
      </c>
      <c r="F14" s="23">
        <v>-4450000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-3150000</v>
      </c>
      <c r="Y14" s="23">
        <v>3150000</v>
      </c>
      <c r="Z14" s="24">
        <v>-100</v>
      </c>
      <c r="AA14" s="25">
        <v>-4450000</v>
      </c>
    </row>
    <row r="15" spans="1:27" ht="13.5">
      <c r="A15" s="27" t="s">
        <v>42</v>
      </c>
      <c r="B15" s="28"/>
      <c r="C15" s="29">
        <f aca="true" t="shared" si="0" ref="C15:Y15">SUM(C6:C14)</f>
        <v>8749993</v>
      </c>
      <c r="D15" s="29">
        <f>SUM(D6:D14)</f>
        <v>0</v>
      </c>
      <c r="E15" s="30">
        <f t="shared" si="0"/>
        <v>3393559</v>
      </c>
      <c r="F15" s="31">
        <f t="shared" si="0"/>
        <v>3393559</v>
      </c>
      <c r="G15" s="31">
        <f t="shared" si="0"/>
        <v>-49698753</v>
      </c>
      <c r="H15" s="31">
        <f t="shared" si="0"/>
        <v>-4681316</v>
      </c>
      <c r="I15" s="31">
        <f t="shared" si="0"/>
        <v>0</v>
      </c>
      <c r="J15" s="31">
        <f t="shared" si="0"/>
        <v>-54380069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-54380069</v>
      </c>
      <c r="X15" s="31">
        <f t="shared" si="0"/>
        <v>21891250</v>
      </c>
      <c r="Y15" s="31">
        <f t="shared" si="0"/>
        <v>-76271319</v>
      </c>
      <c r="Z15" s="32">
        <f>+IF(X15&lt;&gt;0,+(Y15/X15)*100,0)</f>
        <v>-348.41006794952324</v>
      </c>
      <c r="AA15" s="33">
        <f>SUM(AA6:AA14)</f>
        <v>3393559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-1939539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-10000000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-310000</v>
      </c>
      <c r="F24" s="23">
        <v>-310000</v>
      </c>
      <c r="G24" s="23"/>
      <c r="H24" s="23">
        <v>-49534</v>
      </c>
      <c r="I24" s="23"/>
      <c r="J24" s="23">
        <v>-49534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-49534</v>
      </c>
      <c r="X24" s="23">
        <v>-50000</v>
      </c>
      <c r="Y24" s="23">
        <v>466</v>
      </c>
      <c r="Z24" s="24">
        <v>-0.93</v>
      </c>
      <c r="AA24" s="25">
        <v>-310000</v>
      </c>
    </row>
    <row r="25" spans="1:27" ht="13.5">
      <c r="A25" s="27" t="s">
        <v>49</v>
      </c>
      <c r="B25" s="28"/>
      <c r="C25" s="29">
        <f aca="true" t="shared" si="1" ref="C25:Y25">SUM(C19:C24)</f>
        <v>-11939539</v>
      </c>
      <c r="D25" s="29">
        <f>SUM(D19:D24)</f>
        <v>0</v>
      </c>
      <c r="E25" s="30">
        <f t="shared" si="1"/>
        <v>-310000</v>
      </c>
      <c r="F25" s="31">
        <f t="shared" si="1"/>
        <v>-310000</v>
      </c>
      <c r="G25" s="31">
        <f t="shared" si="1"/>
        <v>0</v>
      </c>
      <c r="H25" s="31">
        <f t="shared" si="1"/>
        <v>-49534</v>
      </c>
      <c r="I25" s="31">
        <f t="shared" si="1"/>
        <v>0</v>
      </c>
      <c r="J25" s="31">
        <f t="shared" si="1"/>
        <v>-49534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-49534</v>
      </c>
      <c r="X25" s="31">
        <f t="shared" si="1"/>
        <v>-50000</v>
      </c>
      <c r="Y25" s="31">
        <f t="shared" si="1"/>
        <v>466</v>
      </c>
      <c r="Z25" s="32">
        <f>+IF(X25&lt;&gt;0,+(Y25/X25)*100,0)</f>
        <v>-0.932</v>
      </c>
      <c r="AA25" s="33">
        <f>SUM(AA19:AA24)</f>
        <v>-310000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1585085</v>
      </c>
      <c r="D33" s="21"/>
      <c r="E33" s="22">
        <v>-3998015</v>
      </c>
      <c r="F33" s="23">
        <v>-3998015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-3998015</v>
      </c>
    </row>
    <row r="34" spans="1:27" ht="13.5">
      <c r="A34" s="27" t="s">
        <v>55</v>
      </c>
      <c r="B34" s="28"/>
      <c r="C34" s="29">
        <f aca="true" t="shared" si="2" ref="C34:Y34">SUM(C29:C33)</f>
        <v>1585085</v>
      </c>
      <c r="D34" s="29">
        <f>SUM(D29:D33)</f>
        <v>0</v>
      </c>
      <c r="E34" s="30">
        <f t="shared" si="2"/>
        <v>-3998015</v>
      </c>
      <c r="F34" s="31">
        <f t="shared" si="2"/>
        <v>-3998015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-3998015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-1604461</v>
      </c>
      <c r="D36" s="35">
        <f>+D15+D25+D34</f>
        <v>0</v>
      </c>
      <c r="E36" s="36">
        <f t="shared" si="3"/>
        <v>-914456</v>
      </c>
      <c r="F36" s="37">
        <f t="shared" si="3"/>
        <v>-914456</v>
      </c>
      <c r="G36" s="37">
        <f t="shared" si="3"/>
        <v>-49698753</v>
      </c>
      <c r="H36" s="37">
        <f t="shared" si="3"/>
        <v>-4730850</v>
      </c>
      <c r="I36" s="37">
        <f t="shared" si="3"/>
        <v>0</v>
      </c>
      <c r="J36" s="37">
        <f t="shared" si="3"/>
        <v>-54429603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-54429603</v>
      </c>
      <c r="X36" s="37">
        <f t="shared" si="3"/>
        <v>21841250</v>
      </c>
      <c r="Y36" s="37">
        <f t="shared" si="3"/>
        <v>-76270853</v>
      </c>
      <c r="Z36" s="38">
        <f>+IF(X36&lt;&gt;0,+(Y36/X36)*100,0)</f>
        <v>-349.2055308189779</v>
      </c>
      <c r="AA36" s="39">
        <f>+AA15+AA25+AA34</f>
        <v>-914456</v>
      </c>
    </row>
    <row r="37" spans="1:27" ht="13.5">
      <c r="A37" s="26" t="s">
        <v>57</v>
      </c>
      <c r="B37" s="20"/>
      <c r="C37" s="35">
        <v>19981927</v>
      </c>
      <c r="D37" s="35"/>
      <c r="E37" s="36">
        <v>14981927</v>
      </c>
      <c r="F37" s="37">
        <v>14981927</v>
      </c>
      <c r="G37" s="37">
        <v>332907</v>
      </c>
      <c r="H37" s="37">
        <v>-49365846</v>
      </c>
      <c r="I37" s="37"/>
      <c r="J37" s="37">
        <v>332907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332907</v>
      </c>
      <c r="X37" s="37">
        <v>14981927</v>
      </c>
      <c r="Y37" s="37">
        <v>-14649020</v>
      </c>
      <c r="Z37" s="38">
        <v>-97.78</v>
      </c>
      <c r="AA37" s="39">
        <v>14981927</v>
      </c>
    </row>
    <row r="38" spans="1:27" ht="13.5">
      <c r="A38" s="45" t="s">
        <v>58</v>
      </c>
      <c r="B38" s="46"/>
      <c r="C38" s="47">
        <v>18377466</v>
      </c>
      <c r="D38" s="47"/>
      <c r="E38" s="48">
        <v>14067471</v>
      </c>
      <c r="F38" s="49">
        <v>14067471</v>
      </c>
      <c r="G38" s="49">
        <v>-49365846</v>
      </c>
      <c r="H38" s="49">
        <v>-54096696</v>
      </c>
      <c r="I38" s="49"/>
      <c r="J38" s="49">
        <v>-54096696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-54096696</v>
      </c>
      <c r="X38" s="49">
        <v>36823177</v>
      </c>
      <c r="Y38" s="49">
        <v>-90919873</v>
      </c>
      <c r="Z38" s="50">
        <v>-246.91</v>
      </c>
      <c r="AA38" s="51">
        <v>14067471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135389085</v>
      </c>
      <c r="D6" s="21"/>
      <c r="E6" s="22">
        <v>109949777</v>
      </c>
      <c r="F6" s="23">
        <v>109949777</v>
      </c>
      <c r="G6" s="23">
        <v>7631857</v>
      </c>
      <c r="H6" s="23">
        <v>16636876</v>
      </c>
      <c r="I6" s="23">
        <v>18468696</v>
      </c>
      <c r="J6" s="23">
        <v>42737429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42737429</v>
      </c>
      <c r="X6" s="23">
        <v>27379044</v>
      </c>
      <c r="Y6" s="23">
        <v>15358385</v>
      </c>
      <c r="Z6" s="24">
        <v>56.1</v>
      </c>
      <c r="AA6" s="25">
        <v>109949777</v>
      </c>
    </row>
    <row r="7" spans="1:27" ht="13.5">
      <c r="A7" s="26" t="s">
        <v>34</v>
      </c>
      <c r="B7" s="20"/>
      <c r="C7" s="21">
        <v>192347767</v>
      </c>
      <c r="D7" s="21"/>
      <c r="E7" s="22">
        <v>180030000</v>
      </c>
      <c r="F7" s="23">
        <v>180030000</v>
      </c>
      <c r="G7" s="23">
        <v>67063000</v>
      </c>
      <c r="H7" s="23">
        <v>2014047</v>
      </c>
      <c r="I7" s="23">
        <v>1619742</v>
      </c>
      <c r="J7" s="23">
        <v>70696789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70696789</v>
      </c>
      <c r="X7" s="23">
        <v>86540500</v>
      </c>
      <c r="Y7" s="23">
        <v>-15843711</v>
      </c>
      <c r="Z7" s="24">
        <v>-18.31</v>
      </c>
      <c r="AA7" s="25">
        <v>180030000</v>
      </c>
    </row>
    <row r="8" spans="1:27" ht="13.5">
      <c r="A8" s="26" t="s">
        <v>35</v>
      </c>
      <c r="B8" s="20"/>
      <c r="C8" s="21">
        <v>78600659</v>
      </c>
      <c r="D8" s="21"/>
      <c r="E8" s="22">
        <v>56677000</v>
      </c>
      <c r="F8" s="23">
        <v>56677000</v>
      </c>
      <c r="G8" s="23">
        <v>12034000</v>
      </c>
      <c r="H8" s="23"/>
      <c r="I8" s="23"/>
      <c r="J8" s="23">
        <v>12034000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12034000</v>
      </c>
      <c r="X8" s="23">
        <v>29830000</v>
      </c>
      <c r="Y8" s="23">
        <v>-17796000</v>
      </c>
      <c r="Z8" s="24">
        <v>-59.66</v>
      </c>
      <c r="AA8" s="25">
        <v>56677000</v>
      </c>
    </row>
    <row r="9" spans="1:27" ht="13.5">
      <c r="A9" s="26" t="s">
        <v>36</v>
      </c>
      <c r="B9" s="20"/>
      <c r="C9" s="21">
        <v>2856483</v>
      </c>
      <c r="D9" s="21"/>
      <c r="E9" s="22">
        <v>21415200</v>
      </c>
      <c r="F9" s="23">
        <v>21415200</v>
      </c>
      <c r="G9" s="23">
        <v>113484</v>
      </c>
      <c r="H9" s="23">
        <v>929449</v>
      </c>
      <c r="I9" s="23">
        <v>2202090</v>
      </c>
      <c r="J9" s="23">
        <v>3245023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3245023</v>
      </c>
      <c r="X9" s="23">
        <v>5353800</v>
      </c>
      <c r="Y9" s="23">
        <v>-2108777</v>
      </c>
      <c r="Z9" s="24">
        <v>-39.39</v>
      </c>
      <c r="AA9" s="25">
        <v>21415200</v>
      </c>
    </row>
    <row r="10" spans="1:27" ht="13.5">
      <c r="A10" s="26" t="s">
        <v>37</v>
      </c>
      <c r="B10" s="20"/>
      <c r="C10" s="21"/>
      <c r="D10" s="21"/>
      <c r="E10" s="22">
        <v>70000</v>
      </c>
      <c r="F10" s="23">
        <v>70000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35000</v>
      </c>
      <c r="Y10" s="23">
        <v>-35000</v>
      </c>
      <c r="Z10" s="24">
        <v>-100</v>
      </c>
      <c r="AA10" s="25">
        <v>70000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-314046902</v>
      </c>
      <c r="D12" s="21"/>
      <c r="E12" s="22">
        <v>-274091618</v>
      </c>
      <c r="F12" s="23">
        <v>-274091618</v>
      </c>
      <c r="G12" s="23">
        <v>-21362558</v>
      </c>
      <c r="H12" s="23">
        <v>-32075922</v>
      </c>
      <c r="I12" s="23">
        <v>-25956826</v>
      </c>
      <c r="J12" s="23">
        <v>-79395306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-79395306</v>
      </c>
      <c r="X12" s="23">
        <v>-64236265</v>
      </c>
      <c r="Y12" s="23">
        <v>-15159041</v>
      </c>
      <c r="Z12" s="24">
        <v>23.6</v>
      </c>
      <c r="AA12" s="25">
        <v>-274091618</v>
      </c>
    </row>
    <row r="13" spans="1:27" ht="13.5">
      <c r="A13" s="26" t="s">
        <v>40</v>
      </c>
      <c r="B13" s="20"/>
      <c r="C13" s="21">
        <v>-1041054</v>
      </c>
      <c r="D13" s="21"/>
      <c r="E13" s="22">
        <v>-996996</v>
      </c>
      <c r="F13" s="23">
        <v>-996996</v>
      </c>
      <c r="G13" s="23">
        <v>-729</v>
      </c>
      <c r="H13" s="23">
        <v>-2863</v>
      </c>
      <c r="I13" s="23">
        <v>-62403</v>
      </c>
      <c r="J13" s="23">
        <v>-65995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-65995</v>
      </c>
      <c r="X13" s="23">
        <v>-249249</v>
      </c>
      <c r="Y13" s="23">
        <v>183254</v>
      </c>
      <c r="Z13" s="24">
        <v>-73.52</v>
      </c>
      <c r="AA13" s="25">
        <v>-996996</v>
      </c>
    </row>
    <row r="14" spans="1:27" ht="13.5">
      <c r="A14" s="26" t="s">
        <v>41</v>
      </c>
      <c r="B14" s="20"/>
      <c r="C14" s="21">
        <v>-3876829</v>
      </c>
      <c r="D14" s="21"/>
      <c r="E14" s="22">
        <v>-8728000</v>
      </c>
      <c r="F14" s="23">
        <v>-8728000</v>
      </c>
      <c r="G14" s="23">
        <v>-95043</v>
      </c>
      <c r="H14" s="23">
        <v>-1528182</v>
      </c>
      <c r="I14" s="23">
        <v>-1502406</v>
      </c>
      <c r="J14" s="23">
        <v>-3125631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-3125631</v>
      </c>
      <c r="X14" s="23">
        <v>-2307000</v>
      </c>
      <c r="Y14" s="23">
        <v>-818631</v>
      </c>
      <c r="Z14" s="24">
        <v>35.48</v>
      </c>
      <c r="AA14" s="25">
        <v>-8728000</v>
      </c>
    </row>
    <row r="15" spans="1:27" ht="13.5">
      <c r="A15" s="27" t="s">
        <v>42</v>
      </c>
      <c r="B15" s="28"/>
      <c r="C15" s="29">
        <f aca="true" t="shared" si="0" ref="C15:Y15">SUM(C6:C14)</f>
        <v>90229209</v>
      </c>
      <c r="D15" s="29">
        <f>SUM(D6:D14)</f>
        <v>0</v>
      </c>
      <c r="E15" s="30">
        <f t="shared" si="0"/>
        <v>84325363</v>
      </c>
      <c r="F15" s="31">
        <f t="shared" si="0"/>
        <v>84325363</v>
      </c>
      <c r="G15" s="31">
        <f t="shared" si="0"/>
        <v>65384011</v>
      </c>
      <c r="H15" s="31">
        <f t="shared" si="0"/>
        <v>-14026595</v>
      </c>
      <c r="I15" s="31">
        <f t="shared" si="0"/>
        <v>-5231107</v>
      </c>
      <c r="J15" s="31">
        <f t="shared" si="0"/>
        <v>46126309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46126309</v>
      </c>
      <c r="X15" s="31">
        <f t="shared" si="0"/>
        <v>82345830</v>
      </c>
      <c r="Y15" s="31">
        <f t="shared" si="0"/>
        <v>-36219521</v>
      </c>
      <c r="Z15" s="32">
        <f>+IF(X15&lt;&gt;0,+(Y15/X15)*100,0)</f>
        <v>-43.98464500266741</v>
      </c>
      <c r="AA15" s="33">
        <f>SUM(AA6:AA14)</f>
        <v>84325363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344052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>
        <v>-3797</v>
      </c>
      <c r="I21" s="40"/>
      <c r="J21" s="23">
        <v>-3797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-3797</v>
      </c>
      <c r="X21" s="23"/>
      <c r="Y21" s="40">
        <v>-3797</v>
      </c>
      <c r="Z21" s="41"/>
      <c r="AA21" s="42"/>
    </row>
    <row r="22" spans="1:27" ht="13.5">
      <c r="A22" s="26" t="s">
        <v>47</v>
      </c>
      <c r="B22" s="20"/>
      <c r="C22" s="21">
        <v>-5670141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-88069828</v>
      </c>
      <c r="D24" s="21"/>
      <c r="E24" s="22">
        <v>-61377000</v>
      </c>
      <c r="F24" s="23">
        <v>-61377000</v>
      </c>
      <c r="G24" s="23">
        <v>-2377381</v>
      </c>
      <c r="H24" s="23">
        <v>-673114</v>
      </c>
      <c r="I24" s="23">
        <v>-32419</v>
      </c>
      <c r="J24" s="23">
        <v>-3082914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-3082914</v>
      </c>
      <c r="X24" s="23">
        <v>-15344250</v>
      </c>
      <c r="Y24" s="23">
        <v>12261336</v>
      </c>
      <c r="Z24" s="24">
        <v>-79.91</v>
      </c>
      <c r="AA24" s="25">
        <v>-61377000</v>
      </c>
    </row>
    <row r="25" spans="1:27" ht="13.5">
      <c r="A25" s="27" t="s">
        <v>49</v>
      </c>
      <c r="B25" s="28"/>
      <c r="C25" s="29">
        <f aca="true" t="shared" si="1" ref="C25:Y25">SUM(C19:C24)</f>
        <v>-93395917</v>
      </c>
      <c r="D25" s="29">
        <f>SUM(D19:D24)</f>
        <v>0</v>
      </c>
      <c r="E25" s="30">
        <f t="shared" si="1"/>
        <v>-61377000</v>
      </c>
      <c r="F25" s="31">
        <f t="shared" si="1"/>
        <v>-61377000</v>
      </c>
      <c r="G25" s="31">
        <f t="shared" si="1"/>
        <v>-2377381</v>
      </c>
      <c r="H25" s="31">
        <f t="shared" si="1"/>
        <v>-676911</v>
      </c>
      <c r="I25" s="31">
        <f t="shared" si="1"/>
        <v>-32419</v>
      </c>
      <c r="J25" s="31">
        <f t="shared" si="1"/>
        <v>-3086711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-3086711</v>
      </c>
      <c r="X25" s="31">
        <f t="shared" si="1"/>
        <v>-15344250</v>
      </c>
      <c r="Y25" s="31">
        <f t="shared" si="1"/>
        <v>12257539</v>
      </c>
      <c r="Z25" s="32">
        <f>+IF(X25&lt;&gt;0,+(Y25/X25)*100,0)</f>
        <v>-79.88359809048993</v>
      </c>
      <c r="AA25" s="33">
        <f>SUM(AA19:AA24)</f>
        <v>-61377000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1000</v>
      </c>
      <c r="F31" s="23">
        <v>1000</v>
      </c>
      <c r="G31" s="23">
        <v>37294</v>
      </c>
      <c r="H31" s="40">
        <v>22850</v>
      </c>
      <c r="I31" s="40">
        <v>5725</v>
      </c>
      <c r="J31" s="40">
        <v>65869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65869</v>
      </c>
      <c r="X31" s="40"/>
      <c r="Y31" s="23">
        <v>65869</v>
      </c>
      <c r="Z31" s="24"/>
      <c r="AA31" s="25">
        <v>1000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-1123012</v>
      </c>
      <c r="D33" s="21"/>
      <c r="E33" s="22">
        <v>-1200000</v>
      </c>
      <c r="F33" s="23">
        <v>-1200000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-1200000</v>
      </c>
    </row>
    <row r="34" spans="1:27" ht="13.5">
      <c r="A34" s="27" t="s">
        <v>55</v>
      </c>
      <c r="B34" s="28"/>
      <c r="C34" s="29">
        <f aca="true" t="shared" si="2" ref="C34:Y34">SUM(C29:C33)</f>
        <v>-1123012</v>
      </c>
      <c r="D34" s="29">
        <f>SUM(D29:D33)</f>
        <v>0</v>
      </c>
      <c r="E34" s="30">
        <f t="shared" si="2"/>
        <v>-1199000</v>
      </c>
      <c r="F34" s="31">
        <f t="shared" si="2"/>
        <v>-1199000</v>
      </c>
      <c r="G34" s="31">
        <f t="shared" si="2"/>
        <v>37294</v>
      </c>
      <c r="H34" s="31">
        <f t="shared" si="2"/>
        <v>22850</v>
      </c>
      <c r="I34" s="31">
        <f t="shared" si="2"/>
        <v>5725</v>
      </c>
      <c r="J34" s="31">
        <f t="shared" si="2"/>
        <v>65869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65869</v>
      </c>
      <c r="X34" s="31">
        <f t="shared" si="2"/>
        <v>0</v>
      </c>
      <c r="Y34" s="31">
        <f t="shared" si="2"/>
        <v>65869</v>
      </c>
      <c r="Z34" s="32">
        <f>+IF(X34&lt;&gt;0,+(Y34/X34)*100,0)</f>
        <v>0</v>
      </c>
      <c r="AA34" s="33">
        <f>SUM(AA29:AA33)</f>
        <v>-1199000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-4289720</v>
      </c>
      <c r="D36" s="35">
        <f>+D15+D25+D34</f>
        <v>0</v>
      </c>
      <c r="E36" s="36">
        <f t="shared" si="3"/>
        <v>21749363</v>
      </c>
      <c r="F36" s="37">
        <f t="shared" si="3"/>
        <v>21749363</v>
      </c>
      <c r="G36" s="37">
        <f t="shared" si="3"/>
        <v>63043924</v>
      </c>
      <c r="H36" s="37">
        <f t="shared" si="3"/>
        <v>-14680656</v>
      </c>
      <c r="I36" s="37">
        <f t="shared" si="3"/>
        <v>-5257801</v>
      </c>
      <c r="J36" s="37">
        <f t="shared" si="3"/>
        <v>43105467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43105467</v>
      </c>
      <c r="X36" s="37">
        <f t="shared" si="3"/>
        <v>67001580</v>
      </c>
      <c r="Y36" s="37">
        <f t="shared" si="3"/>
        <v>-23896113</v>
      </c>
      <c r="Z36" s="38">
        <f>+IF(X36&lt;&gt;0,+(Y36/X36)*100,0)</f>
        <v>-35.66499924330142</v>
      </c>
      <c r="AA36" s="39">
        <f>+AA15+AA25+AA34</f>
        <v>21749363</v>
      </c>
    </row>
    <row r="37" spans="1:27" ht="13.5">
      <c r="A37" s="26" t="s">
        <v>57</v>
      </c>
      <c r="B37" s="20"/>
      <c r="C37" s="35">
        <v>16887355</v>
      </c>
      <c r="D37" s="35"/>
      <c r="E37" s="36">
        <v>49488519</v>
      </c>
      <c r="F37" s="37">
        <v>49488519</v>
      </c>
      <c r="G37" s="37">
        <v>12577344</v>
      </c>
      <c r="H37" s="37">
        <v>75621268</v>
      </c>
      <c r="I37" s="37">
        <v>60940612</v>
      </c>
      <c r="J37" s="37">
        <v>12577344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12577344</v>
      </c>
      <c r="X37" s="37">
        <v>49488519</v>
      </c>
      <c r="Y37" s="37">
        <v>-36911175</v>
      </c>
      <c r="Z37" s="38">
        <v>-74.59</v>
      </c>
      <c r="AA37" s="39">
        <v>49488519</v>
      </c>
    </row>
    <row r="38" spans="1:27" ht="13.5">
      <c r="A38" s="45" t="s">
        <v>58</v>
      </c>
      <c r="B38" s="46"/>
      <c r="C38" s="47">
        <v>12597635</v>
      </c>
      <c r="D38" s="47"/>
      <c r="E38" s="48">
        <v>71237881</v>
      </c>
      <c r="F38" s="49">
        <v>71237881</v>
      </c>
      <c r="G38" s="49">
        <v>75621268</v>
      </c>
      <c r="H38" s="49">
        <v>60940612</v>
      </c>
      <c r="I38" s="49">
        <v>55682811</v>
      </c>
      <c r="J38" s="49">
        <v>55682811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55682811</v>
      </c>
      <c r="X38" s="49">
        <v>116490098</v>
      </c>
      <c r="Y38" s="49">
        <v>-60807287</v>
      </c>
      <c r="Z38" s="50">
        <v>-52.2</v>
      </c>
      <c r="AA38" s="51">
        <v>71237881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438175000</v>
      </c>
      <c r="F6" s="23">
        <v>438175000</v>
      </c>
      <c r="G6" s="23"/>
      <c r="H6" s="23">
        <v>38567765</v>
      </c>
      <c r="I6" s="23">
        <v>37364192</v>
      </c>
      <c r="J6" s="23">
        <v>75931957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75931957</v>
      </c>
      <c r="X6" s="23">
        <v>109542000</v>
      </c>
      <c r="Y6" s="23">
        <v>-33610043</v>
      </c>
      <c r="Z6" s="24">
        <v>-30.68</v>
      </c>
      <c r="AA6" s="25">
        <v>438175000</v>
      </c>
    </row>
    <row r="7" spans="1:27" ht="13.5">
      <c r="A7" s="26" t="s">
        <v>34</v>
      </c>
      <c r="B7" s="20"/>
      <c r="C7" s="21"/>
      <c r="D7" s="21"/>
      <c r="E7" s="22">
        <v>134970000</v>
      </c>
      <c r="F7" s="23">
        <v>134970000</v>
      </c>
      <c r="G7" s="23"/>
      <c r="H7" s="23">
        <v>934576</v>
      </c>
      <c r="I7" s="23">
        <v>833500</v>
      </c>
      <c r="J7" s="23">
        <v>1768076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1768076</v>
      </c>
      <c r="X7" s="23">
        <v>52000000</v>
      </c>
      <c r="Y7" s="23">
        <v>-50231924</v>
      </c>
      <c r="Z7" s="24">
        <v>-96.6</v>
      </c>
      <c r="AA7" s="25">
        <v>134970000</v>
      </c>
    </row>
    <row r="8" spans="1:27" ht="13.5">
      <c r="A8" s="26" t="s">
        <v>35</v>
      </c>
      <c r="B8" s="20"/>
      <c r="C8" s="21"/>
      <c r="D8" s="21"/>
      <c r="E8" s="22">
        <v>73103000</v>
      </c>
      <c r="F8" s="23">
        <v>73103000</v>
      </c>
      <c r="G8" s="23"/>
      <c r="H8" s="23"/>
      <c r="I8" s="23">
        <v>1178686</v>
      </c>
      <c r="J8" s="23">
        <v>1178686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1178686</v>
      </c>
      <c r="X8" s="23"/>
      <c r="Y8" s="23">
        <v>1178686</v>
      </c>
      <c r="Z8" s="24"/>
      <c r="AA8" s="25">
        <v>73103000</v>
      </c>
    </row>
    <row r="9" spans="1:27" ht="13.5">
      <c r="A9" s="26" t="s">
        <v>36</v>
      </c>
      <c r="B9" s="20"/>
      <c r="C9" s="21"/>
      <c r="D9" s="21"/>
      <c r="E9" s="22">
        <v>26670543</v>
      </c>
      <c r="F9" s="23">
        <v>26670543</v>
      </c>
      <c r="G9" s="23"/>
      <c r="H9" s="23">
        <v>2291167</v>
      </c>
      <c r="I9" s="23">
        <v>29</v>
      </c>
      <c r="J9" s="23">
        <v>2291196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2291196</v>
      </c>
      <c r="X9" s="23"/>
      <c r="Y9" s="23">
        <v>2291196</v>
      </c>
      <c r="Z9" s="24"/>
      <c r="AA9" s="25">
        <v>26670543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-496698000</v>
      </c>
      <c r="F12" s="23">
        <v>-496698000</v>
      </c>
      <c r="G12" s="23"/>
      <c r="H12" s="23">
        <v>-28878143</v>
      </c>
      <c r="I12" s="23">
        <v>-66872749</v>
      </c>
      <c r="J12" s="23">
        <v>-95750892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-95750892</v>
      </c>
      <c r="X12" s="23">
        <v>-126141000</v>
      </c>
      <c r="Y12" s="23">
        <v>30390108</v>
      </c>
      <c r="Z12" s="24">
        <v>-24.09</v>
      </c>
      <c r="AA12" s="25">
        <v>-496698000</v>
      </c>
    </row>
    <row r="13" spans="1:27" ht="13.5">
      <c r="A13" s="26" t="s">
        <v>40</v>
      </c>
      <c r="B13" s="20"/>
      <c r="C13" s="21"/>
      <c r="D13" s="21"/>
      <c r="E13" s="22">
        <v>-10780612</v>
      </c>
      <c r="F13" s="23">
        <v>-10780612</v>
      </c>
      <c r="G13" s="23"/>
      <c r="H13" s="23">
        <v>-696035</v>
      </c>
      <c r="I13" s="23">
        <v>-1994244</v>
      </c>
      <c r="J13" s="23">
        <v>-2690279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-2690279</v>
      </c>
      <c r="X13" s="23"/>
      <c r="Y13" s="23">
        <v>-2690279</v>
      </c>
      <c r="Z13" s="24"/>
      <c r="AA13" s="25">
        <v>-10780612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165439931</v>
      </c>
      <c r="F15" s="31">
        <f t="shared" si="0"/>
        <v>165439931</v>
      </c>
      <c r="G15" s="31">
        <f t="shared" si="0"/>
        <v>0</v>
      </c>
      <c r="H15" s="31">
        <f t="shared" si="0"/>
        <v>12219330</v>
      </c>
      <c r="I15" s="31">
        <f t="shared" si="0"/>
        <v>-29490586</v>
      </c>
      <c r="J15" s="31">
        <f t="shared" si="0"/>
        <v>-17271256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-17271256</v>
      </c>
      <c r="X15" s="31">
        <f t="shared" si="0"/>
        <v>35401000</v>
      </c>
      <c r="Y15" s="31">
        <f t="shared" si="0"/>
        <v>-52672256</v>
      </c>
      <c r="Z15" s="32">
        <f>+IF(X15&lt;&gt;0,+(Y15/X15)*100,0)</f>
        <v>-148.78748057964464</v>
      </c>
      <c r="AA15" s="33">
        <f>SUM(AA6:AA14)</f>
        <v>165439931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-73103000</v>
      </c>
      <c r="F24" s="23">
        <v>-73103000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>
        <v>-73103000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-73103000</v>
      </c>
      <c r="F25" s="31">
        <f t="shared" si="1"/>
        <v>-73103000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0</v>
      </c>
      <c r="Y25" s="31">
        <f t="shared" si="1"/>
        <v>0</v>
      </c>
      <c r="Z25" s="32">
        <f>+IF(X25&lt;&gt;0,+(Y25/X25)*100,0)</f>
        <v>0</v>
      </c>
      <c r="AA25" s="33">
        <f>SUM(AA19:AA24)</f>
        <v>-73103000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6225152</v>
      </c>
      <c r="F33" s="23">
        <v>6225152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6225152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6225152</v>
      </c>
      <c r="F34" s="31">
        <f t="shared" si="2"/>
        <v>6225152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6225152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98562083</v>
      </c>
      <c r="F36" s="37">
        <f t="shared" si="3"/>
        <v>98562083</v>
      </c>
      <c r="G36" s="37">
        <f t="shared" si="3"/>
        <v>0</v>
      </c>
      <c r="H36" s="37">
        <f t="shared" si="3"/>
        <v>12219330</v>
      </c>
      <c r="I36" s="37">
        <f t="shared" si="3"/>
        <v>-29490586</v>
      </c>
      <c r="J36" s="37">
        <f t="shared" si="3"/>
        <v>-17271256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-17271256</v>
      </c>
      <c r="X36" s="37">
        <f t="shared" si="3"/>
        <v>35401000</v>
      </c>
      <c r="Y36" s="37">
        <f t="shared" si="3"/>
        <v>-52672256</v>
      </c>
      <c r="Z36" s="38">
        <f>+IF(X36&lt;&gt;0,+(Y36/X36)*100,0)</f>
        <v>-148.78748057964464</v>
      </c>
      <c r="AA36" s="39">
        <f>+AA15+AA25+AA34</f>
        <v>98562083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/>
      <c r="H37" s="37"/>
      <c r="I37" s="37">
        <v>12219330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98562083</v>
      </c>
      <c r="F38" s="49">
        <v>98562083</v>
      </c>
      <c r="G38" s="49"/>
      <c r="H38" s="49">
        <v>12219330</v>
      </c>
      <c r="I38" s="49">
        <v>-17271256</v>
      </c>
      <c r="J38" s="49">
        <v>-17271256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-17271256</v>
      </c>
      <c r="X38" s="49">
        <v>35401000</v>
      </c>
      <c r="Y38" s="49">
        <v>-52672256</v>
      </c>
      <c r="Z38" s="50">
        <v>-148.79</v>
      </c>
      <c r="AA38" s="51">
        <v>98562083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74815413</v>
      </c>
      <c r="F6" s="23">
        <v>74815413</v>
      </c>
      <c r="G6" s="23">
        <v>5212500</v>
      </c>
      <c r="H6" s="23">
        <v>4317669</v>
      </c>
      <c r="I6" s="23">
        <v>6484943</v>
      </c>
      <c r="J6" s="23">
        <v>16015112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16015112</v>
      </c>
      <c r="X6" s="23">
        <v>20922749</v>
      </c>
      <c r="Y6" s="23">
        <v>-4907637</v>
      </c>
      <c r="Z6" s="24">
        <v>-23.46</v>
      </c>
      <c r="AA6" s="25">
        <v>74815413</v>
      </c>
    </row>
    <row r="7" spans="1:27" ht="13.5">
      <c r="A7" s="26" t="s">
        <v>34</v>
      </c>
      <c r="B7" s="20"/>
      <c r="C7" s="21"/>
      <c r="D7" s="21"/>
      <c r="E7" s="22">
        <v>82650000</v>
      </c>
      <c r="F7" s="23">
        <v>82650000</v>
      </c>
      <c r="G7" s="23">
        <v>31274000</v>
      </c>
      <c r="H7" s="23">
        <v>2976000</v>
      </c>
      <c r="I7" s="23"/>
      <c r="J7" s="23">
        <v>34250000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34250000</v>
      </c>
      <c r="X7" s="23">
        <v>43909000</v>
      </c>
      <c r="Y7" s="23">
        <v>-9659000</v>
      </c>
      <c r="Z7" s="24">
        <v>-22</v>
      </c>
      <c r="AA7" s="25">
        <v>82650000</v>
      </c>
    </row>
    <row r="8" spans="1:27" ht="13.5">
      <c r="A8" s="26" t="s">
        <v>35</v>
      </c>
      <c r="B8" s="20"/>
      <c r="C8" s="21"/>
      <c r="D8" s="21"/>
      <c r="E8" s="22">
        <v>56873000</v>
      </c>
      <c r="F8" s="23">
        <v>56873000</v>
      </c>
      <c r="G8" s="23">
        <v>6161000</v>
      </c>
      <c r="H8" s="23"/>
      <c r="I8" s="23"/>
      <c r="J8" s="23">
        <v>6161000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6161000</v>
      </c>
      <c r="X8" s="23">
        <v>19291000</v>
      </c>
      <c r="Y8" s="23">
        <v>-13130000</v>
      </c>
      <c r="Z8" s="24">
        <v>-68.06</v>
      </c>
      <c r="AA8" s="25">
        <v>56873000</v>
      </c>
    </row>
    <row r="9" spans="1:27" ht="13.5">
      <c r="A9" s="26" t="s">
        <v>36</v>
      </c>
      <c r="B9" s="20"/>
      <c r="C9" s="21"/>
      <c r="D9" s="21"/>
      <c r="E9" s="22">
        <v>1109147</v>
      </c>
      <c r="F9" s="23">
        <v>1109147</v>
      </c>
      <c r="G9" s="23">
        <v>64462</v>
      </c>
      <c r="H9" s="23">
        <v>114975</v>
      </c>
      <c r="I9" s="23">
        <v>178028</v>
      </c>
      <c r="J9" s="23">
        <v>357465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357465</v>
      </c>
      <c r="X9" s="23">
        <v>350874</v>
      </c>
      <c r="Y9" s="23">
        <v>6591</v>
      </c>
      <c r="Z9" s="24">
        <v>1.88</v>
      </c>
      <c r="AA9" s="25">
        <v>1109147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-172303420</v>
      </c>
      <c r="F12" s="23">
        <v>-172303420</v>
      </c>
      <c r="G12" s="23">
        <v>-11353050</v>
      </c>
      <c r="H12" s="23">
        <v>-17391123</v>
      </c>
      <c r="I12" s="23">
        <v>-15176598</v>
      </c>
      <c r="J12" s="23">
        <v>-43920771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-43920771</v>
      </c>
      <c r="X12" s="23">
        <v>-57538931</v>
      </c>
      <c r="Y12" s="23">
        <v>13618160</v>
      </c>
      <c r="Z12" s="24">
        <v>-23.67</v>
      </c>
      <c r="AA12" s="25">
        <v>-172303420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-17903000</v>
      </c>
      <c r="F14" s="23">
        <v>-17903000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-5334000</v>
      </c>
      <c r="Y14" s="23">
        <v>5334000</v>
      </c>
      <c r="Z14" s="24">
        <v>-100</v>
      </c>
      <c r="AA14" s="25">
        <v>-17903000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25241140</v>
      </c>
      <c r="F15" s="31">
        <f t="shared" si="0"/>
        <v>25241140</v>
      </c>
      <c r="G15" s="31">
        <f t="shared" si="0"/>
        <v>31358912</v>
      </c>
      <c r="H15" s="31">
        <f t="shared" si="0"/>
        <v>-9982479</v>
      </c>
      <c r="I15" s="31">
        <f t="shared" si="0"/>
        <v>-8513627</v>
      </c>
      <c r="J15" s="31">
        <f t="shared" si="0"/>
        <v>12862806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12862806</v>
      </c>
      <c r="X15" s="31">
        <f t="shared" si="0"/>
        <v>21600692</v>
      </c>
      <c r="Y15" s="31">
        <f t="shared" si="0"/>
        <v>-8737886</v>
      </c>
      <c r="Z15" s="32">
        <f>+IF(X15&lt;&gt;0,+(Y15/X15)*100,0)</f>
        <v>-40.45187996754919</v>
      </c>
      <c r="AA15" s="33">
        <f>SUM(AA6:AA14)</f>
        <v>25241140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132000</v>
      </c>
      <c r="F19" s="23">
        <v>132000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132000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-9000000</v>
      </c>
      <c r="H22" s="23">
        <v>-2500000</v>
      </c>
      <c r="I22" s="23">
        <v>6000000</v>
      </c>
      <c r="J22" s="23">
        <v>-5500000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-5500000</v>
      </c>
      <c r="X22" s="23"/>
      <c r="Y22" s="23">
        <v>-5500000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-56872000</v>
      </c>
      <c r="F24" s="23">
        <v>-56872000</v>
      </c>
      <c r="G24" s="23">
        <v>-5143715</v>
      </c>
      <c r="H24" s="23">
        <v>-6622935</v>
      </c>
      <c r="I24" s="23">
        <v>-3496250</v>
      </c>
      <c r="J24" s="23">
        <v>-15262900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-15262900</v>
      </c>
      <c r="X24" s="23">
        <v>-20758000</v>
      </c>
      <c r="Y24" s="23">
        <v>5495100</v>
      </c>
      <c r="Z24" s="24">
        <v>-26.47</v>
      </c>
      <c r="AA24" s="25">
        <v>-56872000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-56740000</v>
      </c>
      <c r="F25" s="31">
        <f t="shared" si="1"/>
        <v>-56740000</v>
      </c>
      <c r="G25" s="31">
        <f t="shared" si="1"/>
        <v>-14143715</v>
      </c>
      <c r="H25" s="31">
        <f t="shared" si="1"/>
        <v>-9122935</v>
      </c>
      <c r="I25" s="31">
        <f t="shared" si="1"/>
        <v>2503750</v>
      </c>
      <c r="J25" s="31">
        <f t="shared" si="1"/>
        <v>-20762900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-20762900</v>
      </c>
      <c r="X25" s="31">
        <f t="shared" si="1"/>
        <v>-20758000</v>
      </c>
      <c r="Y25" s="31">
        <f t="shared" si="1"/>
        <v>-4900</v>
      </c>
      <c r="Z25" s="32">
        <f>+IF(X25&lt;&gt;0,+(Y25/X25)*100,0)</f>
        <v>0.023605356970806436</v>
      </c>
      <c r="AA25" s="33">
        <f>SUM(AA19:AA24)</f>
        <v>-56740000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>
        <v>15428</v>
      </c>
      <c r="H31" s="40">
        <v>8766</v>
      </c>
      <c r="I31" s="40">
        <v>9468</v>
      </c>
      <c r="J31" s="40">
        <v>33662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33662</v>
      </c>
      <c r="X31" s="40"/>
      <c r="Y31" s="23">
        <v>33662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-1436904</v>
      </c>
      <c r="F33" s="23">
        <v>-1436904</v>
      </c>
      <c r="G33" s="23">
        <v>-322599</v>
      </c>
      <c r="H33" s="23">
        <v>-111890</v>
      </c>
      <c r="I33" s="23">
        <v>-242051</v>
      </c>
      <c r="J33" s="23">
        <v>-676540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-676540</v>
      </c>
      <c r="X33" s="23">
        <v>-359226</v>
      </c>
      <c r="Y33" s="23">
        <v>-317314</v>
      </c>
      <c r="Z33" s="24">
        <v>88.33</v>
      </c>
      <c r="AA33" s="25">
        <v>-1436904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-1436904</v>
      </c>
      <c r="F34" s="31">
        <f t="shared" si="2"/>
        <v>-1436904</v>
      </c>
      <c r="G34" s="31">
        <f t="shared" si="2"/>
        <v>-307171</v>
      </c>
      <c r="H34" s="31">
        <f t="shared" si="2"/>
        <v>-103124</v>
      </c>
      <c r="I34" s="31">
        <f t="shared" si="2"/>
        <v>-232583</v>
      </c>
      <c r="J34" s="31">
        <f t="shared" si="2"/>
        <v>-642878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-642878</v>
      </c>
      <c r="X34" s="31">
        <f t="shared" si="2"/>
        <v>-359226</v>
      </c>
      <c r="Y34" s="31">
        <f t="shared" si="2"/>
        <v>-283652</v>
      </c>
      <c r="Z34" s="32">
        <f>+IF(X34&lt;&gt;0,+(Y34/X34)*100,0)</f>
        <v>78.9619905018011</v>
      </c>
      <c r="AA34" s="33">
        <f>SUM(AA29:AA33)</f>
        <v>-1436904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-32935764</v>
      </c>
      <c r="F36" s="37">
        <f t="shared" si="3"/>
        <v>-32935764</v>
      </c>
      <c r="G36" s="37">
        <f t="shared" si="3"/>
        <v>16908026</v>
      </c>
      <c r="H36" s="37">
        <f t="shared" si="3"/>
        <v>-19208538</v>
      </c>
      <c r="I36" s="37">
        <f t="shared" si="3"/>
        <v>-6242460</v>
      </c>
      <c r="J36" s="37">
        <f t="shared" si="3"/>
        <v>-8542972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-8542972</v>
      </c>
      <c r="X36" s="37">
        <f t="shared" si="3"/>
        <v>483466</v>
      </c>
      <c r="Y36" s="37">
        <f t="shared" si="3"/>
        <v>-9026438</v>
      </c>
      <c r="Z36" s="38">
        <f>+IF(X36&lt;&gt;0,+(Y36/X36)*100,0)</f>
        <v>-1867.0264299868038</v>
      </c>
      <c r="AA36" s="39">
        <f>+AA15+AA25+AA34</f>
        <v>-32935764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>
        <v>8656029</v>
      </c>
      <c r="H37" s="37">
        <v>25564055</v>
      </c>
      <c r="I37" s="37">
        <v>6355517</v>
      </c>
      <c r="J37" s="37">
        <v>8656029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8656029</v>
      </c>
      <c r="X37" s="37"/>
      <c r="Y37" s="37">
        <v>8656029</v>
      </c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-32935764</v>
      </c>
      <c r="F38" s="49">
        <v>-32935764</v>
      </c>
      <c r="G38" s="49">
        <v>25564055</v>
      </c>
      <c r="H38" s="49">
        <v>6355517</v>
      </c>
      <c r="I38" s="49">
        <v>113057</v>
      </c>
      <c r="J38" s="49">
        <v>113057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113057</v>
      </c>
      <c r="X38" s="49">
        <v>483466</v>
      </c>
      <c r="Y38" s="49">
        <v>-370409</v>
      </c>
      <c r="Z38" s="50">
        <v>-76.62</v>
      </c>
      <c r="AA38" s="51">
        <v>-32935764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431700987</v>
      </c>
      <c r="D6" s="21"/>
      <c r="E6" s="22">
        <v>670520465</v>
      </c>
      <c r="F6" s="23">
        <v>670520465</v>
      </c>
      <c r="G6" s="23">
        <v>13835677</v>
      </c>
      <c r="H6" s="23">
        <v>16086519</v>
      </c>
      <c r="I6" s="23">
        <v>19365438</v>
      </c>
      <c r="J6" s="23">
        <v>49287634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49287634</v>
      </c>
      <c r="X6" s="23">
        <v>64779763</v>
      </c>
      <c r="Y6" s="23">
        <v>-15492129</v>
      </c>
      <c r="Z6" s="24">
        <v>-23.92</v>
      </c>
      <c r="AA6" s="25">
        <v>670520465</v>
      </c>
    </row>
    <row r="7" spans="1:27" ht="13.5">
      <c r="A7" s="26" t="s">
        <v>34</v>
      </c>
      <c r="B7" s="20"/>
      <c r="C7" s="21">
        <v>362667000</v>
      </c>
      <c r="D7" s="21"/>
      <c r="E7" s="22">
        <v>491688000</v>
      </c>
      <c r="F7" s="23">
        <v>491688000</v>
      </c>
      <c r="G7" s="23">
        <v>161893666</v>
      </c>
      <c r="H7" s="23">
        <v>11617333</v>
      </c>
      <c r="I7" s="23">
        <v>6666667</v>
      </c>
      <c r="J7" s="23">
        <v>180177666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180177666</v>
      </c>
      <c r="X7" s="23">
        <v>222861000</v>
      </c>
      <c r="Y7" s="23">
        <v>-42683334</v>
      </c>
      <c r="Z7" s="24">
        <v>-19.15</v>
      </c>
      <c r="AA7" s="25">
        <v>491688000</v>
      </c>
    </row>
    <row r="8" spans="1:27" ht="13.5">
      <c r="A8" s="26" t="s">
        <v>35</v>
      </c>
      <c r="B8" s="20"/>
      <c r="C8" s="21">
        <v>282040052</v>
      </c>
      <c r="D8" s="21"/>
      <c r="E8" s="22">
        <v>253309000</v>
      </c>
      <c r="F8" s="23">
        <v>253309000</v>
      </c>
      <c r="G8" s="23">
        <v>55679000</v>
      </c>
      <c r="H8" s="23">
        <v>1946000</v>
      </c>
      <c r="I8" s="23">
        <v>5048046</v>
      </c>
      <c r="J8" s="23">
        <v>62673046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62673046</v>
      </c>
      <c r="X8" s="23">
        <v>101323985</v>
      </c>
      <c r="Y8" s="23">
        <v>-38650939</v>
      </c>
      <c r="Z8" s="24">
        <v>-38.15</v>
      </c>
      <c r="AA8" s="25">
        <v>253309000</v>
      </c>
    </row>
    <row r="9" spans="1:27" ht="13.5">
      <c r="A9" s="26" t="s">
        <v>36</v>
      </c>
      <c r="B9" s="20"/>
      <c r="C9" s="21">
        <v>26337312</v>
      </c>
      <c r="D9" s="21"/>
      <c r="E9" s="22">
        <v>2000000</v>
      </c>
      <c r="F9" s="23">
        <v>2000000</v>
      </c>
      <c r="G9" s="23">
        <v>7626</v>
      </c>
      <c r="H9" s="23">
        <v>1251335</v>
      </c>
      <c r="I9" s="23">
        <v>102430</v>
      </c>
      <c r="J9" s="23">
        <v>1361391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1361391</v>
      </c>
      <c r="X9" s="23">
        <v>536000</v>
      </c>
      <c r="Y9" s="23">
        <v>825391</v>
      </c>
      <c r="Z9" s="24">
        <v>153.99</v>
      </c>
      <c r="AA9" s="25">
        <v>2000000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-794968577</v>
      </c>
      <c r="D12" s="21"/>
      <c r="E12" s="22">
        <v>-1036208465</v>
      </c>
      <c r="F12" s="23">
        <v>-1036208465</v>
      </c>
      <c r="G12" s="23">
        <v>-149016748</v>
      </c>
      <c r="H12" s="23">
        <v>-71504149</v>
      </c>
      <c r="I12" s="23">
        <v>-60971461</v>
      </c>
      <c r="J12" s="23">
        <v>-281492358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-281492358</v>
      </c>
      <c r="X12" s="23">
        <v>-217386737</v>
      </c>
      <c r="Y12" s="23">
        <v>-64105621</v>
      </c>
      <c r="Z12" s="24">
        <v>29.49</v>
      </c>
      <c r="AA12" s="25">
        <v>-1036208465</v>
      </c>
    </row>
    <row r="13" spans="1:27" ht="13.5">
      <c r="A13" s="26" t="s">
        <v>40</v>
      </c>
      <c r="B13" s="20"/>
      <c r="C13" s="21">
        <v>-4174013</v>
      </c>
      <c r="D13" s="21"/>
      <c r="E13" s="22">
        <v>-6000000</v>
      </c>
      <c r="F13" s="23">
        <v>-6000000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-6000000</v>
      </c>
    </row>
    <row r="14" spans="1:27" ht="13.5">
      <c r="A14" s="26" t="s">
        <v>41</v>
      </c>
      <c r="B14" s="20"/>
      <c r="C14" s="21">
        <v>-66856415</v>
      </c>
      <c r="D14" s="21"/>
      <c r="E14" s="22">
        <v>-88500000</v>
      </c>
      <c r="F14" s="23">
        <v>-88500000</v>
      </c>
      <c r="G14" s="23">
        <v>-6666667</v>
      </c>
      <c r="H14" s="23">
        <v>-7375000</v>
      </c>
      <c r="I14" s="23"/>
      <c r="J14" s="23">
        <v>-14041667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-14041667</v>
      </c>
      <c r="X14" s="23">
        <v>-22125000</v>
      </c>
      <c r="Y14" s="23">
        <v>8083333</v>
      </c>
      <c r="Z14" s="24">
        <v>-36.53</v>
      </c>
      <c r="AA14" s="25">
        <v>-88500000</v>
      </c>
    </row>
    <row r="15" spans="1:27" ht="13.5">
      <c r="A15" s="27" t="s">
        <v>42</v>
      </c>
      <c r="B15" s="28"/>
      <c r="C15" s="29">
        <f aca="true" t="shared" si="0" ref="C15:Y15">SUM(C6:C14)</f>
        <v>236746346</v>
      </c>
      <c r="D15" s="29">
        <f>SUM(D6:D14)</f>
        <v>0</v>
      </c>
      <c r="E15" s="30">
        <f t="shared" si="0"/>
        <v>286809000</v>
      </c>
      <c r="F15" s="31">
        <f t="shared" si="0"/>
        <v>286809000</v>
      </c>
      <c r="G15" s="31">
        <f t="shared" si="0"/>
        <v>75732554</v>
      </c>
      <c r="H15" s="31">
        <f t="shared" si="0"/>
        <v>-47977962</v>
      </c>
      <c r="I15" s="31">
        <f t="shared" si="0"/>
        <v>-29788880</v>
      </c>
      <c r="J15" s="31">
        <f t="shared" si="0"/>
        <v>-2034288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-2034288</v>
      </c>
      <c r="X15" s="31">
        <f t="shared" si="0"/>
        <v>149989011</v>
      </c>
      <c r="Y15" s="31">
        <f t="shared" si="0"/>
        <v>-152023299</v>
      </c>
      <c r="Z15" s="32">
        <f>+IF(X15&lt;&gt;0,+(Y15/X15)*100,0)</f>
        <v>-101.35629136190518</v>
      </c>
      <c r="AA15" s="33">
        <f>SUM(AA6:AA14)</f>
        <v>286809000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92589504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-51581427</v>
      </c>
      <c r="D21" s="44"/>
      <c r="E21" s="22">
        <v>1466228</v>
      </c>
      <c r="F21" s="23">
        <v>1466228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1466228</v>
      </c>
    </row>
    <row r="22" spans="1:27" ht="13.5">
      <c r="A22" s="26" t="s">
        <v>47</v>
      </c>
      <c r="B22" s="20"/>
      <c r="C22" s="21">
        <v>734496</v>
      </c>
      <c r="D22" s="21"/>
      <c r="E22" s="22"/>
      <c r="F22" s="23"/>
      <c r="G22" s="23"/>
      <c r="H22" s="23"/>
      <c r="I22" s="23">
        <v>24000000</v>
      </c>
      <c r="J22" s="23">
        <v>24000000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24000000</v>
      </c>
      <c r="X22" s="23"/>
      <c r="Y22" s="23">
        <v>24000000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-262906351</v>
      </c>
      <c r="D24" s="21"/>
      <c r="E24" s="22">
        <v>-253309000</v>
      </c>
      <c r="F24" s="23">
        <v>-253309000</v>
      </c>
      <c r="G24" s="23">
        <v>-13603663</v>
      </c>
      <c r="H24" s="23">
        <v>-9166384</v>
      </c>
      <c r="I24" s="23">
        <v>-3471643</v>
      </c>
      <c r="J24" s="23">
        <v>-26241690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-26241690</v>
      </c>
      <c r="X24" s="23">
        <v>-43608354</v>
      </c>
      <c r="Y24" s="23">
        <v>17366664</v>
      </c>
      <c r="Z24" s="24">
        <v>-39.82</v>
      </c>
      <c r="AA24" s="25">
        <v>-253309000</v>
      </c>
    </row>
    <row r="25" spans="1:27" ht="13.5">
      <c r="A25" s="27" t="s">
        <v>49</v>
      </c>
      <c r="B25" s="28"/>
      <c r="C25" s="29">
        <f aca="true" t="shared" si="1" ref="C25:Y25">SUM(C19:C24)</f>
        <v>-221163778</v>
      </c>
      <c r="D25" s="29">
        <f>SUM(D19:D24)</f>
        <v>0</v>
      </c>
      <c r="E25" s="30">
        <f t="shared" si="1"/>
        <v>-251842772</v>
      </c>
      <c r="F25" s="31">
        <f t="shared" si="1"/>
        <v>-251842772</v>
      </c>
      <c r="G25" s="31">
        <f t="shared" si="1"/>
        <v>-13603663</v>
      </c>
      <c r="H25" s="31">
        <f t="shared" si="1"/>
        <v>-9166384</v>
      </c>
      <c r="I25" s="31">
        <f t="shared" si="1"/>
        <v>20528357</v>
      </c>
      <c r="J25" s="31">
        <f t="shared" si="1"/>
        <v>-2241690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-2241690</v>
      </c>
      <c r="X25" s="31">
        <f t="shared" si="1"/>
        <v>-43608354</v>
      </c>
      <c r="Y25" s="31">
        <f t="shared" si="1"/>
        <v>41366664</v>
      </c>
      <c r="Z25" s="32">
        <f>+IF(X25&lt;&gt;0,+(Y25/X25)*100,0)</f>
        <v>-94.85949412353422</v>
      </c>
      <c r="AA25" s="33">
        <f>SUM(AA19:AA24)</f>
        <v>-251842772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-2866683</v>
      </c>
      <c r="D33" s="21"/>
      <c r="E33" s="22">
        <v>-5500000</v>
      </c>
      <c r="F33" s="23">
        <v>-5500000</v>
      </c>
      <c r="G33" s="23">
        <v>-2529829</v>
      </c>
      <c r="H33" s="23"/>
      <c r="I33" s="23"/>
      <c r="J33" s="23">
        <v>-2529829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-2529829</v>
      </c>
      <c r="X33" s="23"/>
      <c r="Y33" s="23">
        <v>-2529829</v>
      </c>
      <c r="Z33" s="24"/>
      <c r="AA33" s="25">
        <v>-5500000</v>
      </c>
    </row>
    <row r="34" spans="1:27" ht="13.5">
      <c r="A34" s="27" t="s">
        <v>55</v>
      </c>
      <c r="B34" s="28"/>
      <c r="C34" s="29">
        <f aca="true" t="shared" si="2" ref="C34:Y34">SUM(C29:C33)</f>
        <v>-2866683</v>
      </c>
      <c r="D34" s="29">
        <f>SUM(D29:D33)</f>
        <v>0</v>
      </c>
      <c r="E34" s="30">
        <f t="shared" si="2"/>
        <v>-5500000</v>
      </c>
      <c r="F34" s="31">
        <f t="shared" si="2"/>
        <v>-5500000</v>
      </c>
      <c r="G34" s="31">
        <f t="shared" si="2"/>
        <v>-2529829</v>
      </c>
      <c r="H34" s="31">
        <f t="shared" si="2"/>
        <v>0</v>
      </c>
      <c r="I34" s="31">
        <f t="shared" si="2"/>
        <v>0</v>
      </c>
      <c r="J34" s="31">
        <f t="shared" si="2"/>
        <v>-2529829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-2529829</v>
      </c>
      <c r="X34" s="31">
        <f t="shared" si="2"/>
        <v>0</v>
      </c>
      <c r="Y34" s="31">
        <f t="shared" si="2"/>
        <v>-2529829</v>
      </c>
      <c r="Z34" s="32">
        <f>+IF(X34&lt;&gt;0,+(Y34/X34)*100,0)</f>
        <v>0</v>
      </c>
      <c r="AA34" s="33">
        <f>SUM(AA29:AA33)</f>
        <v>-5500000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12715885</v>
      </c>
      <c r="D36" s="35">
        <f>+D15+D25+D34</f>
        <v>0</v>
      </c>
      <c r="E36" s="36">
        <f t="shared" si="3"/>
        <v>29466228</v>
      </c>
      <c r="F36" s="37">
        <f t="shared" si="3"/>
        <v>29466228</v>
      </c>
      <c r="G36" s="37">
        <f t="shared" si="3"/>
        <v>59599062</v>
      </c>
      <c r="H36" s="37">
        <f t="shared" si="3"/>
        <v>-57144346</v>
      </c>
      <c r="I36" s="37">
        <f t="shared" si="3"/>
        <v>-9260523</v>
      </c>
      <c r="J36" s="37">
        <f t="shared" si="3"/>
        <v>-6805807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-6805807</v>
      </c>
      <c r="X36" s="37">
        <f t="shared" si="3"/>
        <v>106380657</v>
      </c>
      <c r="Y36" s="37">
        <f t="shared" si="3"/>
        <v>-113186464</v>
      </c>
      <c r="Z36" s="38">
        <f>+IF(X36&lt;&gt;0,+(Y36/X36)*100,0)</f>
        <v>-106.39759820246269</v>
      </c>
      <c r="AA36" s="39">
        <f>+AA15+AA25+AA34</f>
        <v>29466228</v>
      </c>
    </row>
    <row r="37" spans="1:27" ht="13.5">
      <c r="A37" s="26" t="s">
        <v>57</v>
      </c>
      <c r="B37" s="20"/>
      <c r="C37" s="35">
        <v>-34637734</v>
      </c>
      <c r="D37" s="35"/>
      <c r="E37" s="36">
        <v>-13585650</v>
      </c>
      <c r="F37" s="37">
        <v>-13585650</v>
      </c>
      <c r="G37" s="37">
        <v>67015401</v>
      </c>
      <c r="H37" s="37">
        <v>126614463</v>
      </c>
      <c r="I37" s="37">
        <v>69470117</v>
      </c>
      <c r="J37" s="37">
        <v>67015401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67015401</v>
      </c>
      <c r="X37" s="37">
        <v>-13585650</v>
      </c>
      <c r="Y37" s="37">
        <v>80601051</v>
      </c>
      <c r="Z37" s="38">
        <v>-593.28</v>
      </c>
      <c r="AA37" s="39">
        <v>-13585650</v>
      </c>
    </row>
    <row r="38" spans="1:27" ht="13.5">
      <c r="A38" s="45" t="s">
        <v>58</v>
      </c>
      <c r="B38" s="46"/>
      <c r="C38" s="47">
        <v>-21921850</v>
      </c>
      <c r="D38" s="47"/>
      <c r="E38" s="48">
        <v>15880578</v>
      </c>
      <c r="F38" s="49">
        <v>15880578</v>
      </c>
      <c r="G38" s="49">
        <v>126614463</v>
      </c>
      <c r="H38" s="49">
        <v>69470117</v>
      </c>
      <c r="I38" s="49">
        <v>60209594</v>
      </c>
      <c r="J38" s="49">
        <v>60209594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60209594</v>
      </c>
      <c r="X38" s="49">
        <v>92795007</v>
      </c>
      <c r="Y38" s="49">
        <v>-32585413</v>
      </c>
      <c r="Z38" s="50">
        <v>-35.12</v>
      </c>
      <c r="AA38" s="51">
        <v>15880578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39014448</v>
      </c>
      <c r="F6" s="23">
        <v>39014448</v>
      </c>
      <c r="G6" s="23">
        <v>2418703</v>
      </c>
      <c r="H6" s="23">
        <v>1767264</v>
      </c>
      <c r="I6" s="23">
        <v>1892830</v>
      </c>
      <c r="J6" s="23">
        <v>6078797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6078797</v>
      </c>
      <c r="X6" s="23">
        <v>9753612</v>
      </c>
      <c r="Y6" s="23">
        <v>-3674815</v>
      </c>
      <c r="Z6" s="24">
        <v>-37.68</v>
      </c>
      <c r="AA6" s="25">
        <v>39014448</v>
      </c>
    </row>
    <row r="7" spans="1:27" ht="13.5">
      <c r="A7" s="26" t="s">
        <v>34</v>
      </c>
      <c r="B7" s="20"/>
      <c r="C7" s="21"/>
      <c r="D7" s="21"/>
      <c r="E7" s="22">
        <v>63098796</v>
      </c>
      <c r="F7" s="23">
        <v>63098796</v>
      </c>
      <c r="G7" s="23">
        <v>24886000</v>
      </c>
      <c r="H7" s="23">
        <v>1334000</v>
      </c>
      <c r="I7" s="23"/>
      <c r="J7" s="23">
        <v>26220000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26220000</v>
      </c>
      <c r="X7" s="23">
        <v>15774699</v>
      </c>
      <c r="Y7" s="23">
        <v>10445301</v>
      </c>
      <c r="Z7" s="24">
        <v>66.22</v>
      </c>
      <c r="AA7" s="25">
        <v>63098796</v>
      </c>
    </row>
    <row r="8" spans="1:27" ht="13.5">
      <c r="A8" s="26" t="s">
        <v>35</v>
      </c>
      <c r="B8" s="20"/>
      <c r="C8" s="21"/>
      <c r="D8" s="21"/>
      <c r="E8" s="22">
        <v>67006200</v>
      </c>
      <c r="F8" s="23">
        <v>67006200</v>
      </c>
      <c r="G8" s="23">
        <v>7523663</v>
      </c>
      <c r="H8" s="23"/>
      <c r="I8" s="23">
        <v>3242395</v>
      </c>
      <c r="J8" s="23">
        <v>10766058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10766058</v>
      </c>
      <c r="X8" s="23">
        <v>16751550</v>
      </c>
      <c r="Y8" s="23">
        <v>-5985492</v>
      </c>
      <c r="Z8" s="24">
        <v>-35.73</v>
      </c>
      <c r="AA8" s="25">
        <v>67006200</v>
      </c>
    </row>
    <row r="9" spans="1:27" ht="13.5">
      <c r="A9" s="26" t="s">
        <v>36</v>
      </c>
      <c r="B9" s="20"/>
      <c r="C9" s="21"/>
      <c r="D9" s="21"/>
      <c r="E9" s="22">
        <v>1116996</v>
      </c>
      <c r="F9" s="23">
        <v>1116996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279249</v>
      </c>
      <c r="Y9" s="23">
        <v>-279249</v>
      </c>
      <c r="Z9" s="24">
        <v>-100</v>
      </c>
      <c r="AA9" s="25">
        <v>1116996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72262188</v>
      </c>
      <c r="F12" s="23">
        <v>72262188</v>
      </c>
      <c r="G12" s="23">
        <v>-24040759</v>
      </c>
      <c r="H12" s="23">
        <v>-6541769</v>
      </c>
      <c r="I12" s="23">
        <v>-6404662</v>
      </c>
      <c r="J12" s="23">
        <v>-36987190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-36987190</v>
      </c>
      <c r="X12" s="23">
        <v>18065547</v>
      </c>
      <c r="Y12" s="23">
        <v>-55052737</v>
      </c>
      <c r="Z12" s="24">
        <v>-304.74</v>
      </c>
      <c r="AA12" s="25">
        <v>72262188</v>
      </c>
    </row>
    <row r="13" spans="1:27" ht="13.5">
      <c r="A13" s="26" t="s">
        <v>40</v>
      </c>
      <c r="B13" s="20"/>
      <c r="C13" s="21"/>
      <c r="D13" s="21"/>
      <c r="E13" s="22">
        <v>207996</v>
      </c>
      <c r="F13" s="23">
        <v>207996</v>
      </c>
      <c r="G13" s="23">
        <v>-158062</v>
      </c>
      <c r="H13" s="23"/>
      <c r="I13" s="23">
        <v>-1949</v>
      </c>
      <c r="J13" s="23">
        <v>-160011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-160011</v>
      </c>
      <c r="X13" s="23">
        <v>51999</v>
      </c>
      <c r="Y13" s="23">
        <v>-212010</v>
      </c>
      <c r="Z13" s="24">
        <v>-407.72</v>
      </c>
      <c r="AA13" s="25">
        <v>207996</v>
      </c>
    </row>
    <row r="14" spans="1:27" ht="13.5">
      <c r="A14" s="26" t="s">
        <v>41</v>
      </c>
      <c r="B14" s="20"/>
      <c r="C14" s="21"/>
      <c r="D14" s="21"/>
      <c r="E14" s="22">
        <v>34650948</v>
      </c>
      <c r="F14" s="23">
        <v>34650948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8662737</v>
      </c>
      <c r="Y14" s="23">
        <v>-8662737</v>
      </c>
      <c r="Z14" s="24">
        <v>-100</v>
      </c>
      <c r="AA14" s="25">
        <v>34650948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277357572</v>
      </c>
      <c r="F15" s="31">
        <f t="shared" si="0"/>
        <v>277357572</v>
      </c>
      <c r="G15" s="31">
        <f t="shared" si="0"/>
        <v>10629545</v>
      </c>
      <c r="H15" s="31">
        <f t="shared" si="0"/>
        <v>-3440505</v>
      </c>
      <c r="I15" s="31">
        <f t="shared" si="0"/>
        <v>-1271386</v>
      </c>
      <c r="J15" s="31">
        <f t="shared" si="0"/>
        <v>5917654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5917654</v>
      </c>
      <c r="X15" s="31">
        <f t="shared" si="0"/>
        <v>69339393</v>
      </c>
      <c r="Y15" s="31">
        <f t="shared" si="0"/>
        <v>-63421739</v>
      </c>
      <c r="Z15" s="32">
        <f>+IF(X15&lt;&gt;0,+(Y15/X15)*100,0)</f>
        <v>-91.46566800779465</v>
      </c>
      <c r="AA15" s="33">
        <f>SUM(AA6:AA14)</f>
        <v>277357572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70746000</v>
      </c>
      <c r="F24" s="23">
        <v>70746000</v>
      </c>
      <c r="G24" s="23">
        <v>-4803944</v>
      </c>
      <c r="H24" s="23">
        <v>-405</v>
      </c>
      <c r="I24" s="23">
        <v>-1136900</v>
      </c>
      <c r="J24" s="23">
        <v>-5941249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-5941249</v>
      </c>
      <c r="X24" s="23">
        <v>17686500</v>
      </c>
      <c r="Y24" s="23">
        <v>-23627749</v>
      </c>
      <c r="Z24" s="24">
        <v>-133.59</v>
      </c>
      <c r="AA24" s="25">
        <v>70746000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70746000</v>
      </c>
      <c r="F25" s="31">
        <f t="shared" si="1"/>
        <v>70746000</v>
      </c>
      <c r="G25" s="31">
        <f t="shared" si="1"/>
        <v>-4803944</v>
      </c>
      <c r="H25" s="31">
        <f t="shared" si="1"/>
        <v>-405</v>
      </c>
      <c r="I25" s="31">
        <f t="shared" si="1"/>
        <v>-1136900</v>
      </c>
      <c r="J25" s="31">
        <f t="shared" si="1"/>
        <v>-5941249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-5941249</v>
      </c>
      <c r="X25" s="31">
        <f t="shared" si="1"/>
        <v>17686500</v>
      </c>
      <c r="Y25" s="31">
        <f t="shared" si="1"/>
        <v>-23627749</v>
      </c>
      <c r="Z25" s="32">
        <f>+IF(X25&lt;&gt;0,+(Y25/X25)*100,0)</f>
        <v>-133.5919995476776</v>
      </c>
      <c r="AA25" s="33">
        <f>SUM(AA19:AA24)</f>
        <v>70746000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348103572</v>
      </c>
      <c r="F36" s="37">
        <f t="shared" si="3"/>
        <v>348103572</v>
      </c>
      <c r="G36" s="37">
        <f t="shared" si="3"/>
        <v>5825601</v>
      </c>
      <c r="H36" s="37">
        <f t="shared" si="3"/>
        <v>-3440910</v>
      </c>
      <c r="I36" s="37">
        <f t="shared" si="3"/>
        <v>-2408286</v>
      </c>
      <c r="J36" s="37">
        <f t="shared" si="3"/>
        <v>-23595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-23595</v>
      </c>
      <c r="X36" s="37">
        <f t="shared" si="3"/>
        <v>87025893</v>
      </c>
      <c r="Y36" s="37">
        <f t="shared" si="3"/>
        <v>-87049488</v>
      </c>
      <c r="Z36" s="38">
        <f>+IF(X36&lt;&gt;0,+(Y36/X36)*100,0)</f>
        <v>-100.0271126203784</v>
      </c>
      <c r="AA36" s="39">
        <f>+AA15+AA25+AA34</f>
        <v>348103572</v>
      </c>
    </row>
    <row r="37" spans="1:27" ht="13.5">
      <c r="A37" s="26" t="s">
        <v>57</v>
      </c>
      <c r="B37" s="20"/>
      <c r="C37" s="35"/>
      <c r="D37" s="35"/>
      <c r="E37" s="36">
        <v>-7630700</v>
      </c>
      <c r="F37" s="37">
        <v>-7630700</v>
      </c>
      <c r="G37" s="37">
        <v>-4264355</v>
      </c>
      <c r="H37" s="37">
        <v>1561246</v>
      </c>
      <c r="I37" s="37">
        <v>-1879664</v>
      </c>
      <c r="J37" s="37">
        <v>-4264355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-4264355</v>
      </c>
      <c r="X37" s="37">
        <v>-7630700</v>
      </c>
      <c r="Y37" s="37">
        <v>3366345</v>
      </c>
      <c r="Z37" s="38">
        <v>-44.12</v>
      </c>
      <c r="AA37" s="39">
        <v>-7630700</v>
      </c>
    </row>
    <row r="38" spans="1:27" ht="13.5">
      <c r="A38" s="45" t="s">
        <v>58</v>
      </c>
      <c r="B38" s="46"/>
      <c r="C38" s="47"/>
      <c r="D38" s="47"/>
      <c r="E38" s="48">
        <v>340472875</v>
      </c>
      <c r="F38" s="49">
        <v>340472875</v>
      </c>
      <c r="G38" s="49">
        <v>1561246</v>
      </c>
      <c r="H38" s="49">
        <v>-1879664</v>
      </c>
      <c r="I38" s="49">
        <v>-4287950</v>
      </c>
      <c r="J38" s="49">
        <v>-4287950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-4287950</v>
      </c>
      <c r="X38" s="49">
        <v>79395196</v>
      </c>
      <c r="Y38" s="49">
        <v>-83683146</v>
      </c>
      <c r="Z38" s="50">
        <v>-105.4</v>
      </c>
      <c r="AA38" s="51">
        <v>340472875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104445</v>
      </c>
      <c r="F6" s="23">
        <v>104445</v>
      </c>
      <c r="G6" s="23">
        <v>6848461</v>
      </c>
      <c r="H6" s="23">
        <v>4304899</v>
      </c>
      <c r="I6" s="23">
        <v>11115809</v>
      </c>
      <c r="J6" s="23">
        <v>22269169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22269169</v>
      </c>
      <c r="X6" s="23">
        <v>26088</v>
      </c>
      <c r="Y6" s="23">
        <v>22243081</v>
      </c>
      <c r="Z6" s="24">
        <v>85261.73</v>
      </c>
      <c r="AA6" s="25">
        <v>104445</v>
      </c>
    </row>
    <row r="7" spans="1:27" ht="13.5">
      <c r="A7" s="26" t="s">
        <v>34</v>
      </c>
      <c r="B7" s="20"/>
      <c r="C7" s="21"/>
      <c r="D7" s="21"/>
      <c r="E7" s="22">
        <v>71600</v>
      </c>
      <c r="F7" s="23">
        <v>71600</v>
      </c>
      <c r="G7" s="23">
        <v>28485000</v>
      </c>
      <c r="H7" s="23">
        <v>1334000</v>
      </c>
      <c r="I7" s="23"/>
      <c r="J7" s="23">
        <v>29819000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29819000</v>
      </c>
      <c r="X7" s="23">
        <v>26320</v>
      </c>
      <c r="Y7" s="23">
        <v>29792680</v>
      </c>
      <c r="Z7" s="24">
        <v>113194.07</v>
      </c>
      <c r="AA7" s="25">
        <v>71600</v>
      </c>
    </row>
    <row r="8" spans="1:27" ht="13.5">
      <c r="A8" s="26" t="s">
        <v>35</v>
      </c>
      <c r="B8" s="20"/>
      <c r="C8" s="21"/>
      <c r="D8" s="21"/>
      <c r="E8" s="22">
        <v>33711</v>
      </c>
      <c r="F8" s="23">
        <v>33711</v>
      </c>
      <c r="G8" s="23">
        <v>5350000</v>
      </c>
      <c r="H8" s="23"/>
      <c r="I8" s="23">
        <v>2000000</v>
      </c>
      <c r="J8" s="23">
        <v>7350000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7350000</v>
      </c>
      <c r="X8" s="23">
        <v>11237</v>
      </c>
      <c r="Y8" s="23">
        <v>7338763</v>
      </c>
      <c r="Z8" s="24">
        <v>65308.92</v>
      </c>
      <c r="AA8" s="25">
        <v>33711</v>
      </c>
    </row>
    <row r="9" spans="1:27" ht="13.5">
      <c r="A9" s="26" t="s">
        <v>36</v>
      </c>
      <c r="B9" s="20"/>
      <c r="C9" s="21"/>
      <c r="D9" s="21"/>
      <c r="E9" s="22">
        <v>18920</v>
      </c>
      <c r="F9" s="23">
        <v>18920</v>
      </c>
      <c r="G9" s="23">
        <v>953</v>
      </c>
      <c r="H9" s="23">
        <v>4386</v>
      </c>
      <c r="I9" s="23">
        <v>108834</v>
      </c>
      <c r="J9" s="23">
        <v>114173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114173</v>
      </c>
      <c r="X9" s="23">
        <v>4621</v>
      </c>
      <c r="Y9" s="23">
        <v>109552</v>
      </c>
      <c r="Z9" s="24">
        <v>2370.74</v>
      </c>
      <c r="AA9" s="25">
        <v>18920</v>
      </c>
    </row>
    <row r="10" spans="1:27" ht="13.5">
      <c r="A10" s="26" t="s">
        <v>37</v>
      </c>
      <c r="B10" s="20"/>
      <c r="C10" s="21"/>
      <c r="D10" s="21"/>
      <c r="E10" s="22">
        <v>20</v>
      </c>
      <c r="F10" s="23">
        <v>20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>
        <v>20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-192234</v>
      </c>
      <c r="F12" s="23">
        <v>-192234</v>
      </c>
      <c r="G12" s="23">
        <v>-25453102</v>
      </c>
      <c r="H12" s="23">
        <v>-9004875</v>
      </c>
      <c r="I12" s="23">
        <v>-16745529</v>
      </c>
      <c r="J12" s="23">
        <v>-51203506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-51203506</v>
      </c>
      <c r="X12" s="23">
        <v>-48745</v>
      </c>
      <c r="Y12" s="23">
        <v>-51154761</v>
      </c>
      <c r="Z12" s="24">
        <v>104943.61</v>
      </c>
      <c r="AA12" s="25">
        <v>-192234</v>
      </c>
    </row>
    <row r="13" spans="1:27" ht="13.5">
      <c r="A13" s="26" t="s">
        <v>40</v>
      </c>
      <c r="B13" s="20"/>
      <c r="C13" s="21"/>
      <c r="D13" s="21"/>
      <c r="E13" s="22">
        <v>-512</v>
      </c>
      <c r="F13" s="23">
        <v>-512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-128</v>
      </c>
      <c r="Y13" s="23">
        <v>128</v>
      </c>
      <c r="Z13" s="24">
        <v>-100</v>
      </c>
      <c r="AA13" s="25">
        <v>-512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35950</v>
      </c>
      <c r="F15" s="31">
        <f t="shared" si="0"/>
        <v>35950</v>
      </c>
      <c r="G15" s="31">
        <f t="shared" si="0"/>
        <v>15231312</v>
      </c>
      <c r="H15" s="31">
        <f t="shared" si="0"/>
        <v>-3361590</v>
      </c>
      <c r="I15" s="31">
        <f t="shared" si="0"/>
        <v>-3520886</v>
      </c>
      <c r="J15" s="31">
        <f t="shared" si="0"/>
        <v>8348836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8348836</v>
      </c>
      <c r="X15" s="31">
        <f t="shared" si="0"/>
        <v>19393</v>
      </c>
      <c r="Y15" s="31">
        <f t="shared" si="0"/>
        <v>8329443</v>
      </c>
      <c r="Z15" s="32">
        <f>+IF(X15&lt;&gt;0,+(Y15/X15)*100,0)</f>
        <v>42950.770896715316</v>
      </c>
      <c r="AA15" s="33">
        <f>SUM(AA6:AA14)</f>
        <v>35950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>
        <v>-15871501</v>
      </c>
      <c r="H21" s="40"/>
      <c r="I21" s="40">
        <v>5310585</v>
      </c>
      <c r="J21" s="23">
        <v>-10560916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-10560916</v>
      </c>
      <c r="X21" s="23"/>
      <c r="Y21" s="40">
        <v>-10560916</v>
      </c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>
        <v>5896603</v>
      </c>
      <c r="I22" s="23"/>
      <c r="J22" s="23">
        <v>5896603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5896603</v>
      </c>
      <c r="X22" s="23"/>
      <c r="Y22" s="23">
        <v>5896603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-37215</v>
      </c>
      <c r="F24" s="23">
        <v>-37215</v>
      </c>
      <c r="G24" s="23">
        <v>-670</v>
      </c>
      <c r="H24" s="23">
        <v>-2041009</v>
      </c>
      <c r="I24" s="23">
        <v>-1691088</v>
      </c>
      <c r="J24" s="23">
        <v>-3732767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-3732767</v>
      </c>
      <c r="X24" s="23">
        <v>-8820</v>
      </c>
      <c r="Y24" s="23">
        <v>-3723947</v>
      </c>
      <c r="Z24" s="24">
        <v>42221.62</v>
      </c>
      <c r="AA24" s="25">
        <v>-37215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-37215</v>
      </c>
      <c r="F25" s="31">
        <f t="shared" si="1"/>
        <v>-37215</v>
      </c>
      <c r="G25" s="31">
        <f t="shared" si="1"/>
        <v>-15872171</v>
      </c>
      <c r="H25" s="31">
        <f t="shared" si="1"/>
        <v>3855594</v>
      </c>
      <c r="I25" s="31">
        <f t="shared" si="1"/>
        <v>3619497</v>
      </c>
      <c r="J25" s="31">
        <f t="shared" si="1"/>
        <v>-8397080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-8397080</v>
      </c>
      <c r="X25" s="31">
        <f t="shared" si="1"/>
        <v>-8820</v>
      </c>
      <c r="Y25" s="31">
        <f t="shared" si="1"/>
        <v>-8388260</v>
      </c>
      <c r="Z25" s="32">
        <f>+IF(X25&lt;&gt;0,+(Y25/X25)*100,0)</f>
        <v>95104.98866213152</v>
      </c>
      <c r="AA25" s="33">
        <f>SUM(AA19:AA24)</f>
        <v>-37215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-1343</v>
      </c>
      <c r="F33" s="23">
        <v>-1343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-338</v>
      </c>
      <c r="Y33" s="23">
        <v>338</v>
      </c>
      <c r="Z33" s="24">
        <v>-100</v>
      </c>
      <c r="AA33" s="25">
        <v>-1343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-1343</v>
      </c>
      <c r="F34" s="31">
        <f t="shared" si="2"/>
        <v>-1343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-338</v>
      </c>
      <c r="Y34" s="31">
        <f t="shared" si="2"/>
        <v>338</v>
      </c>
      <c r="Z34" s="32">
        <f>+IF(X34&lt;&gt;0,+(Y34/X34)*100,0)</f>
        <v>-100</v>
      </c>
      <c r="AA34" s="33">
        <f>SUM(AA29:AA33)</f>
        <v>-1343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-2608</v>
      </c>
      <c r="F36" s="37">
        <f t="shared" si="3"/>
        <v>-2608</v>
      </c>
      <c r="G36" s="37">
        <f t="shared" si="3"/>
        <v>-640859</v>
      </c>
      <c r="H36" s="37">
        <f t="shared" si="3"/>
        <v>494004</v>
      </c>
      <c r="I36" s="37">
        <f t="shared" si="3"/>
        <v>98611</v>
      </c>
      <c r="J36" s="37">
        <f t="shared" si="3"/>
        <v>-48244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-48244</v>
      </c>
      <c r="X36" s="37">
        <f t="shared" si="3"/>
        <v>10235</v>
      </c>
      <c r="Y36" s="37">
        <f t="shared" si="3"/>
        <v>-58479</v>
      </c>
      <c r="Z36" s="38">
        <f>+IF(X36&lt;&gt;0,+(Y36/X36)*100,0)</f>
        <v>-571.3629702002931</v>
      </c>
      <c r="AA36" s="39">
        <f>+AA15+AA25+AA34</f>
        <v>-2608</v>
      </c>
    </row>
    <row r="37" spans="1:27" ht="13.5">
      <c r="A37" s="26" t="s">
        <v>57</v>
      </c>
      <c r="B37" s="20"/>
      <c r="C37" s="35"/>
      <c r="D37" s="35"/>
      <c r="E37" s="36">
        <v>193</v>
      </c>
      <c r="F37" s="37">
        <v>193</v>
      </c>
      <c r="G37" s="37">
        <v>608863</v>
      </c>
      <c r="H37" s="37">
        <v>-31996</v>
      </c>
      <c r="I37" s="37">
        <v>462008</v>
      </c>
      <c r="J37" s="37">
        <v>608863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608863</v>
      </c>
      <c r="X37" s="37">
        <v>193</v>
      </c>
      <c r="Y37" s="37">
        <v>608670</v>
      </c>
      <c r="Z37" s="38">
        <v>315373.06</v>
      </c>
      <c r="AA37" s="39">
        <v>193</v>
      </c>
    </row>
    <row r="38" spans="1:27" ht="13.5">
      <c r="A38" s="45" t="s">
        <v>58</v>
      </c>
      <c r="B38" s="46"/>
      <c r="C38" s="47"/>
      <c r="D38" s="47"/>
      <c r="E38" s="48">
        <v>-2415</v>
      </c>
      <c r="F38" s="49">
        <v>-2415</v>
      </c>
      <c r="G38" s="49">
        <v>-31996</v>
      </c>
      <c r="H38" s="49">
        <v>462008</v>
      </c>
      <c r="I38" s="49">
        <v>560619</v>
      </c>
      <c r="J38" s="49">
        <v>560619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560619</v>
      </c>
      <c r="X38" s="49">
        <v>10428</v>
      </c>
      <c r="Y38" s="49">
        <v>550191</v>
      </c>
      <c r="Z38" s="50">
        <v>5276.09</v>
      </c>
      <c r="AA38" s="51">
        <v>-2415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759066</v>
      </c>
      <c r="F6" s="23">
        <v>759066</v>
      </c>
      <c r="G6" s="23">
        <v>23974</v>
      </c>
      <c r="H6" s="23">
        <v>39589</v>
      </c>
      <c r="I6" s="23">
        <v>13522</v>
      </c>
      <c r="J6" s="23">
        <v>77085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77085</v>
      </c>
      <c r="X6" s="23">
        <v>12000</v>
      </c>
      <c r="Y6" s="23">
        <v>65085</v>
      </c>
      <c r="Z6" s="24">
        <v>542.38</v>
      </c>
      <c r="AA6" s="25">
        <v>759066</v>
      </c>
    </row>
    <row r="7" spans="1:27" ht="13.5">
      <c r="A7" s="26" t="s">
        <v>34</v>
      </c>
      <c r="B7" s="20"/>
      <c r="C7" s="21"/>
      <c r="D7" s="21"/>
      <c r="E7" s="22">
        <v>92297000</v>
      </c>
      <c r="F7" s="23">
        <v>92297000</v>
      </c>
      <c r="G7" s="23">
        <v>35666000</v>
      </c>
      <c r="H7" s="23">
        <v>3332000</v>
      </c>
      <c r="I7" s="23"/>
      <c r="J7" s="23">
        <v>38998000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38998000</v>
      </c>
      <c r="X7" s="23">
        <v>31699000</v>
      </c>
      <c r="Y7" s="23">
        <v>7299000</v>
      </c>
      <c r="Z7" s="24">
        <v>23.03</v>
      </c>
      <c r="AA7" s="25">
        <v>92297000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/>
      <c r="D9" s="21"/>
      <c r="E9" s="22">
        <v>1970000</v>
      </c>
      <c r="F9" s="23">
        <v>1970000</v>
      </c>
      <c r="G9" s="23">
        <v>219399</v>
      </c>
      <c r="H9" s="23">
        <v>220389</v>
      </c>
      <c r="I9" s="23">
        <v>221336</v>
      </c>
      <c r="J9" s="23">
        <v>661124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661124</v>
      </c>
      <c r="X9" s="23">
        <v>593000</v>
      </c>
      <c r="Y9" s="23">
        <v>68124</v>
      </c>
      <c r="Z9" s="24">
        <v>11.49</v>
      </c>
      <c r="AA9" s="25">
        <v>1970000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-85759535</v>
      </c>
      <c r="F12" s="23">
        <v>-85759535</v>
      </c>
      <c r="G12" s="23">
        <v>-7136690</v>
      </c>
      <c r="H12" s="23">
        <v>-9081140</v>
      </c>
      <c r="I12" s="23">
        <v>-7684077</v>
      </c>
      <c r="J12" s="23">
        <v>-23901907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-23901907</v>
      </c>
      <c r="X12" s="23">
        <v>-22349455</v>
      </c>
      <c r="Y12" s="23">
        <v>-1552452</v>
      </c>
      <c r="Z12" s="24">
        <v>6.95</v>
      </c>
      <c r="AA12" s="25">
        <v>-85759535</v>
      </c>
    </row>
    <row r="13" spans="1:27" ht="13.5">
      <c r="A13" s="26" t="s">
        <v>40</v>
      </c>
      <c r="B13" s="20"/>
      <c r="C13" s="21"/>
      <c r="D13" s="21"/>
      <c r="E13" s="22">
        <v>-70000</v>
      </c>
      <c r="F13" s="23">
        <v>-70000</v>
      </c>
      <c r="G13" s="23">
        <v>-3434</v>
      </c>
      <c r="H13" s="23">
        <v>-3913</v>
      </c>
      <c r="I13" s="23">
        <v>-4310</v>
      </c>
      <c r="J13" s="23">
        <v>-11657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-11657</v>
      </c>
      <c r="X13" s="23">
        <v>-22000</v>
      </c>
      <c r="Y13" s="23">
        <v>10343</v>
      </c>
      <c r="Z13" s="24">
        <v>-47.01</v>
      </c>
      <c r="AA13" s="25">
        <v>-70000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>
        <v>-507333</v>
      </c>
      <c r="H14" s="23">
        <v>-1001813</v>
      </c>
      <c r="I14" s="23">
        <v>-734046</v>
      </c>
      <c r="J14" s="23">
        <v>-2243192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-2243192</v>
      </c>
      <c r="X14" s="23"/>
      <c r="Y14" s="23">
        <v>-2243192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9196531</v>
      </c>
      <c r="F15" s="31">
        <f t="shared" si="0"/>
        <v>9196531</v>
      </c>
      <c r="G15" s="31">
        <f t="shared" si="0"/>
        <v>28261916</v>
      </c>
      <c r="H15" s="31">
        <f t="shared" si="0"/>
        <v>-6494888</v>
      </c>
      <c r="I15" s="31">
        <f t="shared" si="0"/>
        <v>-8187575</v>
      </c>
      <c r="J15" s="31">
        <f t="shared" si="0"/>
        <v>13579453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13579453</v>
      </c>
      <c r="X15" s="31">
        <f t="shared" si="0"/>
        <v>9932545</v>
      </c>
      <c r="Y15" s="31">
        <f t="shared" si="0"/>
        <v>3646908</v>
      </c>
      <c r="Z15" s="32">
        <f>+IF(X15&lt;&gt;0,+(Y15/X15)*100,0)</f>
        <v>36.7167528563928</v>
      </c>
      <c r="AA15" s="33">
        <f>SUM(AA6:AA14)</f>
        <v>9196531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-7055000</v>
      </c>
      <c r="F24" s="23">
        <v>-7055000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-6005000</v>
      </c>
      <c r="Y24" s="23">
        <v>6005000</v>
      </c>
      <c r="Z24" s="24">
        <v>-100</v>
      </c>
      <c r="AA24" s="25">
        <v>-7055000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-7055000</v>
      </c>
      <c r="F25" s="31">
        <f t="shared" si="1"/>
        <v>-7055000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-6005000</v>
      </c>
      <c r="Y25" s="31">
        <f t="shared" si="1"/>
        <v>6005000</v>
      </c>
      <c r="Z25" s="32">
        <f>+IF(X25&lt;&gt;0,+(Y25/X25)*100,0)</f>
        <v>-100</v>
      </c>
      <c r="AA25" s="33">
        <f>SUM(AA19:AA24)</f>
        <v>-7055000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2141531</v>
      </c>
      <c r="F36" s="37">
        <f t="shared" si="3"/>
        <v>2141531</v>
      </c>
      <c r="G36" s="37">
        <f t="shared" si="3"/>
        <v>28261916</v>
      </c>
      <c r="H36" s="37">
        <f t="shared" si="3"/>
        <v>-6494888</v>
      </c>
      <c r="I36" s="37">
        <f t="shared" si="3"/>
        <v>-8187575</v>
      </c>
      <c r="J36" s="37">
        <f t="shared" si="3"/>
        <v>13579453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13579453</v>
      </c>
      <c r="X36" s="37">
        <f t="shared" si="3"/>
        <v>3927545</v>
      </c>
      <c r="Y36" s="37">
        <f t="shared" si="3"/>
        <v>9651908</v>
      </c>
      <c r="Z36" s="38">
        <f>+IF(X36&lt;&gt;0,+(Y36/X36)*100,0)</f>
        <v>245.74913845672043</v>
      </c>
      <c r="AA36" s="39">
        <f>+AA15+AA25+AA34</f>
        <v>2141531</v>
      </c>
    </row>
    <row r="37" spans="1:27" ht="13.5">
      <c r="A37" s="26" t="s">
        <v>57</v>
      </c>
      <c r="B37" s="20"/>
      <c r="C37" s="35"/>
      <c r="D37" s="35"/>
      <c r="E37" s="36">
        <v>43314285</v>
      </c>
      <c r="F37" s="37">
        <v>43314285</v>
      </c>
      <c r="G37" s="37"/>
      <c r="H37" s="37">
        <v>28261916</v>
      </c>
      <c r="I37" s="37">
        <v>21767028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43314285</v>
      </c>
      <c r="Y37" s="37">
        <v>-43314285</v>
      </c>
      <c r="Z37" s="38">
        <v>-100</v>
      </c>
      <c r="AA37" s="39">
        <v>43314285</v>
      </c>
    </row>
    <row r="38" spans="1:27" ht="13.5">
      <c r="A38" s="45" t="s">
        <v>58</v>
      </c>
      <c r="B38" s="46"/>
      <c r="C38" s="47"/>
      <c r="D38" s="47"/>
      <c r="E38" s="48">
        <v>45455816</v>
      </c>
      <c r="F38" s="49">
        <v>45455816</v>
      </c>
      <c r="G38" s="49">
        <v>28261916</v>
      </c>
      <c r="H38" s="49">
        <v>21767028</v>
      </c>
      <c r="I38" s="49">
        <v>13579453</v>
      </c>
      <c r="J38" s="49">
        <v>13579453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13579453</v>
      </c>
      <c r="X38" s="49">
        <v>47241830</v>
      </c>
      <c r="Y38" s="49">
        <v>-33662377</v>
      </c>
      <c r="Z38" s="50">
        <v>-71.26</v>
      </c>
      <c r="AA38" s="51">
        <v>45455816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37454782</v>
      </c>
      <c r="D6" s="21"/>
      <c r="E6" s="22"/>
      <c r="F6" s="23"/>
      <c r="G6" s="23">
        <v>2393527</v>
      </c>
      <c r="H6" s="23">
        <v>2464150</v>
      </c>
      <c r="I6" s="23">
        <v>2753106</v>
      </c>
      <c r="J6" s="23">
        <v>7610783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7610783</v>
      </c>
      <c r="X6" s="23"/>
      <c r="Y6" s="23">
        <v>7610783</v>
      </c>
      <c r="Z6" s="24"/>
      <c r="AA6" s="25"/>
    </row>
    <row r="7" spans="1:27" ht="13.5">
      <c r="A7" s="26" t="s">
        <v>34</v>
      </c>
      <c r="B7" s="20"/>
      <c r="C7" s="21">
        <v>66155922</v>
      </c>
      <c r="D7" s="21"/>
      <c r="E7" s="22">
        <v>53929000</v>
      </c>
      <c r="F7" s="23">
        <v>53929000</v>
      </c>
      <c r="G7" s="23">
        <v>21665000</v>
      </c>
      <c r="H7" s="23">
        <v>1338000</v>
      </c>
      <c r="I7" s="23"/>
      <c r="J7" s="23">
        <v>23003000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23003000</v>
      </c>
      <c r="X7" s="23">
        <v>13482249</v>
      </c>
      <c r="Y7" s="23">
        <v>9520751</v>
      </c>
      <c r="Z7" s="24">
        <v>70.62</v>
      </c>
      <c r="AA7" s="25">
        <v>53929000</v>
      </c>
    </row>
    <row r="8" spans="1:27" ht="13.5">
      <c r="A8" s="26" t="s">
        <v>35</v>
      </c>
      <c r="B8" s="20"/>
      <c r="C8" s="21">
        <v>23989178</v>
      </c>
      <c r="D8" s="21"/>
      <c r="E8" s="22">
        <v>35889000</v>
      </c>
      <c r="F8" s="23">
        <v>35889000</v>
      </c>
      <c r="G8" s="23">
        <v>3877000</v>
      </c>
      <c r="H8" s="23"/>
      <c r="I8" s="23"/>
      <c r="J8" s="23">
        <v>3877000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3877000</v>
      </c>
      <c r="X8" s="23">
        <v>8972250</v>
      </c>
      <c r="Y8" s="23">
        <v>-5095250</v>
      </c>
      <c r="Z8" s="24">
        <v>-56.79</v>
      </c>
      <c r="AA8" s="25">
        <v>35889000</v>
      </c>
    </row>
    <row r="9" spans="1:27" ht="13.5">
      <c r="A9" s="26" t="s">
        <v>36</v>
      </c>
      <c r="B9" s="20"/>
      <c r="C9" s="21">
        <v>3717802</v>
      </c>
      <c r="D9" s="21"/>
      <c r="E9" s="22">
        <v>1435886</v>
      </c>
      <c r="F9" s="23">
        <v>1435886</v>
      </c>
      <c r="G9" s="23"/>
      <c r="H9" s="23">
        <v>13736</v>
      </c>
      <c r="I9" s="23">
        <v>6913</v>
      </c>
      <c r="J9" s="23">
        <v>20649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20649</v>
      </c>
      <c r="X9" s="23">
        <v>358971</v>
      </c>
      <c r="Y9" s="23">
        <v>-338322</v>
      </c>
      <c r="Z9" s="24">
        <v>-94.25</v>
      </c>
      <c r="AA9" s="25">
        <v>1435886</v>
      </c>
    </row>
    <row r="10" spans="1:27" ht="13.5">
      <c r="A10" s="26" t="s">
        <v>37</v>
      </c>
      <c r="B10" s="20"/>
      <c r="C10" s="21">
        <v>3059</v>
      </c>
      <c r="D10" s="21"/>
      <c r="E10" s="22">
        <v>26556</v>
      </c>
      <c r="F10" s="23">
        <v>26556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6639</v>
      </c>
      <c r="Y10" s="23">
        <v>-6639</v>
      </c>
      <c r="Z10" s="24">
        <v>-100</v>
      </c>
      <c r="AA10" s="25">
        <v>26556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-81984773</v>
      </c>
      <c r="D12" s="21"/>
      <c r="E12" s="22">
        <v>-105157992</v>
      </c>
      <c r="F12" s="23">
        <v>-105157992</v>
      </c>
      <c r="G12" s="23">
        <v>-4507968</v>
      </c>
      <c r="H12" s="23">
        <v>-9186232</v>
      </c>
      <c r="I12" s="23">
        <v>-7855761</v>
      </c>
      <c r="J12" s="23">
        <v>-21549961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-21549961</v>
      </c>
      <c r="X12" s="23">
        <v>-26289498</v>
      </c>
      <c r="Y12" s="23">
        <v>4739537</v>
      </c>
      <c r="Z12" s="24">
        <v>-18.03</v>
      </c>
      <c r="AA12" s="25">
        <v>-105157992</v>
      </c>
    </row>
    <row r="13" spans="1:27" ht="13.5">
      <c r="A13" s="26" t="s">
        <v>40</v>
      </c>
      <c r="B13" s="20"/>
      <c r="C13" s="21">
        <v>-585176</v>
      </c>
      <c r="D13" s="21"/>
      <c r="E13" s="22">
        <v>-72374</v>
      </c>
      <c r="F13" s="23">
        <v>-72374</v>
      </c>
      <c r="G13" s="23">
        <v>-40</v>
      </c>
      <c r="H13" s="23">
        <v>-1464</v>
      </c>
      <c r="I13" s="23">
        <v>-90</v>
      </c>
      <c r="J13" s="23">
        <v>-1594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-1594</v>
      </c>
      <c r="X13" s="23">
        <v>-18093</v>
      </c>
      <c r="Y13" s="23">
        <v>16499</v>
      </c>
      <c r="Z13" s="24">
        <v>-91.19</v>
      </c>
      <c r="AA13" s="25">
        <v>-72374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48750794</v>
      </c>
      <c r="D15" s="29">
        <f>SUM(D6:D14)</f>
        <v>0</v>
      </c>
      <c r="E15" s="30">
        <f t="shared" si="0"/>
        <v>-13949924</v>
      </c>
      <c r="F15" s="31">
        <f t="shared" si="0"/>
        <v>-13949924</v>
      </c>
      <c r="G15" s="31">
        <f t="shared" si="0"/>
        <v>23427519</v>
      </c>
      <c r="H15" s="31">
        <f t="shared" si="0"/>
        <v>-5371810</v>
      </c>
      <c r="I15" s="31">
        <f t="shared" si="0"/>
        <v>-5095832</v>
      </c>
      <c r="J15" s="31">
        <f t="shared" si="0"/>
        <v>12959877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12959877</v>
      </c>
      <c r="X15" s="31">
        <f t="shared" si="0"/>
        <v>-3487482</v>
      </c>
      <c r="Y15" s="31">
        <f t="shared" si="0"/>
        <v>16447359</v>
      </c>
      <c r="Z15" s="32">
        <f>+IF(X15&lt;&gt;0,+(Y15/X15)*100,0)</f>
        <v>-471.6112943378633</v>
      </c>
      <c r="AA15" s="33">
        <f>SUM(AA6:AA14)</f>
        <v>-13949924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150996</v>
      </c>
      <c r="F19" s="23">
        <v>150996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37749</v>
      </c>
      <c r="Y19" s="40">
        <v>-37749</v>
      </c>
      <c r="Z19" s="41">
        <v>-100</v>
      </c>
      <c r="AA19" s="42">
        <v>150996</v>
      </c>
    </row>
    <row r="20" spans="1:27" ht="13.5">
      <c r="A20" s="26" t="s">
        <v>45</v>
      </c>
      <c r="B20" s="20"/>
      <c r="C20" s="21"/>
      <c r="D20" s="21"/>
      <c r="E20" s="43">
        <v>-159000</v>
      </c>
      <c r="F20" s="40">
        <v>-159000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-39750</v>
      </c>
      <c r="Y20" s="23">
        <v>39750</v>
      </c>
      <c r="Z20" s="24">
        <v>-100</v>
      </c>
      <c r="AA20" s="25">
        <v>-159000</v>
      </c>
    </row>
    <row r="21" spans="1:27" ht="13.5">
      <c r="A21" s="26" t="s">
        <v>46</v>
      </c>
      <c r="B21" s="20"/>
      <c r="C21" s="44"/>
      <c r="D21" s="44"/>
      <c r="E21" s="22">
        <v>-84960</v>
      </c>
      <c r="F21" s="23">
        <v>-84960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-21240</v>
      </c>
      <c r="Y21" s="40">
        <v>21240</v>
      </c>
      <c r="Z21" s="41">
        <v>-100</v>
      </c>
      <c r="AA21" s="42">
        <v>-84960</v>
      </c>
    </row>
    <row r="22" spans="1:27" ht="13.5">
      <c r="A22" s="26" t="s">
        <v>47</v>
      </c>
      <c r="B22" s="20"/>
      <c r="C22" s="21"/>
      <c r="D22" s="21"/>
      <c r="E22" s="22">
        <v>6159600</v>
      </c>
      <c r="F22" s="23">
        <v>6159600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1539900</v>
      </c>
      <c r="Y22" s="23">
        <v>-1539900</v>
      </c>
      <c r="Z22" s="24">
        <v>-100</v>
      </c>
      <c r="AA22" s="25">
        <v>6159600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-32828966</v>
      </c>
      <c r="D24" s="21"/>
      <c r="E24" s="22">
        <v>-39094344</v>
      </c>
      <c r="F24" s="23">
        <v>-39094344</v>
      </c>
      <c r="G24" s="23">
        <v>-203251</v>
      </c>
      <c r="H24" s="23">
        <v>-730993</v>
      </c>
      <c r="I24" s="23">
        <v>-661880</v>
      </c>
      <c r="J24" s="23">
        <v>-1596124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-1596124</v>
      </c>
      <c r="X24" s="23">
        <v>-9773586</v>
      </c>
      <c r="Y24" s="23">
        <v>8177462</v>
      </c>
      <c r="Z24" s="24">
        <v>-83.67</v>
      </c>
      <c r="AA24" s="25">
        <v>-39094344</v>
      </c>
    </row>
    <row r="25" spans="1:27" ht="13.5">
      <c r="A25" s="27" t="s">
        <v>49</v>
      </c>
      <c r="B25" s="28"/>
      <c r="C25" s="29">
        <f aca="true" t="shared" si="1" ref="C25:Y25">SUM(C19:C24)</f>
        <v>-32828966</v>
      </c>
      <c r="D25" s="29">
        <f>SUM(D19:D24)</f>
        <v>0</v>
      </c>
      <c r="E25" s="30">
        <f t="shared" si="1"/>
        <v>-33027708</v>
      </c>
      <c r="F25" s="31">
        <f t="shared" si="1"/>
        <v>-33027708</v>
      </c>
      <c r="G25" s="31">
        <f t="shared" si="1"/>
        <v>-203251</v>
      </c>
      <c r="H25" s="31">
        <f t="shared" si="1"/>
        <v>-730993</v>
      </c>
      <c r="I25" s="31">
        <f t="shared" si="1"/>
        <v>-661880</v>
      </c>
      <c r="J25" s="31">
        <f t="shared" si="1"/>
        <v>-1596124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-1596124</v>
      </c>
      <c r="X25" s="31">
        <f t="shared" si="1"/>
        <v>-8256927</v>
      </c>
      <c r="Y25" s="31">
        <f t="shared" si="1"/>
        <v>6660803</v>
      </c>
      <c r="Z25" s="32">
        <f>+IF(X25&lt;&gt;0,+(Y25/X25)*100,0)</f>
        <v>-80.6692732053947</v>
      </c>
      <c r="AA25" s="33">
        <f>SUM(AA19:AA24)</f>
        <v>-33027708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15921828</v>
      </c>
      <c r="D36" s="35">
        <f>+D15+D25+D34</f>
        <v>0</v>
      </c>
      <c r="E36" s="36">
        <f t="shared" si="3"/>
        <v>-46977632</v>
      </c>
      <c r="F36" s="37">
        <f t="shared" si="3"/>
        <v>-46977632</v>
      </c>
      <c r="G36" s="37">
        <f t="shared" si="3"/>
        <v>23224268</v>
      </c>
      <c r="H36" s="37">
        <f t="shared" si="3"/>
        <v>-6102803</v>
      </c>
      <c r="I36" s="37">
        <f t="shared" si="3"/>
        <v>-5757712</v>
      </c>
      <c r="J36" s="37">
        <f t="shared" si="3"/>
        <v>11363753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11363753</v>
      </c>
      <c r="X36" s="37">
        <f t="shared" si="3"/>
        <v>-11744409</v>
      </c>
      <c r="Y36" s="37">
        <f t="shared" si="3"/>
        <v>23108162</v>
      </c>
      <c r="Z36" s="38">
        <f>+IF(X36&lt;&gt;0,+(Y36/X36)*100,0)</f>
        <v>-196.7588322239118</v>
      </c>
      <c r="AA36" s="39">
        <f>+AA15+AA25+AA34</f>
        <v>-46977632</v>
      </c>
    </row>
    <row r="37" spans="1:27" ht="13.5">
      <c r="A37" s="26" t="s">
        <v>57</v>
      </c>
      <c r="B37" s="20"/>
      <c r="C37" s="35">
        <v>17627472</v>
      </c>
      <c r="D37" s="35"/>
      <c r="E37" s="36"/>
      <c r="F37" s="37"/>
      <c r="G37" s="37">
        <v>17627472</v>
      </c>
      <c r="H37" s="37">
        <v>40851740</v>
      </c>
      <c r="I37" s="37">
        <v>34748937</v>
      </c>
      <c r="J37" s="37">
        <v>17627472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17627472</v>
      </c>
      <c r="X37" s="37"/>
      <c r="Y37" s="37">
        <v>17627472</v>
      </c>
      <c r="Z37" s="38"/>
      <c r="AA37" s="39"/>
    </row>
    <row r="38" spans="1:27" ht="13.5">
      <c r="A38" s="45" t="s">
        <v>58</v>
      </c>
      <c r="B38" s="46"/>
      <c r="C38" s="47">
        <v>33549300</v>
      </c>
      <c r="D38" s="47"/>
      <c r="E38" s="48">
        <v>-46977632</v>
      </c>
      <c r="F38" s="49">
        <v>-46977632</v>
      </c>
      <c r="G38" s="49">
        <v>40851740</v>
      </c>
      <c r="H38" s="49">
        <v>34748937</v>
      </c>
      <c r="I38" s="49">
        <v>28991225</v>
      </c>
      <c r="J38" s="49">
        <v>28991225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28991225</v>
      </c>
      <c r="X38" s="49">
        <v>-11744409</v>
      </c>
      <c r="Y38" s="49">
        <v>40735634</v>
      </c>
      <c r="Z38" s="50">
        <v>-346.85</v>
      </c>
      <c r="AA38" s="51">
        <v>-46977632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356234000</v>
      </c>
      <c r="F6" s="23">
        <v>356234000</v>
      </c>
      <c r="G6" s="23">
        <v>45291026</v>
      </c>
      <c r="H6" s="23">
        <v>28333182</v>
      </c>
      <c r="I6" s="23">
        <v>35234952</v>
      </c>
      <c r="J6" s="23">
        <v>108859160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108859160</v>
      </c>
      <c r="X6" s="23">
        <v>90068000</v>
      </c>
      <c r="Y6" s="23">
        <v>18791160</v>
      </c>
      <c r="Z6" s="24">
        <v>20.86</v>
      </c>
      <c r="AA6" s="25">
        <v>356234000</v>
      </c>
    </row>
    <row r="7" spans="1:27" ht="13.5">
      <c r="A7" s="26" t="s">
        <v>34</v>
      </c>
      <c r="B7" s="20"/>
      <c r="C7" s="21"/>
      <c r="D7" s="21"/>
      <c r="E7" s="22">
        <v>171728000</v>
      </c>
      <c r="F7" s="23">
        <v>171728000</v>
      </c>
      <c r="G7" s="23">
        <v>67820000</v>
      </c>
      <c r="H7" s="23">
        <v>1412000</v>
      </c>
      <c r="I7" s="23">
        <v>1500000</v>
      </c>
      <c r="J7" s="23">
        <v>70732000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70732000</v>
      </c>
      <c r="X7" s="23">
        <v>69728000</v>
      </c>
      <c r="Y7" s="23">
        <v>1004000</v>
      </c>
      <c r="Z7" s="24">
        <v>1.44</v>
      </c>
      <c r="AA7" s="25">
        <v>171728000</v>
      </c>
    </row>
    <row r="8" spans="1:27" ht="13.5">
      <c r="A8" s="26" t="s">
        <v>35</v>
      </c>
      <c r="B8" s="20"/>
      <c r="C8" s="21"/>
      <c r="D8" s="21"/>
      <c r="E8" s="22">
        <v>91938000</v>
      </c>
      <c r="F8" s="23">
        <v>91938000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40000000</v>
      </c>
      <c r="Y8" s="23">
        <v>-40000000</v>
      </c>
      <c r="Z8" s="24">
        <v>-100</v>
      </c>
      <c r="AA8" s="25">
        <v>91938000</v>
      </c>
    </row>
    <row r="9" spans="1:27" ht="13.5">
      <c r="A9" s="26" t="s">
        <v>36</v>
      </c>
      <c r="B9" s="20"/>
      <c r="C9" s="21"/>
      <c r="D9" s="21"/>
      <c r="E9" s="22">
        <v>5513000</v>
      </c>
      <c r="F9" s="23">
        <v>5513000</v>
      </c>
      <c r="G9" s="23">
        <v>139248</v>
      </c>
      <c r="H9" s="23">
        <v>41627</v>
      </c>
      <c r="I9" s="23">
        <v>119575</v>
      </c>
      <c r="J9" s="23">
        <v>300450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300450</v>
      </c>
      <c r="X9" s="23">
        <v>1364000</v>
      </c>
      <c r="Y9" s="23">
        <v>-1063550</v>
      </c>
      <c r="Z9" s="24">
        <v>-77.97</v>
      </c>
      <c r="AA9" s="25">
        <v>5513000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-528819000</v>
      </c>
      <c r="F12" s="23">
        <v>-528819000</v>
      </c>
      <c r="G12" s="23">
        <v>-62486886</v>
      </c>
      <c r="H12" s="23">
        <v>-53577051</v>
      </c>
      <c r="I12" s="23">
        <v>-51989055</v>
      </c>
      <c r="J12" s="23">
        <v>-168052992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-168052992</v>
      </c>
      <c r="X12" s="23">
        <v>-132246000</v>
      </c>
      <c r="Y12" s="23">
        <v>-35806992</v>
      </c>
      <c r="Z12" s="24">
        <v>27.08</v>
      </c>
      <c r="AA12" s="25">
        <v>-528819000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96594000</v>
      </c>
      <c r="F15" s="31">
        <f t="shared" si="0"/>
        <v>96594000</v>
      </c>
      <c r="G15" s="31">
        <f t="shared" si="0"/>
        <v>50763388</v>
      </c>
      <c r="H15" s="31">
        <f t="shared" si="0"/>
        <v>-23790242</v>
      </c>
      <c r="I15" s="31">
        <f t="shared" si="0"/>
        <v>-15134528</v>
      </c>
      <c r="J15" s="31">
        <f t="shared" si="0"/>
        <v>11838618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11838618</v>
      </c>
      <c r="X15" s="31">
        <f t="shared" si="0"/>
        <v>68914000</v>
      </c>
      <c r="Y15" s="31">
        <f t="shared" si="0"/>
        <v>-57075382</v>
      </c>
      <c r="Z15" s="32">
        <f>+IF(X15&lt;&gt;0,+(Y15/X15)*100,0)</f>
        <v>-82.82117131497229</v>
      </c>
      <c r="AA15" s="33">
        <f>SUM(AA6:AA14)</f>
        <v>96594000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-101399000</v>
      </c>
      <c r="F24" s="23">
        <v>-101399000</v>
      </c>
      <c r="G24" s="23">
        <v>-5929197</v>
      </c>
      <c r="H24" s="23">
        <v>-766992</v>
      </c>
      <c r="I24" s="23">
        <v>-2410839</v>
      </c>
      <c r="J24" s="23">
        <v>-9107028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-9107028</v>
      </c>
      <c r="X24" s="23">
        <v>-22162000</v>
      </c>
      <c r="Y24" s="23">
        <v>13054972</v>
      </c>
      <c r="Z24" s="24">
        <v>-58.91</v>
      </c>
      <c r="AA24" s="25">
        <v>-101399000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-101399000</v>
      </c>
      <c r="F25" s="31">
        <f t="shared" si="1"/>
        <v>-101399000</v>
      </c>
      <c r="G25" s="31">
        <f t="shared" si="1"/>
        <v>-5929197</v>
      </c>
      <c r="H25" s="31">
        <f t="shared" si="1"/>
        <v>-766992</v>
      </c>
      <c r="I25" s="31">
        <f t="shared" si="1"/>
        <v>-2410839</v>
      </c>
      <c r="J25" s="31">
        <f t="shared" si="1"/>
        <v>-9107028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-9107028</v>
      </c>
      <c r="X25" s="31">
        <f t="shared" si="1"/>
        <v>-22162000</v>
      </c>
      <c r="Y25" s="31">
        <f t="shared" si="1"/>
        <v>13054972</v>
      </c>
      <c r="Z25" s="32">
        <f>+IF(X25&lt;&gt;0,+(Y25/X25)*100,0)</f>
        <v>-58.90701200252685</v>
      </c>
      <c r="AA25" s="33">
        <f>SUM(AA19:AA24)</f>
        <v>-101399000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>
        <v>16000000</v>
      </c>
      <c r="I30" s="23">
        <v>15000000</v>
      </c>
      <c r="J30" s="23">
        <v>31000000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31000000</v>
      </c>
      <c r="X30" s="23"/>
      <c r="Y30" s="23">
        <v>31000000</v>
      </c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>
        <v>-35000000</v>
      </c>
      <c r="H33" s="23"/>
      <c r="I33" s="23"/>
      <c r="J33" s="23">
        <v>-35000000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-35000000</v>
      </c>
      <c r="X33" s="23"/>
      <c r="Y33" s="23">
        <v>-35000000</v>
      </c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-35000000</v>
      </c>
      <c r="H34" s="31">
        <f t="shared" si="2"/>
        <v>16000000</v>
      </c>
      <c r="I34" s="31">
        <f t="shared" si="2"/>
        <v>15000000</v>
      </c>
      <c r="J34" s="31">
        <f t="shared" si="2"/>
        <v>-4000000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-4000000</v>
      </c>
      <c r="X34" s="31">
        <f t="shared" si="2"/>
        <v>0</v>
      </c>
      <c r="Y34" s="31">
        <f t="shared" si="2"/>
        <v>-4000000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-4805000</v>
      </c>
      <c r="F36" s="37">
        <f t="shared" si="3"/>
        <v>-4805000</v>
      </c>
      <c r="G36" s="37">
        <f t="shared" si="3"/>
        <v>9834191</v>
      </c>
      <c r="H36" s="37">
        <f t="shared" si="3"/>
        <v>-8557234</v>
      </c>
      <c r="I36" s="37">
        <f t="shared" si="3"/>
        <v>-2545367</v>
      </c>
      <c r="J36" s="37">
        <f t="shared" si="3"/>
        <v>-1268410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-1268410</v>
      </c>
      <c r="X36" s="37">
        <f t="shared" si="3"/>
        <v>46752000</v>
      </c>
      <c r="Y36" s="37">
        <f t="shared" si="3"/>
        <v>-48020410</v>
      </c>
      <c r="Z36" s="38">
        <f>+IF(X36&lt;&gt;0,+(Y36/X36)*100,0)</f>
        <v>-102.71306040383298</v>
      </c>
      <c r="AA36" s="39">
        <f>+AA15+AA25+AA34</f>
        <v>-4805000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>
        <v>6676737</v>
      </c>
      <c r="H37" s="37">
        <v>16510928</v>
      </c>
      <c r="I37" s="37">
        <v>7953694</v>
      </c>
      <c r="J37" s="37">
        <v>6676737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6676737</v>
      </c>
      <c r="X37" s="37"/>
      <c r="Y37" s="37">
        <v>6676737</v>
      </c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-4805000</v>
      </c>
      <c r="F38" s="49">
        <v>-4805000</v>
      </c>
      <c r="G38" s="49">
        <v>16510928</v>
      </c>
      <c r="H38" s="49">
        <v>7953694</v>
      </c>
      <c r="I38" s="49">
        <v>5408327</v>
      </c>
      <c r="J38" s="49">
        <v>5408327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5408327</v>
      </c>
      <c r="X38" s="49">
        <v>46752000</v>
      </c>
      <c r="Y38" s="49">
        <v>-41343673</v>
      </c>
      <c r="Z38" s="50">
        <v>-88.43</v>
      </c>
      <c r="AA38" s="51">
        <v>-4805000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274709839</v>
      </c>
      <c r="D6" s="21"/>
      <c r="E6" s="22">
        <v>235998374</v>
      </c>
      <c r="F6" s="23">
        <v>235998374</v>
      </c>
      <c r="G6" s="23">
        <v>19115546</v>
      </c>
      <c r="H6" s="23">
        <v>16062971</v>
      </c>
      <c r="I6" s="23">
        <v>20689849</v>
      </c>
      <c r="J6" s="23">
        <v>55868366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55868366</v>
      </c>
      <c r="X6" s="23">
        <v>57393380</v>
      </c>
      <c r="Y6" s="23">
        <v>-1525014</v>
      </c>
      <c r="Z6" s="24">
        <v>-2.66</v>
      </c>
      <c r="AA6" s="25">
        <v>235998374</v>
      </c>
    </row>
    <row r="7" spans="1:27" ht="13.5">
      <c r="A7" s="26" t="s">
        <v>34</v>
      </c>
      <c r="B7" s="20"/>
      <c r="C7" s="21">
        <v>149737399</v>
      </c>
      <c r="D7" s="21"/>
      <c r="E7" s="22">
        <v>163765000</v>
      </c>
      <c r="F7" s="23">
        <v>163765000</v>
      </c>
      <c r="G7" s="23">
        <v>65023000</v>
      </c>
      <c r="H7" s="23">
        <v>1334000</v>
      </c>
      <c r="I7" s="23"/>
      <c r="J7" s="23">
        <v>66357000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66357000</v>
      </c>
      <c r="X7" s="23">
        <v>57050923</v>
      </c>
      <c r="Y7" s="23">
        <v>9306077</v>
      </c>
      <c r="Z7" s="24">
        <v>16.31</v>
      </c>
      <c r="AA7" s="25">
        <v>163765000</v>
      </c>
    </row>
    <row r="8" spans="1:27" ht="13.5">
      <c r="A8" s="26" t="s">
        <v>35</v>
      </c>
      <c r="B8" s="20"/>
      <c r="C8" s="21"/>
      <c r="D8" s="21"/>
      <c r="E8" s="22">
        <v>44881000</v>
      </c>
      <c r="F8" s="23">
        <v>44881000</v>
      </c>
      <c r="G8" s="23">
        <v>17549000</v>
      </c>
      <c r="H8" s="23"/>
      <c r="I8" s="23"/>
      <c r="J8" s="23">
        <v>17549000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17549000</v>
      </c>
      <c r="X8" s="23">
        <v>22440500</v>
      </c>
      <c r="Y8" s="23">
        <v>-4891500</v>
      </c>
      <c r="Z8" s="24">
        <v>-21.8</v>
      </c>
      <c r="AA8" s="25">
        <v>44881000</v>
      </c>
    </row>
    <row r="9" spans="1:27" ht="13.5">
      <c r="A9" s="26" t="s">
        <v>36</v>
      </c>
      <c r="B9" s="20"/>
      <c r="C9" s="21">
        <v>30358836</v>
      </c>
      <c r="D9" s="21"/>
      <c r="E9" s="22">
        <v>4631599</v>
      </c>
      <c r="F9" s="23">
        <v>4631599</v>
      </c>
      <c r="G9" s="23">
        <v>295534</v>
      </c>
      <c r="H9" s="23">
        <v>499970</v>
      </c>
      <c r="I9" s="23">
        <v>424437</v>
      </c>
      <c r="J9" s="23">
        <v>1219941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1219941</v>
      </c>
      <c r="X9" s="23">
        <v>1056159</v>
      </c>
      <c r="Y9" s="23">
        <v>163782</v>
      </c>
      <c r="Z9" s="24">
        <v>15.51</v>
      </c>
      <c r="AA9" s="25">
        <v>4631599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-437508665</v>
      </c>
      <c r="D12" s="21"/>
      <c r="E12" s="22">
        <v>-383763880</v>
      </c>
      <c r="F12" s="23">
        <v>-383763880</v>
      </c>
      <c r="G12" s="23">
        <v>-54845278</v>
      </c>
      <c r="H12" s="23">
        <v>-42742499</v>
      </c>
      <c r="I12" s="23">
        <v>-27320089</v>
      </c>
      <c r="J12" s="23">
        <v>-124907866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-124907866</v>
      </c>
      <c r="X12" s="23">
        <v>-118173225</v>
      </c>
      <c r="Y12" s="23">
        <v>-6734641</v>
      </c>
      <c r="Z12" s="24">
        <v>5.7</v>
      </c>
      <c r="AA12" s="25">
        <v>-383763880</v>
      </c>
    </row>
    <row r="13" spans="1:27" ht="13.5">
      <c r="A13" s="26" t="s">
        <v>40</v>
      </c>
      <c r="B13" s="20"/>
      <c r="C13" s="21">
        <v>-1826968</v>
      </c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-38526000</v>
      </c>
      <c r="F14" s="23">
        <v>-38526000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-9631500</v>
      </c>
      <c r="Y14" s="23">
        <v>9631500</v>
      </c>
      <c r="Z14" s="24">
        <v>-100</v>
      </c>
      <c r="AA14" s="25">
        <v>-38526000</v>
      </c>
    </row>
    <row r="15" spans="1:27" ht="13.5">
      <c r="A15" s="27" t="s">
        <v>42</v>
      </c>
      <c r="B15" s="28"/>
      <c r="C15" s="29">
        <f aca="true" t="shared" si="0" ref="C15:Y15">SUM(C6:C14)</f>
        <v>15470441</v>
      </c>
      <c r="D15" s="29">
        <f>SUM(D6:D14)</f>
        <v>0</v>
      </c>
      <c r="E15" s="30">
        <f t="shared" si="0"/>
        <v>26986093</v>
      </c>
      <c r="F15" s="31">
        <f t="shared" si="0"/>
        <v>26986093</v>
      </c>
      <c r="G15" s="31">
        <f t="shared" si="0"/>
        <v>47137802</v>
      </c>
      <c r="H15" s="31">
        <f t="shared" si="0"/>
        <v>-24845558</v>
      </c>
      <c r="I15" s="31">
        <f t="shared" si="0"/>
        <v>-6205803</v>
      </c>
      <c r="J15" s="31">
        <f t="shared" si="0"/>
        <v>16086441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16086441</v>
      </c>
      <c r="X15" s="31">
        <f t="shared" si="0"/>
        <v>10136237</v>
      </c>
      <c r="Y15" s="31">
        <f t="shared" si="0"/>
        <v>5950204</v>
      </c>
      <c r="Z15" s="32">
        <f>+IF(X15&lt;&gt;0,+(Y15/X15)*100,0)</f>
        <v>58.702297509420895</v>
      </c>
      <c r="AA15" s="33">
        <f>SUM(AA6:AA14)</f>
        <v>26986093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-122251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-47661175</v>
      </c>
      <c r="D24" s="21"/>
      <c r="E24" s="22">
        <v>-66691002</v>
      </c>
      <c r="F24" s="23">
        <v>-66691002</v>
      </c>
      <c r="G24" s="23">
        <v>-15287738</v>
      </c>
      <c r="H24" s="23">
        <v>-2112198</v>
      </c>
      <c r="I24" s="23">
        <v>-1277843</v>
      </c>
      <c r="J24" s="23">
        <v>-18677779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-18677779</v>
      </c>
      <c r="X24" s="23">
        <v>-21571012</v>
      </c>
      <c r="Y24" s="23">
        <v>2893233</v>
      </c>
      <c r="Z24" s="24">
        <v>-13.41</v>
      </c>
      <c r="AA24" s="25">
        <v>-66691002</v>
      </c>
    </row>
    <row r="25" spans="1:27" ht="13.5">
      <c r="A25" s="27" t="s">
        <v>49</v>
      </c>
      <c r="B25" s="28"/>
      <c r="C25" s="29">
        <f aca="true" t="shared" si="1" ref="C25:Y25">SUM(C19:C24)</f>
        <v>-47783426</v>
      </c>
      <c r="D25" s="29">
        <f>SUM(D19:D24)</f>
        <v>0</v>
      </c>
      <c r="E25" s="30">
        <f t="shared" si="1"/>
        <v>-66691002</v>
      </c>
      <c r="F25" s="31">
        <f t="shared" si="1"/>
        <v>-66691002</v>
      </c>
      <c r="G25" s="31">
        <f t="shared" si="1"/>
        <v>-15287738</v>
      </c>
      <c r="H25" s="31">
        <f t="shared" si="1"/>
        <v>-2112198</v>
      </c>
      <c r="I25" s="31">
        <f t="shared" si="1"/>
        <v>-1277843</v>
      </c>
      <c r="J25" s="31">
        <f t="shared" si="1"/>
        <v>-18677779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-18677779</v>
      </c>
      <c r="X25" s="31">
        <f t="shared" si="1"/>
        <v>-21571012</v>
      </c>
      <c r="Y25" s="31">
        <f t="shared" si="1"/>
        <v>2893233</v>
      </c>
      <c r="Z25" s="32">
        <f>+IF(X25&lt;&gt;0,+(Y25/X25)*100,0)</f>
        <v>-13.412597424729075</v>
      </c>
      <c r="AA25" s="33">
        <f>SUM(AA19:AA24)</f>
        <v>-66691002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-6614620</v>
      </c>
      <c r="D33" s="21"/>
      <c r="E33" s="22">
        <v>-3000000</v>
      </c>
      <c r="F33" s="23">
        <v>-3000000</v>
      </c>
      <c r="G33" s="23">
        <v>-100000</v>
      </c>
      <c r="H33" s="23">
        <v>-100000</v>
      </c>
      <c r="I33" s="23">
        <v>-600000</v>
      </c>
      <c r="J33" s="23">
        <v>-800000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-800000</v>
      </c>
      <c r="X33" s="23">
        <v>-800000</v>
      </c>
      <c r="Y33" s="23"/>
      <c r="Z33" s="24"/>
      <c r="AA33" s="25">
        <v>-3000000</v>
      </c>
    </row>
    <row r="34" spans="1:27" ht="13.5">
      <c r="A34" s="27" t="s">
        <v>55</v>
      </c>
      <c r="B34" s="28"/>
      <c r="C34" s="29">
        <f aca="true" t="shared" si="2" ref="C34:Y34">SUM(C29:C33)</f>
        <v>-6614620</v>
      </c>
      <c r="D34" s="29">
        <f>SUM(D29:D33)</f>
        <v>0</v>
      </c>
      <c r="E34" s="30">
        <f t="shared" si="2"/>
        <v>-3000000</v>
      </c>
      <c r="F34" s="31">
        <f t="shared" si="2"/>
        <v>-3000000</v>
      </c>
      <c r="G34" s="31">
        <f t="shared" si="2"/>
        <v>-100000</v>
      </c>
      <c r="H34" s="31">
        <f t="shared" si="2"/>
        <v>-100000</v>
      </c>
      <c r="I34" s="31">
        <f t="shared" si="2"/>
        <v>-600000</v>
      </c>
      <c r="J34" s="31">
        <f t="shared" si="2"/>
        <v>-800000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-800000</v>
      </c>
      <c r="X34" s="31">
        <f t="shared" si="2"/>
        <v>-800000</v>
      </c>
      <c r="Y34" s="31">
        <f t="shared" si="2"/>
        <v>0</v>
      </c>
      <c r="Z34" s="32">
        <f>+IF(X34&lt;&gt;0,+(Y34/X34)*100,0)</f>
        <v>0</v>
      </c>
      <c r="AA34" s="33">
        <f>SUM(AA29:AA33)</f>
        <v>-3000000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-38927605</v>
      </c>
      <c r="D36" s="35">
        <f>+D15+D25+D34</f>
        <v>0</v>
      </c>
      <c r="E36" s="36">
        <f t="shared" si="3"/>
        <v>-42704909</v>
      </c>
      <c r="F36" s="37">
        <f t="shared" si="3"/>
        <v>-42704909</v>
      </c>
      <c r="G36" s="37">
        <f t="shared" si="3"/>
        <v>31750064</v>
      </c>
      <c r="H36" s="37">
        <f t="shared" si="3"/>
        <v>-27057756</v>
      </c>
      <c r="I36" s="37">
        <f t="shared" si="3"/>
        <v>-8083646</v>
      </c>
      <c r="J36" s="37">
        <f t="shared" si="3"/>
        <v>-3391338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-3391338</v>
      </c>
      <c r="X36" s="37">
        <f t="shared" si="3"/>
        <v>-12234775</v>
      </c>
      <c r="Y36" s="37">
        <f t="shared" si="3"/>
        <v>8843437</v>
      </c>
      <c r="Z36" s="38">
        <f>+IF(X36&lt;&gt;0,+(Y36/X36)*100,0)</f>
        <v>-72.28115760199923</v>
      </c>
      <c r="AA36" s="39">
        <f>+AA15+AA25+AA34</f>
        <v>-42704909</v>
      </c>
    </row>
    <row r="37" spans="1:27" ht="13.5">
      <c r="A37" s="26" t="s">
        <v>57</v>
      </c>
      <c r="B37" s="20"/>
      <c r="C37" s="35">
        <v>46652605</v>
      </c>
      <c r="D37" s="35"/>
      <c r="E37" s="36">
        <v>46315000</v>
      </c>
      <c r="F37" s="37">
        <v>46315000</v>
      </c>
      <c r="G37" s="37">
        <v>14436788</v>
      </c>
      <c r="H37" s="37">
        <v>46186852</v>
      </c>
      <c r="I37" s="37">
        <v>19129096</v>
      </c>
      <c r="J37" s="37">
        <v>14436788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14436788</v>
      </c>
      <c r="X37" s="37">
        <v>46315000</v>
      </c>
      <c r="Y37" s="37">
        <v>-31878212</v>
      </c>
      <c r="Z37" s="38">
        <v>-68.83</v>
      </c>
      <c r="AA37" s="39">
        <v>46315000</v>
      </c>
    </row>
    <row r="38" spans="1:27" ht="13.5">
      <c r="A38" s="45" t="s">
        <v>58</v>
      </c>
      <c r="B38" s="46"/>
      <c r="C38" s="47">
        <v>7725000</v>
      </c>
      <c r="D38" s="47"/>
      <c r="E38" s="48">
        <v>3610091</v>
      </c>
      <c r="F38" s="49">
        <v>3610091</v>
      </c>
      <c r="G38" s="49">
        <v>46186852</v>
      </c>
      <c r="H38" s="49">
        <v>19129096</v>
      </c>
      <c r="I38" s="49">
        <v>11045450</v>
      </c>
      <c r="J38" s="49">
        <v>11045450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11045450</v>
      </c>
      <c r="X38" s="49">
        <v>34080225</v>
      </c>
      <c r="Y38" s="49">
        <v>-23034775</v>
      </c>
      <c r="Z38" s="50">
        <v>-67.59</v>
      </c>
      <c r="AA38" s="51">
        <v>3610091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452102833</v>
      </c>
      <c r="D6" s="21"/>
      <c r="E6" s="22">
        <v>634518167</v>
      </c>
      <c r="F6" s="23">
        <v>634518167</v>
      </c>
      <c r="G6" s="23">
        <v>43876705</v>
      </c>
      <c r="H6" s="23">
        <v>40917539</v>
      </c>
      <c r="I6" s="23">
        <v>40301874</v>
      </c>
      <c r="J6" s="23">
        <v>125096118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125096118</v>
      </c>
      <c r="X6" s="23">
        <v>169671247</v>
      </c>
      <c r="Y6" s="23">
        <v>-44575129</v>
      </c>
      <c r="Z6" s="24">
        <v>-26.27</v>
      </c>
      <c r="AA6" s="25">
        <v>634518167</v>
      </c>
    </row>
    <row r="7" spans="1:27" ht="13.5">
      <c r="A7" s="26" t="s">
        <v>34</v>
      </c>
      <c r="B7" s="20"/>
      <c r="C7" s="21">
        <v>104641636</v>
      </c>
      <c r="D7" s="21"/>
      <c r="E7" s="22">
        <v>118259000</v>
      </c>
      <c r="F7" s="23">
        <v>118259000</v>
      </c>
      <c r="G7" s="23">
        <v>44169000</v>
      </c>
      <c r="H7" s="23">
        <v>1378000</v>
      </c>
      <c r="I7" s="23">
        <v>3865126</v>
      </c>
      <c r="J7" s="23">
        <v>49412126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49412126</v>
      </c>
      <c r="X7" s="23">
        <v>39420000</v>
      </c>
      <c r="Y7" s="23">
        <v>9992126</v>
      </c>
      <c r="Z7" s="24">
        <v>25.35</v>
      </c>
      <c r="AA7" s="25">
        <v>118259000</v>
      </c>
    </row>
    <row r="8" spans="1:27" ht="13.5">
      <c r="A8" s="26" t="s">
        <v>35</v>
      </c>
      <c r="B8" s="20"/>
      <c r="C8" s="21">
        <v>83124268</v>
      </c>
      <c r="D8" s="21"/>
      <c r="E8" s="22">
        <v>60731000</v>
      </c>
      <c r="F8" s="23">
        <v>60731000</v>
      </c>
      <c r="G8" s="23">
        <v>17344000</v>
      </c>
      <c r="H8" s="23">
        <v>1500000</v>
      </c>
      <c r="I8" s="23"/>
      <c r="J8" s="23">
        <v>18844000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18844000</v>
      </c>
      <c r="X8" s="23">
        <v>20243670</v>
      </c>
      <c r="Y8" s="23">
        <v>-1399670</v>
      </c>
      <c r="Z8" s="24">
        <v>-6.91</v>
      </c>
      <c r="AA8" s="25">
        <v>60731000</v>
      </c>
    </row>
    <row r="9" spans="1:27" ht="13.5">
      <c r="A9" s="26" t="s">
        <v>36</v>
      </c>
      <c r="B9" s="20"/>
      <c r="C9" s="21">
        <v>10209871</v>
      </c>
      <c r="D9" s="21"/>
      <c r="E9" s="22">
        <v>19140000</v>
      </c>
      <c r="F9" s="23">
        <v>19140000</v>
      </c>
      <c r="G9" s="23">
        <v>255308</v>
      </c>
      <c r="H9" s="23">
        <v>320356</v>
      </c>
      <c r="I9" s="23">
        <v>507312</v>
      </c>
      <c r="J9" s="23">
        <v>1082976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1082976</v>
      </c>
      <c r="X9" s="23">
        <v>4785000</v>
      </c>
      <c r="Y9" s="23">
        <v>-3702024</v>
      </c>
      <c r="Z9" s="24">
        <v>-77.37</v>
      </c>
      <c r="AA9" s="25">
        <v>19140000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-513092195</v>
      </c>
      <c r="D12" s="21"/>
      <c r="E12" s="22">
        <v>-664687365</v>
      </c>
      <c r="F12" s="23">
        <v>-664687365</v>
      </c>
      <c r="G12" s="23">
        <v>-94858481</v>
      </c>
      <c r="H12" s="23">
        <v>-31535388</v>
      </c>
      <c r="I12" s="23">
        <v>-54785764</v>
      </c>
      <c r="J12" s="23">
        <v>-181179633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-181179633</v>
      </c>
      <c r="X12" s="23">
        <v>-180754252</v>
      </c>
      <c r="Y12" s="23">
        <v>-425381</v>
      </c>
      <c r="Z12" s="24">
        <v>0.24</v>
      </c>
      <c r="AA12" s="25">
        <v>-664687365</v>
      </c>
    </row>
    <row r="13" spans="1:27" ht="13.5">
      <c r="A13" s="26" t="s">
        <v>40</v>
      </c>
      <c r="B13" s="20"/>
      <c r="C13" s="21">
        <v>-2647518</v>
      </c>
      <c r="D13" s="21"/>
      <c r="E13" s="22">
        <v>-3034000</v>
      </c>
      <c r="F13" s="23">
        <v>-3034000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-3034000</v>
      </c>
    </row>
    <row r="14" spans="1:27" ht="13.5">
      <c r="A14" s="26" t="s">
        <v>41</v>
      </c>
      <c r="B14" s="20"/>
      <c r="C14" s="21">
        <v>-32193226</v>
      </c>
      <c r="D14" s="21"/>
      <c r="E14" s="22">
        <v>-40388920</v>
      </c>
      <c r="F14" s="23">
        <v>-40388920</v>
      </c>
      <c r="G14" s="23">
        <v>-281572</v>
      </c>
      <c r="H14" s="23">
        <v>-1846043</v>
      </c>
      <c r="I14" s="23">
        <v>-1881469</v>
      </c>
      <c r="J14" s="23">
        <v>-4009084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-4009084</v>
      </c>
      <c r="X14" s="23">
        <v>-10097250</v>
      </c>
      <c r="Y14" s="23">
        <v>6088166</v>
      </c>
      <c r="Z14" s="24">
        <v>-60.3</v>
      </c>
      <c r="AA14" s="25">
        <v>-40388920</v>
      </c>
    </row>
    <row r="15" spans="1:27" ht="13.5">
      <c r="A15" s="27" t="s">
        <v>42</v>
      </c>
      <c r="B15" s="28"/>
      <c r="C15" s="29">
        <f aca="true" t="shared" si="0" ref="C15:Y15">SUM(C6:C14)</f>
        <v>102145669</v>
      </c>
      <c r="D15" s="29">
        <f>SUM(D6:D14)</f>
        <v>0</v>
      </c>
      <c r="E15" s="30">
        <f t="shared" si="0"/>
        <v>124537882</v>
      </c>
      <c r="F15" s="31">
        <f t="shared" si="0"/>
        <v>124537882</v>
      </c>
      <c r="G15" s="31">
        <f t="shared" si="0"/>
        <v>10504960</v>
      </c>
      <c r="H15" s="31">
        <f t="shared" si="0"/>
        <v>10734464</v>
      </c>
      <c r="I15" s="31">
        <f t="shared" si="0"/>
        <v>-11992921</v>
      </c>
      <c r="J15" s="31">
        <f t="shared" si="0"/>
        <v>9246503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9246503</v>
      </c>
      <c r="X15" s="31">
        <f t="shared" si="0"/>
        <v>43268415</v>
      </c>
      <c r="Y15" s="31">
        <f t="shared" si="0"/>
        <v>-34021912</v>
      </c>
      <c r="Z15" s="32">
        <f>+IF(X15&lt;&gt;0,+(Y15/X15)*100,0)</f>
        <v>-78.62990128018325</v>
      </c>
      <c r="AA15" s="33">
        <f>SUM(AA6:AA14)</f>
        <v>124537882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1636254</v>
      </c>
      <c r="D19" s="21"/>
      <c r="E19" s="22">
        <v>5000003</v>
      </c>
      <c r="F19" s="23">
        <v>5000003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1250001</v>
      </c>
      <c r="Y19" s="40">
        <v>-1250001</v>
      </c>
      <c r="Z19" s="41">
        <v>-100</v>
      </c>
      <c r="AA19" s="42">
        <v>5000003</v>
      </c>
    </row>
    <row r="20" spans="1:27" ht="13.5">
      <c r="A20" s="26" t="s">
        <v>45</v>
      </c>
      <c r="B20" s="20"/>
      <c r="C20" s="21">
        <v>-2340927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-70909522</v>
      </c>
      <c r="D24" s="21"/>
      <c r="E24" s="22">
        <v>-136861000</v>
      </c>
      <c r="F24" s="23">
        <v>-136861000</v>
      </c>
      <c r="G24" s="23"/>
      <c r="H24" s="23">
        <v>-2232720</v>
      </c>
      <c r="I24" s="23">
        <v>-4347562</v>
      </c>
      <c r="J24" s="23">
        <v>-6580282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-6580282</v>
      </c>
      <c r="X24" s="23">
        <v>-34215000</v>
      </c>
      <c r="Y24" s="23">
        <v>27634718</v>
      </c>
      <c r="Z24" s="24">
        <v>-80.77</v>
      </c>
      <c r="AA24" s="25">
        <v>-136861000</v>
      </c>
    </row>
    <row r="25" spans="1:27" ht="13.5">
      <c r="A25" s="27" t="s">
        <v>49</v>
      </c>
      <c r="B25" s="28"/>
      <c r="C25" s="29">
        <f aca="true" t="shared" si="1" ref="C25:Y25">SUM(C19:C24)</f>
        <v>-71614195</v>
      </c>
      <c r="D25" s="29">
        <f>SUM(D19:D24)</f>
        <v>0</v>
      </c>
      <c r="E25" s="30">
        <f t="shared" si="1"/>
        <v>-131860997</v>
      </c>
      <c r="F25" s="31">
        <f t="shared" si="1"/>
        <v>-131860997</v>
      </c>
      <c r="G25" s="31">
        <f t="shared" si="1"/>
        <v>0</v>
      </c>
      <c r="H25" s="31">
        <f t="shared" si="1"/>
        <v>-2232720</v>
      </c>
      <c r="I25" s="31">
        <f t="shared" si="1"/>
        <v>-4347562</v>
      </c>
      <c r="J25" s="31">
        <f t="shared" si="1"/>
        <v>-6580282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-6580282</v>
      </c>
      <c r="X25" s="31">
        <f t="shared" si="1"/>
        <v>-32964999</v>
      </c>
      <c r="Y25" s="31">
        <f t="shared" si="1"/>
        <v>26384717</v>
      </c>
      <c r="Z25" s="32">
        <f>+IF(X25&lt;&gt;0,+(Y25/X25)*100,0)</f>
        <v>-80.03857970691884</v>
      </c>
      <c r="AA25" s="33">
        <f>SUM(AA19:AA24)</f>
        <v>-131860997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>
        <v>400000</v>
      </c>
      <c r="F29" s="23">
        <v>400000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1500000</v>
      </c>
      <c r="Y29" s="23">
        <v>-1500000</v>
      </c>
      <c r="Z29" s="24">
        <v>-100</v>
      </c>
      <c r="AA29" s="25">
        <v>400000</v>
      </c>
    </row>
    <row r="30" spans="1:27" ht="13.5">
      <c r="A30" s="26" t="s">
        <v>52</v>
      </c>
      <c r="B30" s="20"/>
      <c r="C30" s="21"/>
      <c r="D30" s="21"/>
      <c r="E30" s="22">
        <v>45000000</v>
      </c>
      <c r="F30" s="23">
        <v>45000000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5375001</v>
      </c>
      <c r="Y30" s="23">
        <v>-5375001</v>
      </c>
      <c r="Z30" s="24">
        <v>-100</v>
      </c>
      <c r="AA30" s="25">
        <v>45000000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>
        <v>195787</v>
      </c>
      <c r="H31" s="40">
        <v>276975</v>
      </c>
      <c r="I31" s="40">
        <v>256478</v>
      </c>
      <c r="J31" s="40">
        <v>729240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729240</v>
      </c>
      <c r="X31" s="40"/>
      <c r="Y31" s="23">
        <v>729240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-13586606</v>
      </c>
      <c r="D33" s="21"/>
      <c r="E33" s="22">
        <v>-6019000</v>
      </c>
      <c r="F33" s="23">
        <v>-6019000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-60000</v>
      </c>
      <c r="Y33" s="23">
        <v>60000</v>
      </c>
      <c r="Z33" s="24">
        <v>-100</v>
      </c>
      <c r="AA33" s="25">
        <v>-6019000</v>
      </c>
    </row>
    <row r="34" spans="1:27" ht="13.5">
      <c r="A34" s="27" t="s">
        <v>55</v>
      </c>
      <c r="B34" s="28"/>
      <c r="C34" s="29">
        <f aca="true" t="shared" si="2" ref="C34:Y34">SUM(C29:C33)</f>
        <v>-13586606</v>
      </c>
      <c r="D34" s="29">
        <f>SUM(D29:D33)</f>
        <v>0</v>
      </c>
      <c r="E34" s="30">
        <f t="shared" si="2"/>
        <v>39381000</v>
      </c>
      <c r="F34" s="31">
        <f t="shared" si="2"/>
        <v>39381000</v>
      </c>
      <c r="G34" s="31">
        <f t="shared" si="2"/>
        <v>195787</v>
      </c>
      <c r="H34" s="31">
        <f t="shared" si="2"/>
        <v>276975</v>
      </c>
      <c r="I34" s="31">
        <f t="shared" si="2"/>
        <v>256478</v>
      </c>
      <c r="J34" s="31">
        <f t="shared" si="2"/>
        <v>729240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729240</v>
      </c>
      <c r="X34" s="31">
        <f t="shared" si="2"/>
        <v>6815001</v>
      </c>
      <c r="Y34" s="31">
        <f t="shared" si="2"/>
        <v>-6085761</v>
      </c>
      <c r="Z34" s="32">
        <f>+IF(X34&lt;&gt;0,+(Y34/X34)*100,0)</f>
        <v>-89.29948799714043</v>
      </c>
      <c r="AA34" s="33">
        <f>SUM(AA29:AA33)</f>
        <v>39381000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16944868</v>
      </c>
      <c r="D36" s="35">
        <f>+D15+D25+D34</f>
        <v>0</v>
      </c>
      <c r="E36" s="36">
        <f t="shared" si="3"/>
        <v>32057885</v>
      </c>
      <c r="F36" s="37">
        <f t="shared" si="3"/>
        <v>32057885</v>
      </c>
      <c r="G36" s="37">
        <f t="shared" si="3"/>
        <v>10700747</v>
      </c>
      <c r="H36" s="37">
        <f t="shared" si="3"/>
        <v>8778719</v>
      </c>
      <c r="I36" s="37">
        <f t="shared" si="3"/>
        <v>-16084005</v>
      </c>
      <c r="J36" s="37">
        <f t="shared" si="3"/>
        <v>3395461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3395461</v>
      </c>
      <c r="X36" s="37">
        <f t="shared" si="3"/>
        <v>17118417</v>
      </c>
      <c r="Y36" s="37">
        <f t="shared" si="3"/>
        <v>-13722956</v>
      </c>
      <c r="Z36" s="38">
        <f>+IF(X36&lt;&gt;0,+(Y36/X36)*100,0)</f>
        <v>-80.16486571159004</v>
      </c>
      <c r="AA36" s="39">
        <f>+AA15+AA25+AA34</f>
        <v>32057885</v>
      </c>
    </row>
    <row r="37" spans="1:27" ht="13.5">
      <c r="A37" s="26" t="s">
        <v>57</v>
      </c>
      <c r="B37" s="20"/>
      <c r="C37" s="35">
        <v>9184281</v>
      </c>
      <c r="D37" s="35"/>
      <c r="E37" s="36">
        <v>-30141000</v>
      </c>
      <c r="F37" s="37">
        <v>-30141000</v>
      </c>
      <c r="G37" s="37">
        <v>-9191381</v>
      </c>
      <c r="H37" s="37">
        <v>1509366</v>
      </c>
      <c r="I37" s="37">
        <v>10288085</v>
      </c>
      <c r="J37" s="37">
        <v>-9191381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-9191381</v>
      </c>
      <c r="X37" s="37">
        <v>-30141000</v>
      </c>
      <c r="Y37" s="37">
        <v>20949619</v>
      </c>
      <c r="Z37" s="38">
        <v>-69.51</v>
      </c>
      <c r="AA37" s="39">
        <v>-30141000</v>
      </c>
    </row>
    <row r="38" spans="1:27" ht="13.5">
      <c r="A38" s="45" t="s">
        <v>58</v>
      </c>
      <c r="B38" s="46"/>
      <c r="C38" s="47">
        <v>26129149</v>
      </c>
      <c r="D38" s="47"/>
      <c r="E38" s="48">
        <v>1916886</v>
      </c>
      <c r="F38" s="49">
        <v>1916886</v>
      </c>
      <c r="G38" s="49">
        <v>1509366</v>
      </c>
      <c r="H38" s="49">
        <v>10288085</v>
      </c>
      <c r="I38" s="49">
        <v>-5795920</v>
      </c>
      <c r="J38" s="49">
        <v>-5795920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-5795920</v>
      </c>
      <c r="X38" s="49">
        <v>-13022582</v>
      </c>
      <c r="Y38" s="49">
        <v>7226662</v>
      </c>
      <c r="Z38" s="50">
        <v>-55.49</v>
      </c>
      <c r="AA38" s="51">
        <v>1916886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44657116</v>
      </c>
      <c r="D6" s="21"/>
      <c r="E6" s="22">
        <v>71443981</v>
      </c>
      <c r="F6" s="23">
        <v>71443981</v>
      </c>
      <c r="G6" s="23">
        <v>2723255</v>
      </c>
      <c r="H6" s="23">
        <v>2399571</v>
      </c>
      <c r="I6" s="23">
        <v>4367629</v>
      </c>
      <c r="J6" s="23">
        <v>9490455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9490455</v>
      </c>
      <c r="X6" s="23">
        <v>24140731</v>
      </c>
      <c r="Y6" s="23">
        <v>-14650276</v>
      </c>
      <c r="Z6" s="24">
        <v>-60.69</v>
      </c>
      <c r="AA6" s="25">
        <v>71443981</v>
      </c>
    </row>
    <row r="7" spans="1:27" ht="13.5">
      <c r="A7" s="26" t="s">
        <v>34</v>
      </c>
      <c r="B7" s="20"/>
      <c r="C7" s="21">
        <v>85568096</v>
      </c>
      <c r="D7" s="21"/>
      <c r="E7" s="22">
        <v>79571000</v>
      </c>
      <c r="F7" s="23">
        <v>79571000</v>
      </c>
      <c r="G7" s="23">
        <v>32151000</v>
      </c>
      <c r="H7" s="23">
        <v>934000</v>
      </c>
      <c r="I7" s="23"/>
      <c r="J7" s="23">
        <v>33085000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33085000</v>
      </c>
      <c r="X7" s="23">
        <v>32620000</v>
      </c>
      <c r="Y7" s="23">
        <v>465000</v>
      </c>
      <c r="Z7" s="24">
        <v>1.43</v>
      </c>
      <c r="AA7" s="25">
        <v>79571000</v>
      </c>
    </row>
    <row r="8" spans="1:27" ht="13.5">
      <c r="A8" s="26" t="s">
        <v>35</v>
      </c>
      <c r="B8" s="20"/>
      <c r="C8" s="21">
        <v>19173495</v>
      </c>
      <c r="D8" s="21"/>
      <c r="E8" s="22">
        <v>51559000</v>
      </c>
      <c r="F8" s="23">
        <v>51559000</v>
      </c>
      <c r="G8" s="23">
        <v>9168000</v>
      </c>
      <c r="H8" s="23">
        <v>400000</v>
      </c>
      <c r="I8" s="23"/>
      <c r="J8" s="23">
        <v>9568000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9568000</v>
      </c>
      <c r="X8" s="23">
        <v>14100000</v>
      </c>
      <c r="Y8" s="23">
        <v>-4532000</v>
      </c>
      <c r="Z8" s="24">
        <v>-32.14</v>
      </c>
      <c r="AA8" s="25">
        <v>51559000</v>
      </c>
    </row>
    <row r="9" spans="1:27" ht="13.5">
      <c r="A9" s="26" t="s">
        <v>36</v>
      </c>
      <c r="B9" s="20"/>
      <c r="C9" s="21"/>
      <c r="D9" s="21"/>
      <c r="E9" s="22">
        <v>3397126</v>
      </c>
      <c r="F9" s="23">
        <v>3397126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895014</v>
      </c>
      <c r="Y9" s="23">
        <v>-895014</v>
      </c>
      <c r="Z9" s="24">
        <v>-100</v>
      </c>
      <c r="AA9" s="25">
        <v>3397126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-125920701</v>
      </c>
      <c r="D12" s="21"/>
      <c r="E12" s="22">
        <v>-147731310</v>
      </c>
      <c r="F12" s="23">
        <v>-147731310</v>
      </c>
      <c r="G12" s="23">
        <v>-19909527</v>
      </c>
      <c r="H12" s="23">
        <v>-10816058</v>
      </c>
      <c r="I12" s="23">
        <v>-7445951</v>
      </c>
      <c r="J12" s="23">
        <v>-38171536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-38171536</v>
      </c>
      <c r="X12" s="23">
        <v>-49787325</v>
      </c>
      <c r="Y12" s="23">
        <v>11615789</v>
      </c>
      <c r="Z12" s="24">
        <v>-23.33</v>
      </c>
      <c r="AA12" s="25">
        <v>-147731310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-14999996</v>
      </c>
      <c r="F14" s="23">
        <v>-14999996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-1749999</v>
      </c>
      <c r="Y14" s="23">
        <v>1749999</v>
      </c>
      <c r="Z14" s="24">
        <v>-100</v>
      </c>
      <c r="AA14" s="25">
        <v>-14999996</v>
      </c>
    </row>
    <row r="15" spans="1:27" ht="13.5">
      <c r="A15" s="27" t="s">
        <v>42</v>
      </c>
      <c r="B15" s="28"/>
      <c r="C15" s="29">
        <f aca="true" t="shared" si="0" ref="C15:Y15">SUM(C6:C14)</f>
        <v>23478006</v>
      </c>
      <c r="D15" s="29">
        <f>SUM(D6:D14)</f>
        <v>0</v>
      </c>
      <c r="E15" s="30">
        <f t="shared" si="0"/>
        <v>43239801</v>
      </c>
      <c r="F15" s="31">
        <f t="shared" si="0"/>
        <v>43239801</v>
      </c>
      <c r="G15" s="31">
        <f t="shared" si="0"/>
        <v>24132728</v>
      </c>
      <c r="H15" s="31">
        <f t="shared" si="0"/>
        <v>-7082487</v>
      </c>
      <c r="I15" s="31">
        <f t="shared" si="0"/>
        <v>-3078322</v>
      </c>
      <c r="J15" s="31">
        <f t="shared" si="0"/>
        <v>13971919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13971919</v>
      </c>
      <c r="X15" s="31">
        <f t="shared" si="0"/>
        <v>20218421</v>
      </c>
      <c r="Y15" s="31">
        <f t="shared" si="0"/>
        <v>-6246502</v>
      </c>
      <c r="Z15" s="32">
        <f>+IF(X15&lt;&gt;0,+(Y15/X15)*100,0)</f>
        <v>-30.895103034999615</v>
      </c>
      <c r="AA15" s="33">
        <f>SUM(AA6:AA14)</f>
        <v>43239801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-25642024</v>
      </c>
      <c r="D24" s="21"/>
      <c r="E24" s="22">
        <v>-43017175</v>
      </c>
      <c r="F24" s="23">
        <v>-43017175</v>
      </c>
      <c r="G24" s="23">
        <v>-10415567</v>
      </c>
      <c r="H24" s="23">
        <v>-1214625</v>
      </c>
      <c r="I24" s="23">
        <v>-253406</v>
      </c>
      <c r="J24" s="23">
        <v>-11883598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-11883598</v>
      </c>
      <c r="X24" s="23">
        <v>-16073968</v>
      </c>
      <c r="Y24" s="23">
        <v>4190370</v>
      </c>
      <c r="Z24" s="24">
        <v>-26.07</v>
      </c>
      <c r="AA24" s="25">
        <v>-43017175</v>
      </c>
    </row>
    <row r="25" spans="1:27" ht="13.5">
      <c r="A25" s="27" t="s">
        <v>49</v>
      </c>
      <c r="B25" s="28"/>
      <c r="C25" s="29">
        <f aca="true" t="shared" si="1" ref="C25:Y25">SUM(C19:C24)</f>
        <v>-25642024</v>
      </c>
      <c r="D25" s="29">
        <f>SUM(D19:D24)</f>
        <v>0</v>
      </c>
      <c r="E25" s="30">
        <f t="shared" si="1"/>
        <v>-43017175</v>
      </c>
      <c r="F25" s="31">
        <f t="shared" si="1"/>
        <v>-43017175</v>
      </c>
      <c r="G25" s="31">
        <f t="shared" si="1"/>
        <v>-10415567</v>
      </c>
      <c r="H25" s="31">
        <f t="shared" si="1"/>
        <v>-1214625</v>
      </c>
      <c r="I25" s="31">
        <f t="shared" si="1"/>
        <v>-253406</v>
      </c>
      <c r="J25" s="31">
        <f t="shared" si="1"/>
        <v>-11883598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-11883598</v>
      </c>
      <c r="X25" s="31">
        <f t="shared" si="1"/>
        <v>-16073968</v>
      </c>
      <c r="Y25" s="31">
        <f t="shared" si="1"/>
        <v>4190370</v>
      </c>
      <c r="Z25" s="32">
        <f>+IF(X25&lt;&gt;0,+(Y25/X25)*100,0)</f>
        <v>-26.06929415313008</v>
      </c>
      <c r="AA25" s="33">
        <f>SUM(AA19:AA24)</f>
        <v>-43017175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10096</v>
      </c>
      <c r="D33" s="21"/>
      <c r="E33" s="22"/>
      <c r="F33" s="23"/>
      <c r="G33" s="23">
        <v>-2000000</v>
      </c>
      <c r="H33" s="23"/>
      <c r="I33" s="23"/>
      <c r="J33" s="23">
        <v>-2000000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-2000000</v>
      </c>
      <c r="X33" s="23"/>
      <c r="Y33" s="23">
        <v>-2000000</v>
      </c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10096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-2000000</v>
      </c>
      <c r="H34" s="31">
        <f t="shared" si="2"/>
        <v>0</v>
      </c>
      <c r="I34" s="31">
        <f t="shared" si="2"/>
        <v>0</v>
      </c>
      <c r="J34" s="31">
        <f t="shared" si="2"/>
        <v>-2000000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-2000000</v>
      </c>
      <c r="X34" s="31">
        <f t="shared" si="2"/>
        <v>0</v>
      </c>
      <c r="Y34" s="31">
        <f t="shared" si="2"/>
        <v>-2000000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-2153922</v>
      </c>
      <c r="D36" s="35">
        <f>+D15+D25+D34</f>
        <v>0</v>
      </c>
      <c r="E36" s="36">
        <f t="shared" si="3"/>
        <v>222626</v>
      </c>
      <c r="F36" s="37">
        <f t="shared" si="3"/>
        <v>222626</v>
      </c>
      <c r="G36" s="37">
        <f t="shared" si="3"/>
        <v>11717161</v>
      </c>
      <c r="H36" s="37">
        <f t="shared" si="3"/>
        <v>-8297112</v>
      </c>
      <c r="I36" s="37">
        <f t="shared" si="3"/>
        <v>-3331728</v>
      </c>
      <c r="J36" s="37">
        <f t="shared" si="3"/>
        <v>88321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88321</v>
      </c>
      <c r="X36" s="37">
        <f t="shared" si="3"/>
        <v>4144453</v>
      </c>
      <c r="Y36" s="37">
        <f t="shared" si="3"/>
        <v>-4056132</v>
      </c>
      <c r="Z36" s="38">
        <f>+IF(X36&lt;&gt;0,+(Y36/X36)*100,0)</f>
        <v>-97.86893469415627</v>
      </c>
      <c r="AA36" s="39">
        <f>+AA15+AA25+AA34</f>
        <v>222626</v>
      </c>
    </row>
    <row r="37" spans="1:27" ht="13.5">
      <c r="A37" s="26" t="s">
        <v>57</v>
      </c>
      <c r="B37" s="20"/>
      <c r="C37" s="35">
        <v>2699097</v>
      </c>
      <c r="D37" s="35"/>
      <c r="E37" s="36"/>
      <c r="F37" s="37"/>
      <c r="G37" s="37">
        <v>37889</v>
      </c>
      <c r="H37" s="37">
        <v>11755050</v>
      </c>
      <c r="I37" s="37">
        <v>3457938</v>
      </c>
      <c r="J37" s="37">
        <v>37889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37889</v>
      </c>
      <c r="X37" s="37"/>
      <c r="Y37" s="37">
        <v>37889</v>
      </c>
      <c r="Z37" s="38"/>
      <c r="AA37" s="39"/>
    </row>
    <row r="38" spans="1:27" ht="13.5">
      <c r="A38" s="45" t="s">
        <v>58</v>
      </c>
      <c r="B38" s="46"/>
      <c r="C38" s="47">
        <v>545175</v>
      </c>
      <c r="D38" s="47"/>
      <c r="E38" s="48">
        <v>222626</v>
      </c>
      <c r="F38" s="49">
        <v>222626</v>
      </c>
      <c r="G38" s="49">
        <v>11755050</v>
      </c>
      <c r="H38" s="49">
        <v>3457938</v>
      </c>
      <c r="I38" s="49">
        <v>126210</v>
      </c>
      <c r="J38" s="49">
        <v>126210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126210</v>
      </c>
      <c r="X38" s="49">
        <v>4144453</v>
      </c>
      <c r="Y38" s="49">
        <v>-4018243</v>
      </c>
      <c r="Z38" s="50">
        <v>-96.95</v>
      </c>
      <c r="AA38" s="51">
        <v>222626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2839055</v>
      </c>
      <c r="D6" s="21"/>
      <c r="E6" s="22">
        <v>2741000</v>
      </c>
      <c r="F6" s="23">
        <v>2741000</v>
      </c>
      <c r="G6" s="23">
        <v>488809</v>
      </c>
      <c r="H6" s="23">
        <v>134717</v>
      </c>
      <c r="I6" s="23">
        <v>34894</v>
      </c>
      <c r="J6" s="23">
        <v>658420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658420</v>
      </c>
      <c r="X6" s="23">
        <v>403981</v>
      </c>
      <c r="Y6" s="23">
        <v>254439</v>
      </c>
      <c r="Z6" s="24">
        <v>62.98</v>
      </c>
      <c r="AA6" s="25">
        <v>2741000</v>
      </c>
    </row>
    <row r="7" spans="1:27" ht="13.5">
      <c r="A7" s="26" t="s">
        <v>34</v>
      </c>
      <c r="B7" s="20"/>
      <c r="C7" s="21">
        <v>139561508</v>
      </c>
      <c r="D7" s="21"/>
      <c r="E7" s="22">
        <v>142499000</v>
      </c>
      <c r="F7" s="23">
        <v>142499000</v>
      </c>
      <c r="G7" s="23">
        <v>55697000</v>
      </c>
      <c r="H7" s="23">
        <v>1334000</v>
      </c>
      <c r="I7" s="23"/>
      <c r="J7" s="23">
        <v>57031000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57031000</v>
      </c>
      <c r="X7" s="23">
        <v>57228000</v>
      </c>
      <c r="Y7" s="23">
        <v>-197000</v>
      </c>
      <c r="Z7" s="24">
        <v>-0.34</v>
      </c>
      <c r="AA7" s="25">
        <v>142499000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>
        <v>8619724</v>
      </c>
      <c r="D9" s="21"/>
      <c r="E9" s="22">
        <v>5008571</v>
      </c>
      <c r="F9" s="23">
        <v>5008571</v>
      </c>
      <c r="G9" s="23">
        <v>106724</v>
      </c>
      <c r="H9" s="23">
        <v>927775</v>
      </c>
      <c r="I9" s="23">
        <v>183847</v>
      </c>
      <c r="J9" s="23">
        <v>1218346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1218346</v>
      </c>
      <c r="X9" s="23">
        <v>2783325</v>
      </c>
      <c r="Y9" s="23">
        <v>-1564979</v>
      </c>
      <c r="Z9" s="24">
        <v>-56.23</v>
      </c>
      <c r="AA9" s="25">
        <v>5008571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-137692591</v>
      </c>
      <c r="D12" s="21"/>
      <c r="E12" s="22">
        <v>-173079000</v>
      </c>
      <c r="F12" s="23">
        <v>-173079000</v>
      </c>
      <c r="G12" s="23">
        <v>-10084630</v>
      </c>
      <c r="H12" s="23">
        <v>-13110208</v>
      </c>
      <c r="I12" s="23">
        <v>-12551808</v>
      </c>
      <c r="J12" s="23">
        <v>-35746646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-35746646</v>
      </c>
      <c r="X12" s="23">
        <v>-39330624</v>
      </c>
      <c r="Y12" s="23">
        <v>3583978</v>
      </c>
      <c r="Z12" s="24">
        <v>-9.11</v>
      </c>
      <c r="AA12" s="25">
        <v>-173079000</v>
      </c>
    </row>
    <row r="13" spans="1:27" ht="13.5">
      <c r="A13" s="26" t="s">
        <v>40</v>
      </c>
      <c r="B13" s="20"/>
      <c r="C13" s="21">
        <v>-376180</v>
      </c>
      <c r="D13" s="21"/>
      <c r="E13" s="22">
        <v>-4500000</v>
      </c>
      <c r="F13" s="23">
        <v>-4500000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-4500000</v>
      </c>
      <c r="Y13" s="23">
        <v>4500000</v>
      </c>
      <c r="Z13" s="24">
        <v>-100</v>
      </c>
      <c r="AA13" s="25">
        <v>-4500000</v>
      </c>
    </row>
    <row r="14" spans="1:27" ht="13.5">
      <c r="A14" s="26" t="s">
        <v>41</v>
      </c>
      <c r="B14" s="20"/>
      <c r="C14" s="21">
        <v>-14621734</v>
      </c>
      <c r="D14" s="21"/>
      <c r="E14" s="22">
        <v>-29483000</v>
      </c>
      <c r="F14" s="23">
        <v>-29483000</v>
      </c>
      <c r="G14" s="23">
        <v>-3149577</v>
      </c>
      <c r="H14" s="23">
        <v>-629117</v>
      </c>
      <c r="I14" s="23">
        <v>-1153852</v>
      </c>
      <c r="J14" s="23">
        <v>-4932546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-4932546</v>
      </c>
      <c r="X14" s="23">
        <v>-1887351</v>
      </c>
      <c r="Y14" s="23">
        <v>-3045195</v>
      </c>
      <c r="Z14" s="24">
        <v>161.35</v>
      </c>
      <c r="AA14" s="25">
        <v>-29483000</v>
      </c>
    </row>
    <row r="15" spans="1:27" ht="13.5">
      <c r="A15" s="27" t="s">
        <v>42</v>
      </c>
      <c r="B15" s="28"/>
      <c r="C15" s="29">
        <f aca="true" t="shared" si="0" ref="C15:Y15">SUM(C6:C14)</f>
        <v>-1670218</v>
      </c>
      <c r="D15" s="29">
        <f>SUM(D6:D14)</f>
        <v>0</v>
      </c>
      <c r="E15" s="30">
        <f t="shared" si="0"/>
        <v>-56813429</v>
      </c>
      <c r="F15" s="31">
        <f t="shared" si="0"/>
        <v>-56813429</v>
      </c>
      <c r="G15" s="31">
        <f t="shared" si="0"/>
        <v>43058326</v>
      </c>
      <c r="H15" s="31">
        <f t="shared" si="0"/>
        <v>-11342833</v>
      </c>
      <c r="I15" s="31">
        <f t="shared" si="0"/>
        <v>-13486919</v>
      </c>
      <c r="J15" s="31">
        <f t="shared" si="0"/>
        <v>18228574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18228574</v>
      </c>
      <c r="X15" s="31">
        <f t="shared" si="0"/>
        <v>14697331</v>
      </c>
      <c r="Y15" s="31">
        <f t="shared" si="0"/>
        <v>3531243</v>
      </c>
      <c r="Z15" s="32">
        <f>+IF(X15&lt;&gt;0,+(Y15/X15)*100,0)</f>
        <v>24.026423573096366</v>
      </c>
      <c r="AA15" s="33">
        <f>SUM(AA6:AA14)</f>
        <v>-56813429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196000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-3844139</v>
      </c>
      <c r="D24" s="21"/>
      <c r="E24" s="22">
        <v>-6085000</v>
      </c>
      <c r="F24" s="23">
        <v>-6085000</v>
      </c>
      <c r="G24" s="23"/>
      <c r="H24" s="23"/>
      <c r="I24" s="23">
        <v>-91693</v>
      </c>
      <c r="J24" s="23">
        <v>-91693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-91693</v>
      </c>
      <c r="X24" s="23"/>
      <c r="Y24" s="23">
        <v>-91693</v>
      </c>
      <c r="Z24" s="24"/>
      <c r="AA24" s="25">
        <v>-6085000</v>
      </c>
    </row>
    <row r="25" spans="1:27" ht="13.5">
      <c r="A25" s="27" t="s">
        <v>49</v>
      </c>
      <c r="B25" s="28"/>
      <c r="C25" s="29">
        <f aca="true" t="shared" si="1" ref="C25:Y25">SUM(C19:C24)</f>
        <v>-3648139</v>
      </c>
      <c r="D25" s="29">
        <f>SUM(D19:D24)</f>
        <v>0</v>
      </c>
      <c r="E25" s="30">
        <f t="shared" si="1"/>
        <v>-6085000</v>
      </c>
      <c r="F25" s="31">
        <f t="shared" si="1"/>
        <v>-6085000</v>
      </c>
      <c r="G25" s="31">
        <f t="shared" si="1"/>
        <v>0</v>
      </c>
      <c r="H25" s="31">
        <f t="shared" si="1"/>
        <v>0</v>
      </c>
      <c r="I25" s="31">
        <f t="shared" si="1"/>
        <v>-91693</v>
      </c>
      <c r="J25" s="31">
        <f t="shared" si="1"/>
        <v>-91693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-91693</v>
      </c>
      <c r="X25" s="31">
        <f t="shared" si="1"/>
        <v>0</v>
      </c>
      <c r="Y25" s="31">
        <f t="shared" si="1"/>
        <v>-91693</v>
      </c>
      <c r="Z25" s="32">
        <f>+IF(X25&lt;&gt;0,+(Y25/X25)*100,0)</f>
        <v>0</v>
      </c>
      <c r="AA25" s="33">
        <f>SUM(AA19:AA24)</f>
        <v>-6085000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-17781655</v>
      </c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-17781655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-23100012</v>
      </c>
      <c r="D36" s="35">
        <f>+D15+D25+D34</f>
        <v>0</v>
      </c>
      <c r="E36" s="36">
        <f t="shared" si="3"/>
        <v>-62898429</v>
      </c>
      <c r="F36" s="37">
        <f t="shared" si="3"/>
        <v>-62898429</v>
      </c>
      <c r="G36" s="37">
        <f t="shared" si="3"/>
        <v>43058326</v>
      </c>
      <c r="H36" s="37">
        <f t="shared" si="3"/>
        <v>-11342833</v>
      </c>
      <c r="I36" s="37">
        <f t="shared" si="3"/>
        <v>-13578612</v>
      </c>
      <c r="J36" s="37">
        <f t="shared" si="3"/>
        <v>18136881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18136881</v>
      </c>
      <c r="X36" s="37">
        <f t="shared" si="3"/>
        <v>14697331</v>
      </c>
      <c r="Y36" s="37">
        <f t="shared" si="3"/>
        <v>3439550</v>
      </c>
      <c r="Z36" s="38">
        <f>+IF(X36&lt;&gt;0,+(Y36/X36)*100,0)</f>
        <v>23.402548394671115</v>
      </c>
      <c r="AA36" s="39">
        <f>+AA15+AA25+AA34</f>
        <v>-62898429</v>
      </c>
    </row>
    <row r="37" spans="1:27" ht="13.5">
      <c r="A37" s="26" t="s">
        <v>57</v>
      </c>
      <c r="B37" s="20"/>
      <c r="C37" s="35">
        <v>160410675</v>
      </c>
      <c r="D37" s="35"/>
      <c r="E37" s="36">
        <v>83651000</v>
      </c>
      <c r="F37" s="37">
        <v>83651000</v>
      </c>
      <c r="G37" s="37">
        <v>139476317</v>
      </c>
      <c r="H37" s="37">
        <v>182534643</v>
      </c>
      <c r="I37" s="37">
        <v>171191810</v>
      </c>
      <c r="J37" s="37">
        <v>139476317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139476317</v>
      </c>
      <c r="X37" s="37">
        <v>83651000</v>
      </c>
      <c r="Y37" s="37">
        <v>55825317</v>
      </c>
      <c r="Z37" s="38">
        <v>66.74</v>
      </c>
      <c r="AA37" s="39">
        <v>83651000</v>
      </c>
    </row>
    <row r="38" spans="1:27" ht="13.5">
      <c r="A38" s="45" t="s">
        <v>58</v>
      </c>
      <c r="B38" s="46"/>
      <c r="C38" s="47">
        <v>137310663</v>
      </c>
      <c r="D38" s="47"/>
      <c r="E38" s="48">
        <v>20752571</v>
      </c>
      <c r="F38" s="49">
        <v>20752571</v>
      </c>
      <c r="G38" s="49">
        <v>182534643</v>
      </c>
      <c r="H38" s="49">
        <v>171191810</v>
      </c>
      <c r="I38" s="49">
        <v>157613198</v>
      </c>
      <c r="J38" s="49">
        <v>157613198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157613198</v>
      </c>
      <c r="X38" s="49">
        <v>98348331</v>
      </c>
      <c r="Y38" s="49">
        <v>59264867</v>
      </c>
      <c r="Z38" s="50">
        <v>60.26</v>
      </c>
      <c r="AA38" s="51">
        <v>20752571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2771381641</v>
      </c>
      <c r="D6" s="21"/>
      <c r="E6" s="22">
        <v>9202324938</v>
      </c>
      <c r="F6" s="23">
        <v>9202324938</v>
      </c>
      <c r="G6" s="23">
        <v>539439275</v>
      </c>
      <c r="H6" s="23">
        <v>668423613</v>
      </c>
      <c r="I6" s="23">
        <v>654020489</v>
      </c>
      <c r="J6" s="23">
        <v>1861883377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1861883377</v>
      </c>
      <c r="X6" s="23">
        <v>2424194697</v>
      </c>
      <c r="Y6" s="23">
        <v>-562311320</v>
      </c>
      <c r="Z6" s="24">
        <v>-23.2</v>
      </c>
      <c r="AA6" s="25">
        <v>9202324938</v>
      </c>
    </row>
    <row r="7" spans="1:27" ht="13.5">
      <c r="A7" s="26" t="s">
        <v>34</v>
      </c>
      <c r="B7" s="20"/>
      <c r="C7" s="21">
        <v>1990438258</v>
      </c>
      <c r="D7" s="21"/>
      <c r="E7" s="22">
        <v>3502507628</v>
      </c>
      <c r="F7" s="23">
        <v>3502507628</v>
      </c>
      <c r="G7" s="23">
        <v>1241474915</v>
      </c>
      <c r="H7" s="23">
        <v>43119701</v>
      </c>
      <c r="I7" s="23">
        <v>17034497</v>
      </c>
      <c r="J7" s="23">
        <v>1301629113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1301629113</v>
      </c>
      <c r="X7" s="23">
        <v>1345311252</v>
      </c>
      <c r="Y7" s="23">
        <v>-43682139</v>
      </c>
      <c r="Z7" s="24">
        <v>-3.25</v>
      </c>
      <c r="AA7" s="25">
        <v>3502507628</v>
      </c>
    </row>
    <row r="8" spans="1:27" ht="13.5">
      <c r="A8" s="26" t="s">
        <v>35</v>
      </c>
      <c r="B8" s="20"/>
      <c r="C8" s="21">
        <v>832935068</v>
      </c>
      <c r="D8" s="21"/>
      <c r="E8" s="22">
        <v>1970241012</v>
      </c>
      <c r="F8" s="23">
        <v>1970241012</v>
      </c>
      <c r="G8" s="23">
        <v>422072607</v>
      </c>
      <c r="H8" s="23">
        <v>9542210</v>
      </c>
      <c r="I8" s="23">
        <v>16095539</v>
      </c>
      <c r="J8" s="23">
        <v>447710356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447710356</v>
      </c>
      <c r="X8" s="23">
        <v>792288937</v>
      </c>
      <c r="Y8" s="23">
        <v>-344578581</v>
      </c>
      <c r="Z8" s="24">
        <v>-43.49</v>
      </c>
      <c r="AA8" s="25">
        <v>1970241012</v>
      </c>
    </row>
    <row r="9" spans="1:27" ht="13.5">
      <c r="A9" s="26" t="s">
        <v>36</v>
      </c>
      <c r="B9" s="20"/>
      <c r="C9" s="21">
        <v>226820255</v>
      </c>
      <c r="D9" s="21"/>
      <c r="E9" s="22">
        <v>543960817</v>
      </c>
      <c r="F9" s="23">
        <v>543960817</v>
      </c>
      <c r="G9" s="23">
        <v>17838763</v>
      </c>
      <c r="H9" s="23">
        <v>23678322</v>
      </c>
      <c r="I9" s="23">
        <v>27263941</v>
      </c>
      <c r="J9" s="23">
        <v>68781026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68781026</v>
      </c>
      <c r="X9" s="23">
        <v>145370027</v>
      </c>
      <c r="Y9" s="23">
        <v>-76589001</v>
      </c>
      <c r="Z9" s="24">
        <v>-52.69</v>
      </c>
      <c r="AA9" s="25">
        <v>543960817</v>
      </c>
    </row>
    <row r="10" spans="1:27" ht="13.5">
      <c r="A10" s="26" t="s">
        <v>37</v>
      </c>
      <c r="B10" s="20"/>
      <c r="C10" s="21">
        <v>85196</v>
      </c>
      <c r="D10" s="21"/>
      <c r="E10" s="22">
        <v>211523</v>
      </c>
      <c r="F10" s="23">
        <v>211523</v>
      </c>
      <c r="G10" s="23"/>
      <c r="H10" s="23"/>
      <c r="I10" s="23">
        <v>20178</v>
      </c>
      <c r="J10" s="23">
        <v>20178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20178</v>
      </c>
      <c r="X10" s="23">
        <v>44126</v>
      </c>
      <c r="Y10" s="23">
        <v>-23948</v>
      </c>
      <c r="Z10" s="24">
        <v>-54.27</v>
      </c>
      <c r="AA10" s="25">
        <v>211523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-5112660893</v>
      </c>
      <c r="D12" s="21"/>
      <c r="E12" s="22">
        <v>-11828060719</v>
      </c>
      <c r="F12" s="23">
        <v>-11828060719</v>
      </c>
      <c r="G12" s="23">
        <v>-1165787718</v>
      </c>
      <c r="H12" s="23">
        <v>-990655601</v>
      </c>
      <c r="I12" s="23">
        <v>-890757964</v>
      </c>
      <c r="J12" s="23">
        <v>-3047201283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-3047201283</v>
      </c>
      <c r="X12" s="23">
        <v>-3066522517</v>
      </c>
      <c r="Y12" s="23">
        <v>19321234</v>
      </c>
      <c r="Z12" s="24">
        <v>-0.63</v>
      </c>
      <c r="AA12" s="25">
        <v>-11828060719</v>
      </c>
    </row>
    <row r="13" spans="1:27" ht="13.5">
      <c r="A13" s="26" t="s">
        <v>40</v>
      </c>
      <c r="B13" s="20"/>
      <c r="C13" s="21">
        <v>-43757169</v>
      </c>
      <c r="D13" s="21"/>
      <c r="E13" s="22">
        <v>-272099536</v>
      </c>
      <c r="F13" s="23">
        <v>-272099536</v>
      </c>
      <c r="G13" s="23">
        <v>-2177133</v>
      </c>
      <c r="H13" s="23">
        <v>-2625700</v>
      </c>
      <c r="I13" s="23">
        <v>-3942981</v>
      </c>
      <c r="J13" s="23">
        <v>-8745814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-8745814</v>
      </c>
      <c r="X13" s="23">
        <v>-65575984</v>
      </c>
      <c r="Y13" s="23">
        <v>56830170</v>
      </c>
      <c r="Z13" s="24">
        <v>-86.66</v>
      </c>
      <c r="AA13" s="25">
        <v>-272099536</v>
      </c>
    </row>
    <row r="14" spans="1:27" ht="13.5">
      <c r="A14" s="26" t="s">
        <v>41</v>
      </c>
      <c r="B14" s="20"/>
      <c r="C14" s="21">
        <v>-154082996</v>
      </c>
      <c r="D14" s="21"/>
      <c r="E14" s="22">
        <v>-330507282</v>
      </c>
      <c r="F14" s="23">
        <v>-330507282</v>
      </c>
      <c r="G14" s="23">
        <v>-12954818</v>
      </c>
      <c r="H14" s="23">
        <v>-14470705</v>
      </c>
      <c r="I14" s="23">
        <v>-6198840</v>
      </c>
      <c r="J14" s="23">
        <v>-33624363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-33624363</v>
      </c>
      <c r="X14" s="23">
        <v>-78932371</v>
      </c>
      <c r="Y14" s="23">
        <v>45308008</v>
      </c>
      <c r="Z14" s="24">
        <v>-57.4</v>
      </c>
      <c r="AA14" s="25">
        <v>-330507282</v>
      </c>
    </row>
    <row r="15" spans="1:27" ht="13.5">
      <c r="A15" s="27" t="s">
        <v>42</v>
      </c>
      <c r="B15" s="28"/>
      <c r="C15" s="29">
        <f aca="true" t="shared" si="0" ref="C15:Y15">SUM(C6:C14)</f>
        <v>511159360</v>
      </c>
      <c r="D15" s="29">
        <f>SUM(D6:D14)</f>
        <v>0</v>
      </c>
      <c r="E15" s="30">
        <f t="shared" si="0"/>
        <v>2788578381</v>
      </c>
      <c r="F15" s="31">
        <f t="shared" si="0"/>
        <v>2788578381</v>
      </c>
      <c r="G15" s="31">
        <f t="shared" si="0"/>
        <v>1039905891</v>
      </c>
      <c r="H15" s="31">
        <f t="shared" si="0"/>
        <v>-262988160</v>
      </c>
      <c r="I15" s="31">
        <f t="shared" si="0"/>
        <v>-186465141</v>
      </c>
      <c r="J15" s="31">
        <f t="shared" si="0"/>
        <v>590452590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590452590</v>
      </c>
      <c r="X15" s="31">
        <f t="shared" si="0"/>
        <v>1496178167</v>
      </c>
      <c r="Y15" s="31">
        <f t="shared" si="0"/>
        <v>-905725577</v>
      </c>
      <c r="Z15" s="32">
        <f>+IF(X15&lt;&gt;0,+(Y15/X15)*100,0)</f>
        <v>-60.5359439789232</v>
      </c>
      <c r="AA15" s="33">
        <f>SUM(AA6:AA14)</f>
        <v>2788578381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89252166</v>
      </c>
      <c r="D19" s="21"/>
      <c r="E19" s="22">
        <v>25540014</v>
      </c>
      <c r="F19" s="23">
        <v>25540014</v>
      </c>
      <c r="G19" s="40"/>
      <c r="H19" s="40"/>
      <c r="I19" s="40">
        <v>7018</v>
      </c>
      <c r="J19" s="23">
        <v>7018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7018</v>
      </c>
      <c r="X19" s="23">
        <v>7972565</v>
      </c>
      <c r="Y19" s="40">
        <v>-7965547</v>
      </c>
      <c r="Z19" s="41">
        <v>-99.91</v>
      </c>
      <c r="AA19" s="42">
        <v>25540014</v>
      </c>
    </row>
    <row r="20" spans="1:27" ht="13.5">
      <c r="A20" s="26" t="s">
        <v>45</v>
      </c>
      <c r="B20" s="20"/>
      <c r="C20" s="21">
        <v>-22753137</v>
      </c>
      <c r="D20" s="21"/>
      <c r="E20" s="43">
        <v>-159000</v>
      </c>
      <c r="F20" s="40">
        <v>-159000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-39750</v>
      </c>
      <c r="Y20" s="23">
        <v>39750</v>
      </c>
      <c r="Z20" s="24">
        <v>-100</v>
      </c>
      <c r="AA20" s="25">
        <v>-159000</v>
      </c>
    </row>
    <row r="21" spans="1:27" ht="13.5">
      <c r="A21" s="26" t="s">
        <v>46</v>
      </c>
      <c r="B21" s="20"/>
      <c r="C21" s="44">
        <v>-41415836</v>
      </c>
      <c r="D21" s="44"/>
      <c r="E21" s="22">
        <v>1381268</v>
      </c>
      <c r="F21" s="23">
        <v>1381268</v>
      </c>
      <c r="G21" s="40">
        <v>-15871501</v>
      </c>
      <c r="H21" s="40">
        <v>-3797</v>
      </c>
      <c r="I21" s="40">
        <v>5310585</v>
      </c>
      <c r="J21" s="23">
        <v>-10564713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-10564713</v>
      </c>
      <c r="X21" s="23">
        <v>-21240</v>
      </c>
      <c r="Y21" s="40">
        <v>-10543473</v>
      </c>
      <c r="Z21" s="41">
        <v>49639.7</v>
      </c>
      <c r="AA21" s="42">
        <v>1381268</v>
      </c>
    </row>
    <row r="22" spans="1:27" ht="13.5">
      <c r="A22" s="26" t="s">
        <v>47</v>
      </c>
      <c r="B22" s="20"/>
      <c r="C22" s="21">
        <v>-14146865</v>
      </c>
      <c r="D22" s="21"/>
      <c r="E22" s="22">
        <v>6159600</v>
      </c>
      <c r="F22" s="23">
        <v>6159600</v>
      </c>
      <c r="G22" s="23">
        <v>-18200000</v>
      </c>
      <c r="H22" s="23">
        <v>4396603</v>
      </c>
      <c r="I22" s="23">
        <v>35000000</v>
      </c>
      <c r="J22" s="23">
        <v>21196603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21196603</v>
      </c>
      <c r="X22" s="23">
        <v>1539900</v>
      </c>
      <c r="Y22" s="23">
        <v>19656703</v>
      </c>
      <c r="Z22" s="24">
        <v>1276.49</v>
      </c>
      <c r="AA22" s="25">
        <v>6159600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-602300047</v>
      </c>
      <c r="D24" s="21"/>
      <c r="E24" s="22">
        <v>-2277912283</v>
      </c>
      <c r="F24" s="23">
        <v>-2277912283</v>
      </c>
      <c r="G24" s="23">
        <v>-167436495</v>
      </c>
      <c r="H24" s="23">
        <v>-115682410</v>
      </c>
      <c r="I24" s="23">
        <v>-84354669</v>
      </c>
      <c r="J24" s="23">
        <v>-367473574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-367473574</v>
      </c>
      <c r="X24" s="23">
        <v>-478846659</v>
      </c>
      <c r="Y24" s="23">
        <v>111373085</v>
      </c>
      <c r="Z24" s="24">
        <v>-23.26</v>
      </c>
      <c r="AA24" s="25">
        <v>-2277912283</v>
      </c>
    </row>
    <row r="25" spans="1:27" ht="13.5">
      <c r="A25" s="27" t="s">
        <v>49</v>
      </c>
      <c r="B25" s="28"/>
      <c r="C25" s="29">
        <f aca="true" t="shared" si="1" ref="C25:Y25">SUM(C19:C24)</f>
        <v>-591363719</v>
      </c>
      <c r="D25" s="29">
        <f>SUM(D19:D24)</f>
        <v>0</v>
      </c>
      <c r="E25" s="30">
        <f t="shared" si="1"/>
        <v>-2244990401</v>
      </c>
      <c r="F25" s="31">
        <f t="shared" si="1"/>
        <v>-2244990401</v>
      </c>
      <c r="G25" s="31">
        <f t="shared" si="1"/>
        <v>-201507996</v>
      </c>
      <c r="H25" s="31">
        <f t="shared" si="1"/>
        <v>-111289604</v>
      </c>
      <c r="I25" s="31">
        <f t="shared" si="1"/>
        <v>-44037066</v>
      </c>
      <c r="J25" s="31">
        <f t="shared" si="1"/>
        <v>-356834666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-356834666</v>
      </c>
      <c r="X25" s="31">
        <f t="shared" si="1"/>
        <v>-469395184</v>
      </c>
      <c r="Y25" s="31">
        <f t="shared" si="1"/>
        <v>112560518</v>
      </c>
      <c r="Z25" s="32">
        <f>+IF(X25&lt;&gt;0,+(Y25/X25)*100,0)</f>
        <v>-23.979904744825845</v>
      </c>
      <c r="AA25" s="33">
        <f>SUM(AA19:AA24)</f>
        <v>-2244990401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>
        <v>400000</v>
      </c>
      <c r="F29" s="23">
        <v>400000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1500000</v>
      </c>
      <c r="Y29" s="23">
        <v>-1500000</v>
      </c>
      <c r="Z29" s="24">
        <v>-100</v>
      </c>
      <c r="AA29" s="25">
        <v>400000</v>
      </c>
    </row>
    <row r="30" spans="1:27" ht="13.5">
      <c r="A30" s="26" t="s">
        <v>52</v>
      </c>
      <c r="B30" s="20"/>
      <c r="C30" s="21">
        <v>4898065</v>
      </c>
      <c r="D30" s="21"/>
      <c r="E30" s="22">
        <v>413517760</v>
      </c>
      <c r="F30" s="23">
        <v>413517760</v>
      </c>
      <c r="G30" s="23"/>
      <c r="H30" s="23">
        <v>16000000</v>
      </c>
      <c r="I30" s="23">
        <v>15000000</v>
      </c>
      <c r="J30" s="23">
        <v>31000000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31000000</v>
      </c>
      <c r="X30" s="23">
        <v>58810077</v>
      </c>
      <c r="Y30" s="23">
        <v>-27810077</v>
      </c>
      <c r="Z30" s="24">
        <v>-47.29</v>
      </c>
      <c r="AA30" s="25">
        <v>413517760</v>
      </c>
    </row>
    <row r="31" spans="1:27" ht="13.5">
      <c r="A31" s="26" t="s">
        <v>53</v>
      </c>
      <c r="B31" s="20"/>
      <c r="C31" s="21">
        <v>401904</v>
      </c>
      <c r="D31" s="21"/>
      <c r="E31" s="22">
        <v>2500996</v>
      </c>
      <c r="F31" s="23">
        <v>2500996</v>
      </c>
      <c r="G31" s="23">
        <v>416450</v>
      </c>
      <c r="H31" s="40">
        <v>457207</v>
      </c>
      <c r="I31" s="40">
        <v>415066</v>
      </c>
      <c r="J31" s="40">
        <v>1288723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1288723</v>
      </c>
      <c r="X31" s="40">
        <v>624999</v>
      </c>
      <c r="Y31" s="23">
        <v>663724</v>
      </c>
      <c r="Z31" s="24">
        <v>106.2</v>
      </c>
      <c r="AA31" s="25">
        <v>2500996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-49569516</v>
      </c>
      <c r="D33" s="21"/>
      <c r="E33" s="22">
        <v>-81912607</v>
      </c>
      <c r="F33" s="23">
        <v>-81912607</v>
      </c>
      <c r="G33" s="23">
        <v>-40752802</v>
      </c>
      <c r="H33" s="23">
        <v>-879144</v>
      </c>
      <c r="I33" s="23">
        <v>-1342909</v>
      </c>
      <c r="J33" s="23">
        <v>-42974855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-42974855</v>
      </c>
      <c r="X33" s="23">
        <v>-11021182</v>
      </c>
      <c r="Y33" s="23">
        <v>-31953673</v>
      </c>
      <c r="Z33" s="24">
        <v>289.93</v>
      </c>
      <c r="AA33" s="25">
        <v>-81912607</v>
      </c>
    </row>
    <row r="34" spans="1:27" ht="13.5">
      <c r="A34" s="27" t="s">
        <v>55</v>
      </c>
      <c r="B34" s="28"/>
      <c r="C34" s="29">
        <f aca="true" t="shared" si="2" ref="C34:Y34">SUM(C29:C33)</f>
        <v>-44269547</v>
      </c>
      <c r="D34" s="29">
        <f>SUM(D29:D33)</f>
        <v>0</v>
      </c>
      <c r="E34" s="30">
        <f t="shared" si="2"/>
        <v>334506149</v>
      </c>
      <c r="F34" s="31">
        <f t="shared" si="2"/>
        <v>334506149</v>
      </c>
      <c r="G34" s="31">
        <f t="shared" si="2"/>
        <v>-40336352</v>
      </c>
      <c r="H34" s="31">
        <f t="shared" si="2"/>
        <v>15578063</v>
      </c>
      <c r="I34" s="31">
        <f t="shared" si="2"/>
        <v>14072157</v>
      </c>
      <c r="J34" s="31">
        <f t="shared" si="2"/>
        <v>-10686132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-10686132</v>
      </c>
      <c r="X34" s="31">
        <f t="shared" si="2"/>
        <v>49913894</v>
      </c>
      <c r="Y34" s="31">
        <f t="shared" si="2"/>
        <v>-60600026</v>
      </c>
      <c r="Z34" s="32">
        <f>+IF(X34&lt;&gt;0,+(Y34/X34)*100,0)</f>
        <v>-121.40913309628777</v>
      </c>
      <c r="AA34" s="33">
        <f>SUM(AA29:AA33)</f>
        <v>334506149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-124473906</v>
      </c>
      <c r="D36" s="35">
        <f>+D15+D25+D34</f>
        <v>0</v>
      </c>
      <c r="E36" s="36">
        <f t="shared" si="3"/>
        <v>878094129</v>
      </c>
      <c r="F36" s="37">
        <f t="shared" si="3"/>
        <v>878094129</v>
      </c>
      <c r="G36" s="37">
        <f t="shared" si="3"/>
        <v>798061543</v>
      </c>
      <c r="H36" s="37">
        <f t="shared" si="3"/>
        <v>-358699701</v>
      </c>
      <c r="I36" s="37">
        <f t="shared" si="3"/>
        <v>-216430050</v>
      </c>
      <c r="J36" s="37">
        <f t="shared" si="3"/>
        <v>222931792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222931792</v>
      </c>
      <c r="X36" s="37">
        <f t="shared" si="3"/>
        <v>1076696877</v>
      </c>
      <c r="Y36" s="37">
        <f t="shared" si="3"/>
        <v>-853765085</v>
      </c>
      <c r="Z36" s="38">
        <f>+IF(X36&lt;&gt;0,+(Y36/X36)*100,0)</f>
        <v>-79.29484177374464</v>
      </c>
      <c r="AA36" s="39">
        <f>+AA15+AA25+AA34</f>
        <v>878094129</v>
      </c>
    </row>
    <row r="37" spans="1:27" ht="13.5">
      <c r="A37" s="26" t="s">
        <v>57</v>
      </c>
      <c r="B37" s="20"/>
      <c r="C37" s="35">
        <v>288442727</v>
      </c>
      <c r="D37" s="35"/>
      <c r="E37" s="36">
        <v>948450849</v>
      </c>
      <c r="F37" s="37">
        <v>948450849</v>
      </c>
      <c r="G37" s="37">
        <v>873776131</v>
      </c>
      <c r="H37" s="37">
        <v>1671837674</v>
      </c>
      <c r="I37" s="37">
        <v>1362071967</v>
      </c>
      <c r="J37" s="37">
        <v>873776131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873776131</v>
      </c>
      <c r="X37" s="37">
        <v>948450849</v>
      </c>
      <c r="Y37" s="37">
        <v>-74674718</v>
      </c>
      <c r="Z37" s="38">
        <v>-7.87</v>
      </c>
      <c r="AA37" s="39">
        <v>948450849</v>
      </c>
    </row>
    <row r="38" spans="1:27" ht="13.5">
      <c r="A38" s="45" t="s">
        <v>58</v>
      </c>
      <c r="B38" s="46"/>
      <c r="C38" s="47">
        <v>163968820</v>
      </c>
      <c r="D38" s="47"/>
      <c r="E38" s="48">
        <v>1826544980</v>
      </c>
      <c r="F38" s="49">
        <v>1826544980</v>
      </c>
      <c r="G38" s="49">
        <v>1671837674</v>
      </c>
      <c r="H38" s="49">
        <v>1313137973</v>
      </c>
      <c r="I38" s="49">
        <v>1145641917</v>
      </c>
      <c r="J38" s="49">
        <v>1096707923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1096707923</v>
      </c>
      <c r="X38" s="49">
        <v>2025147728</v>
      </c>
      <c r="Y38" s="49">
        <v>-928439805</v>
      </c>
      <c r="Z38" s="50">
        <v>-45.85</v>
      </c>
      <c r="AA38" s="51">
        <v>1826544980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131701000</v>
      </c>
      <c r="F6" s="23">
        <v>131701000</v>
      </c>
      <c r="G6" s="23">
        <v>1472770</v>
      </c>
      <c r="H6" s="23">
        <v>1267708</v>
      </c>
      <c r="I6" s="23">
        <v>1273400</v>
      </c>
      <c r="J6" s="23">
        <v>4013878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4013878</v>
      </c>
      <c r="X6" s="23">
        <v>32925000</v>
      </c>
      <c r="Y6" s="23">
        <v>-28911122</v>
      </c>
      <c r="Z6" s="24">
        <v>-87.81</v>
      </c>
      <c r="AA6" s="25">
        <v>131701000</v>
      </c>
    </row>
    <row r="7" spans="1:27" ht="13.5">
      <c r="A7" s="26" t="s">
        <v>34</v>
      </c>
      <c r="B7" s="20"/>
      <c r="C7" s="21"/>
      <c r="D7" s="21"/>
      <c r="E7" s="22">
        <v>86261000</v>
      </c>
      <c r="F7" s="23">
        <v>86261000</v>
      </c>
      <c r="G7" s="23">
        <v>34257000</v>
      </c>
      <c r="H7" s="23">
        <v>1548456</v>
      </c>
      <c r="I7" s="23">
        <v>49462</v>
      </c>
      <c r="J7" s="23">
        <v>35854918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35854918</v>
      </c>
      <c r="X7" s="23">
        <v>28753666</v>
      </c>
      <c r="Y7" s="23">
        <v>7101252</v>
      </c>
      <c r="Z7" s="24">
        <v>24.7</v>
      </c>
      <c r="AA7" s="25">
        <v>86261000</v>
      </c>
    </row>
    <row r="8" spans="1:27" ht="13.5">
      <c r="A8" s="26" t="s">
        <v>35</v>
      </c>
      <c r="B8" s="20"/>
      <c r="C8" s="21"/>
      <c r="D8" s="21"/>
      <c r="E8" s="22">
        <v>30080000</v>
      </c>
      <c r="F8" s="23">
        <v>30080000</v>
      </c>
      <c r="G8" s="23">
        <v>6025000</v>
      </c>
      <c r="H8" s="23">
        <v>558561</v>
      </c>
      <c r="I8" s="23"/>
      <c r="J8" s="23">
        <v>6583561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6583561</v>
      </c>
      <c r="X8" s="23"/>
      <c r="Y8" s="23">
        <v>6583561</v>
      </c>
      <c r="Z8" s="24"/>
      <c r="AA8" s="25">
        <v>30080000</v>
      </c>
    </row>
    <row r="9" spans="1:27" ht="13.5">
      <c r="A9" s="26" t="s">
        <v>36</v>
      </c>
      <c r="B9" s="20"/>
      <c r="C9" s="21"/>
      <c r="D9" s="21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25"/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-217962158</v>
      </c>
      <c r="F12" s="23">
        <v>-217962158</v>
      </c>
      <c r="G12" s="23">
        <v>-5872840</v>
      </c>
      <c r="H12" s="23">
        <v>-10289020</v>
      </c>
      <c r="I12" s="23">
        <v>-8726387</v>
      </c>
      <c r="J12" s="23">
        <v>-24888247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-24888247</v>
      </c>
      <c r="X12" s="23">
        <v>-54492537</v>
      </c>
      <c r="Y12" s="23">
        <v>29604290</v>
      </c>
      <c r="Z12" s="24">
        <v>-54.33</v>
      </c>
      <c r="AA12" s="25">
        <v>-217962158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30079842</v>
      </c>
      <c r="F15" s="31">
        <f t="shared" si="0"/>
        <v>30079842</v>
      </c>
      <c r="G15" s="31">
        <f t="shared" si="0"/>
        <v>35881930</v>
      </c>
      <c r="H15" s="31">
        <f t="shared" si="0"/>
        <v>-6914295</v>
      </c>
      <c r="I15" s="31">
        <f t="shared" si="0"/>
        <v>-7403525</v>
      </c>
      <c r="J15" s="31">
        <f t="shared" si="0"/>
        <v>21564110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21564110</v>
      </c>
      <c r="X15" s="31">
        <f t="shared" si="0"/>
        <v>7186129</v>
      </c>
      <c r="Y15" s="31">
        <f t="shared" si="0"/>
        <v>14377981</v>
      </c>
      <c r="Z15" s="32">
        <f>+IF(X15&lt;&gt;0,+(Y15/X15)*100,0)</f>
        <v>200.07963953889498</v>
      </c>
      <c r="AA15" s="33">
        <f>SUM(AA6:AA14)</f>
        <v>30079842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-30080000</v>
      </c>
      <c r="F24" s="23">
        <v>-30080000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>
        <v>-30080000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-30080000</v>
      </c>
      <c r="F25" s="31">
        <f t="shared" si="1"/>
        <v>-30080000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0</v>
      </c>
      <c r="Y25" s="31">
        <f t="shared" si="1"/>
        <v>0</v>
      </c>
      <c r="Z25" s="32">
        <f>+IF(X25&lt;&gt;0,+(Y25/X25)*100,0)</f>
        <v>0</v>
      </c>
      <c r="AA25" s="33">
        <f>SUM(AA19:AA24)</f>
        <v>-30080000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-158</v>
      </c>
      <c r="F36" s="37">
        <f t="shared" si="3"/>
        <v>-158</v>
      </c>
      <c r="G36" s="37">
        <f t="shared" si="3"/>
        <v>35881930</v>
      </c>
      <c r="H36" s="37">
        <f t="shared" si="3"/>
        <v>-6914295</v>
      </c>
      <c r="I36" s="37">
        <f t="shared" si="3"/>
        <v>-7403525</v>
      </c>
      <c r="J36" s="37">
        <f t="shared" si="3"/>
        <v>21564110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21564110</v>
      </c>
      <c r="X36" s="37">
        <f t="shared" si="3"/>
        <v>7186129</v>
      </c>
      <c r="Y36" s="37">
        <f t="shared" si="3"/>
        <v>14377981</v>
      </c>
      <c r="Z36" s="38">
        <f>+IF(X36&lt;&gt;0,+(Y36/X36)*100,0)</f>
        <v>200.07963953889498</v>
      </c>
      <c r="AA36" s="39">
        <f>+AA15+AA25+AA34</f>
        <v>-158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/>
      <c r="H37" s="37">
        <v>35881930</v>
      </c>
      <c r="I37" s="37">
        <v>28967635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-158</v>
      </c>
      <c r="F38" s="49">
        <v>-158</v>
      </c>
      <c r="G38" s="49">
        <v>35881930</v>
      </c>
      <c r="H38" s="49">
        <v>28967635</v>
      </c>
      <c r="I38" s="49">
        <v>21564110</v>
      </c>
      <c r="J38" s="49">
        <v>21564110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21564110</v>
      </c>
      <c r="X38" s="49">
        <v>7186129</v>
      </c>
      <c r="Y38" s="49">
        <v>14377981</v>
      </c>
      <c r="Z38" s="50">
        <v>200.08</v>
      </c>
      <c r="AA38" s="51">
        <v>-158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50408162</v>
      </c>
      <c r="D6" s="21"/>
      <c r="E6" s="22">
        <v>62628373</v>
      </c>
      <c r="F6" s="23">
        <v>62628373</v>
      </c>
      <c r="G6" s="23">
        <v>503127</v>
      </c>
      <c r="H6" s="23">
        <v>500343</v>
      </c>
      <c r="I6" s="23">
        <v>1014043</v>
      </c>
      <c r="J6" s="23">
        <v>2017513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2017513</v>
      </c>
      <c r="X6" s="23">
        <v>14278316</v>
      </c>
      <c r="Y6" s="23">
        <v>-12260803</v>
      </c>
      <c r="Z6" s="24">
        <v>-85.87</v>
      </c>
      <c r="AA6" s="25">
        <v>62628373</v>
      </c>
    </row>
    <row r="7" spans="1:27" ht="13.5">
      <c r="A7" s="26" t="s">
        <v>34</v>
      </c>
      <c r="B7" s="20"/>
      <c r="C7" s="21">
        <v>58954261</v>
      </c>
      <c r="D7" s="21"/>
      <c r="E7" s="22">
        <v>59508000</v>
      </c>
      <c r="F7" s="23">
        <v>59508000</v>
      </c>
      <c r="G7" s="23">
        <v>17420000</v>
      </c>
      <c r="H7" s="23">
        <v>1347000</v>
      </c>
      <c r="I7" s="23"/>
      <c r="J7" s="23">
        <v>18767000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18767000</v>
      </c>
      <c r="X7" s="23">
        <v>24850060</v>
      </c>
      <c r="Y7" s="23">
        <v>-6083060</v>
      </c>
      <c r="Z7" s="24">
        <v>-24.48</v>
      </c>
      <c r="AA7" s="25">
        <v>59508000</v>
      </c>
    </row>
    <row r="8" spans="1:27" ht="13.5">
      <c r="A8" s="26" t="s">
        <v>35</v>
      </c>
      <c r="B8" s="20"/>
      <c r="C8" s="21">
        <v>35019844</v>
      </c>
      <c r="D8" s="21"/>
      <c r="E8" s="22">
        <v>65192000</v>
      </c>
      <c r="F8" s="23">
        <v>65192000</v>
      </c>
      <c r="G8" s="23">
        <v>7838944</v>
      </c>
      <c r="H8" s="23">
        <v>1367649</v>
      </c>
      <c r="I8" s="23">
        <v>3126412</v>
      </c>
      <c r="J8" s="23">
        <v>12333005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12333005</v>
      </c>
      <c r="X8" s="23">
        <v>20043720</v>
      </c>
      <c r="Y8" s="23">
        <v>-7710715</v>
      </c>
      <c r="Z8" s="24">
        <v>-38.47</v>
      </c>
      <c r="AA8" s="25">
        <v>65192000</v>
      </c>
    </row>
    <row r="9" spans="1:27" ht="13.5">
      <c r="A9" s="26" t="s">
        <v>36</v>
      </c>
      <c r="B9" s="20"/>
      <c r="C9" s="21">
        <v>8260712</v>
      </c>
      <c r="D9" s="21"/>
      <c r="E9" s="22">
        <v>622402</v>
      </c>
      <c r="F9" s="23">
        <v>622402</v>
      </c>
      <c r="G9" s="23">
        <v>2289</v>
      </c>
      <c r="H9" s="23">
        <v>25998</v>
      </c>
      <c r="I9" s="23">
        <v>17606</v>
      </c>
      <c r="J9" s="23">
        <v>45893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45893</v>
      </c>
      <c r="X9" s="23">
        <v>155598</v>
      </c>
      <c r="Y9" s="23">
        <v>-109705</v>
      </c>
      <c r="Z9" s="24">
        <v>-70.51</v>
      </c>
      <c r="AA9" s="25">
        <v>622402</v>
      </c>
    </row>
    <row r="10" spans="1:27" ht="13.5">
      <c r="A10" s="26" t="s">
        <v>37</v>
      </c>
      <c r="B10" s="20"/>
      <c r="C10" s="21">
        <v>8925</v>
      </c>
      <c r="D10" s="21"/>
      <c r="E10" s="22">
        <v>9947</v>
      </c>
      <c r="F10" s="23">
        <v>9947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2487</v>
      </c>
      <c r="Y10" s="23">
        <v>-2487</v>
      </c>
      <c r="Z10" s="24">
        <v>-100</v>
      </c>
      <c r="AA10" s="25">
        <v>9947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-137310286</v>
      </c>
      <c r="D12" s="21"/>
      <c r="E12" s="22">
        <v>-120821548</v>
      </c>
      <c r="F12" s="23">
        <v>-120821548</v>
      </c>
      <c r="G12" s="23">
        <v>-8710741</v>
      </c>
      <c r="H12" s="23">
        <v>-6624475</v>
      </c>
      <c r="I12" s="23">
        <v>-5490485</v>
      </c>
      <c r="J12" s="23">
        <v>-20825701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-20825701</v>
      </c>
      <c r="X12" s="23">
        <v>-36808354</v>
      </c>
      <c r="Y12" s="23">
        <v>15982653</v>
      </c>
      <c r="Z12" s="24">
        <v>-43.42</v>
      </c>
      <c r="AA12" s="25">
        <v>-120821548</v>
      </c>
    </row>
    <row r="13" spans="1:27" ht="13.5">
      <c r="A13" s="26" t="s">
        <v>40</v>
      </c>
      <c r="B13" s="20"/>
      <c r="C13" s="21">
        <v>-5382137</v>
      </c>
      <c r="D13" s="21"/>
      <c r="E13" s="22">
        <v>-2382000</v>
      </c>
      <c r="F13" s="23">
        <v>-2382000</v>
      </c>
      <c r="G13" s="23">
        <v>-3877</v>
      </c>
      <c r="H13" s="23">
        <v>-6621</v>
      </c>
      <c r="I13" s="23"/>
      <c r="J13" s="23">
        <v>-10498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-10498</v>
      </c>
      <c r="X13" s="23">
        <v>-626001</v>
      </c>
      <c r="Y13" s="23">
        <v>615503</v>
      </c>
      <c r="Z13" s="24">
        <v>-98.32</v>
      </c>
      <c r="AA13" s="25">
        <v>-2382000</v>
      </c>
    </row>
    <row r="14" spans="1:27" ht="13.5">
      <c r="A14" s="26" t="s">
        <v>41</v>
      </c>
      <c r="B14" s="20"/>
      <c r="C14" s="21">
        <v>-3014720</v>
      </c>
      <c r="D14" s="21"/>
      <c r="E14" s="22">
        <v>-5763131</v>
      </c>
      <c r="F14" s="23">
        <v>-5763131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-1440783</v>
      </c>
      <c r="Y14" s="23">
        <v>1440783</v>
      </c>
      <c r="Z14" s="24">
        <v>-100</v>
      </c>
      <c r="AA14" s="25">
        <v>-5763131</v>
      </c>
    </row>
    <row r="15" spans="1:27" ht="13.5">
      <c r="A15" s="27" t="s">
        <v>42</v>
      </c>
      <c r="B15" s="28"/>
      <c r="C15" s="29">
        <f aca="true" t="shared" si="0" ref="C15:Y15">SUM(C6:C14)</f>
        <v>6944761</v>
      </c>
      <c r="D15" s="29">
        <f>SUM(D6:D14)</f>
        <v>0</v>
      </c>
      <c r="E15" s="30">
        <f t="shared" si="0"/>
        <v>58994043</v>
      </c>
      <c r="F15" s="31">
        <f t="shared" si="0"/>
        <v>58994043</v>
      </c>
      <c r="G15" s="31">
        <f t="shared" si="0"/>
        <v>17049742</v>
      </c>
      <c r="H15" s="31">
        <f t="shared" si="0"/>
        <v>-3390106</v>
      </c>
      <c r="I15" s="31">
        <f t="shared" si="0"/>
        <v>-1332424</v>
      </c>
      <c r="J15" s="31">
        <f t="shared" si="0"/>
        <v>12327212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12327212</v>
      </c>
      <c r="X15" s="31">
        <f t="shared" si="0"/>
        <v>20455043</v>
      </c>
      <c r="Y15" s="31">
        <f t="shared" si="0"/>
        <v>-8127831</v>
      </c>
      <c r="Z15" s="32">
        <f>+IF(X15&lt;&gt;0,+(Y15/X15)*100,0)</f>
        <v>-39.7350961325283</v>
      </c>
      <c r="AA15" s="33">
        <f>SUM(AA6:AA14)</f>
        <v>58994043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-3847773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>
        <v>-20412210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10065481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-72435712</v>
      </c>
      <c r="F24" s="23">
        <v>-72435712</v>
      </c>
      <c r="G24" s="23">
        <v>-3680717</v>
      </c>
      <c r="H24" s="23">
        <v>-5700738</v>
      </c>
      <c r="I24" s="23"/>
      <c r="J24" s="23">
        <v>-9381455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-9381455</v>
      </c>
      <c r="X24" s="23">
        <v>-16370471</v>
      </c>
      <c r="Y24" s="23">
        <v>6989016</v>
      </c>
      <c r="Z24" s="24">
        <v>-42.69</v>
      </c>
      <c r="AA24" s="25">
        <v>-72435712</v>
      </c>
    </row>
    <row r="25" spans="1:27" ht="13.5">
      <c r="A25" s="27" t="s">
        <v>49</v>
      </c>
      <c r="B25" s="28"/>
      <c r="C25" s="29">
        <f aca="true" t="shared" si="1" ref="C25:Y25">SUM(C19:C24)</f>
        <v>-14194502</v>
      </c>
      <c r="D25" s="29">
        <f>SUM(D19:D24)</f>
        <v>0</v>
      </c>
      <c r="E25" s="30">
        <f t="shared" si="1"/>
        <v>-72435712</v>
      </c>
      <c r="F25" s="31">
        <f t="shared" si="1"/>
        <v>-72435712</v>
      </c>
      <c r="G25" s="31">
        <f t="shared" si="1"/>
        <v>-3680717</v>
      </c>
      <c r="H25" s="31">
        <f t="shared" si="1"/>
        <v>-5700738</v>
      </c>
      <c r="I25" s="31">
        <f t="shared" si="1"/>
        <v>0</v>
      </c>
      <c r="J25" s="31">
        <f t="shared" si="1"/>
        <v>-9381455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-9381455</v>
      </c>
      <c r="X25" s="31">
        <f t="shared" si="1"/>
        <v>-16370471</v>
      </c>
      <c r="Y25" s="31">
        <f t="shared" si="1"/>
        <v>6989016</v>
      </c>
      <c r="Z25" s="32">
        <f>+IF(X25&lt;&gt;0,+(Y25/X25)*100,0)</f>
        <v>-42.69282172760943</v>
      </c>
      <c r="AA25" s="33">
        <f>SUM(AA19:AA24)</f>
        <v>-72435712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4898065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401904</v>
      </c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272000</v>
      </c>
      <c r="F33" s="23">
        <v>272000</v>
      </c>
      <c r="G33" s="23">
        <v>-68837</v>
      </c>
      <c r="H33" s="23"/>
      <c r="I33" s="23"/>
      <c r="J33" s="23">
        <v>-68837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-68837</v>
      </c>
      <c r="X33" s="23">
        <v>68000</v>
      </c>
      <c r="Y33" s="23">
        <v>-136837</v>
      </c>
      <c r="Z33" s="24">
        <v>-201.23</v>
      </c>
      <c r="AA33" s="25">
        <v>272000</v>
      </c>
    </row>
    <row r="34" spans="1:27" ht="13.5">
      <c r="A34" s="27" t="s">
        <v>55</v>
      </c>
      <c r="B34" s="28"/>
      <c r="C34" s="29">
        <f aca="true" t="shared" si="2" ref="C34:Y34">SUM(C29:C33)</f>
        <v>5299969</v>
      </c>
      <c r="D34" s="29">
        <f>SUM(D29:D33)</f>
        <v>0</v>
      </c>
      <c r="E34" s="30">
        <f t="shared" si="2"/>
        <v>272000</v>
      </c>
      <c r="F34" s="31">
        <f t="shared" si="2"/>
        <v>272000</v>
      </c>
      <c r="G34" s="31">
        <f t="shared" si="2"/>
        <v>-68837</v>
      </c>
      <c r="H34" s="31">
        <f t="shared" si="2"/>
        <v>0</v>
      </c>
      <c r="I34" s="31">
        <f t="shared" si="2"/>
        <v>0</v>
      </c>
      <c r="J34" s="31">
        <f t="shared" si="2"/>
        <v>-68837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-68837</v>
      </c>
      <c r="X34" s="31">
        <f t="shared" si="2"/>
        <v>68000</v>
      </c>
      <c r="Y34" s="31">
        <f t="shared" si="2"/>
        <v>-136837</v>
      </c>
      <c r="Z34" s="32">
        <f>+IF(X34&lt;&gt;0,+(Y34/X34)*100,0)</f>
        <v>-201.23088235294117</v>
      </c>
      <c r="AA34" s="33">
        <f>SUM(AA29:AA33)</f>
        <v>272000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-1949772</v>
      </c>
      <c r="D36" s="35">
        <f>+D15+D25+D34</f>
        <v>0</v>
      </c>
      <c r="E36" s="36">
        <f t="shared" si="3"/>
        <v>-13169669</v>
      </c>
      <c r="F36" s="37">
        <f t="shared" si="3"/>
        <v>-13169669</v>
      </c>
      <c r="G36" s="37">
        <f t="shared" si="3"/>
        <v>13300188</v>
      </c>
      <c r="H36" s="37">
        <f t="shared" si="3"/>
        <v>-9090844</v>
      </c>
      <c r="I36" s="37">
        <f t="shared" si="3"/>
        <v>-1332424</v>
      </c>
      <c r="J36" s="37">
        <f t="shared" si="3"/>
        <v>2876920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2876920</v>
      </c>
      <c r="X36" s="37">
        <f t="shared" si="3"/>
        <v>4152572</v>
      </c>
      <c r="Y36" s="37">
        <f t="shared" si="3"/>
        <v>-1275652</v>
      </c>
      <c r="Z36" s="38">
        <f>+IF(X36&lt;&gt;0,+(Y36/X36)*100,0)</f>
        <v>-30.71956368245993</v>
      </c>
      <c r="AA36" s="39">
        <f>+AA15+AA25+AA34</f>
        <v>-13169669</v>
      </c>
    </row>
    <row r="37" spans="1:27" ht="13.5">
      <c r="A37" s="26" t="s">
        <v>57</v>
      </c>
      <c r="B37" s="20"/>
      <c r="C37" s="35">
        <v>201754</v>
      </c>
      <c r="D37" s="35"/>
      <c r="E37" s="36"/>
      <c r="F37" s="37"/>
      <c r="G37" s="37">
        <v>-2174706</v>
      </c>
      <c r="H37" s="37">
        <v>11125482</v>
      </c>
      <c r="I37" s="37">
        <v>2034638</v>
      </c>
      <c r="J37" s="37">
        <v>-2174706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-2174706</v>
      </c>
      <c r="X37" s="37"/>
      <c r="Y37" s="37">
        <v>-2174706</v>
      </c>
      <c r="Z37" s="38"/>
      <c r="AA37" s="39"/>
    </row>
    <row r="38" spans="1:27" ht="13.5">
      <c r="A38" s="45" t="s">
        <v>58</v>
      </c>
      <c r="B38" s="46"/>
      <c r="C38" s="47">
        <v>-1748018</v>
      </c>
      <c r="D38" s="47"/>
      <c r="E38" s="48">
        <v>-13169669</v>
      </c>
      <c r="F38" s="49">
        <v>-13169669</v>
      </c>
      <c r="G38" s="49">
        <v>11125482</v>
      </c>
      <c r="H38" s="49">
        <v>2034638</v>
      </c>
      <c r="I38" s="49">
        <v>702214</v>
      </c>
      <c r="J38" s="49">
        <v>702214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702214</v>
      </c>
      <c r="X38" s="49">
        <v>4152572</v>
      </c>
      <c r="Y38" s="49">
        <v>-3450358</v>
      </c>
      <c r="Z38" s="50">
        <v>-83.09</v>
      </c>
      <c r="AA38" s="51">
        <v>-13169669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46423996</v>
      </c>
      <c r="F6" s="23">
        <v>46423996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11604999</v>
      </c>
      <c r="Y6" s="23">
        <v>-11604999</v>
      </c>
      <c r="Z6" s="24">
        <v>-100</v>
      </c>
      <c r="AA6" s="25">
        <v>46423996</v>
      </c>
    </row>
    <row r="7" spans="1:27" ht="13.5">
      <c r="A7" s="26" t="s">
        <v>34</v>
      </c>
      <c r="B7" s="20"/>
      <c r="C7" s="21"/>
      <c r="D7" s="21"/>
      <c r="E7" s="22">
        <v>43045000</v>
      </c>
      <c r="F7" s="23">
        <v>43045000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16837000</v>
      </c>
      <c r="Y7" s="23">
        <v>-16837000</v>
      </c>
      <c r="Z7" s="24">
        <v>-100</v>
      </c>
      <c r="AA7" s="25">
        <v>43045000</v>
      </c>
    </row>
    <row r="8" spans="1:27" ht="13.5">
      <c r="A8" s="26" t="s">
        <v>35</v>
      </c>
      <c r="B8" s="20"/>
      <c r="C8" s="21"/>
      <c r="D8" s="21"/>
      <c r="E8" s="22">
        <v>21317000</v>
      </c>
      <c r="F8" s="23">
        <v>21317000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>
        <v>21317000</v>
      </c>
    </row>
    <row r="9" spans="1:27" ht="13.5">
      <c r="A9" s="26" t="s">
        <v>36</v>
      </c>
      <c r="B9" s="20"/>
      <c r="C9" s="21"/>
      <c r="D9" s="21"/>
      <c r="E9" s="22">
        <v>73000</v>
      </c>
      <c r="F9" s="23">
        <v>73000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25">
        <v>73000</v>
      </c>
    </row>
    <row r="10" spans="1:27" ht="13.5">
      <c r="A10" s="26" t="s">
        <v>37</v>
      </c>
      <c r="B10" s="20"/>
      <c r="C10" s="21"/>
      <c r="D10" s="21"/>
      <c r="E10" s="22">
        <v>5000</v>
      </c>
      <c r="F10" s="23">
        <v>5000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>
        <v>5000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-80218004</v>
      </c>
      <c r="F12" s="23">
        <v>-80218004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-20056251</v>
      </c>
      <c r="Y12" s="23">
        <v>20056251</v>
      </c>
      <c r="Z12" s="24">
        <v>-100</v>
      </c>
      <c r="AA12" s="25">
        <v>-80218004</v>
      </c>
    </row>
    <row r="13" spans="1:27" ht="13.5">
      <c r="A13" s="26" t="s">
        <v>40</v>
      </c>
      <c r="B13" s="20"/>
      <c r="C13" s="21"/>
      <c r="D13" s="21"/>
      <c r="E13" s="22">
        <v>-52000</v>
      </c>
      <c r="F13" s="23">
        <v>-52000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-12000</v>
      </c>
      <c r="Y13" s="23">
        <v>12000</v>
      </c>
      <c r="Z13" s="24">
        <v>-100</v>
      </c>
      <c r="AA13" s="25">
        <v>-52000</v>
      </c>
    </row>
    <row r="14" spans="1:27" ht="13.5">
      <c r="A14" s="26" t="s">
        <v>41</v>
      </c>
      <c r="B14" s="20"/>
      <c r="C14" s="21"/>
      <c r="D14" s="21"/>
      <c r="E14" s="22">
        <v>-5559000</v>
      </c>
      <c r="F14" s="23">
        <v>-5559000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-1389000</v>
      </c>
      <c r="Y14" s="23">
        <v>1389000</v>
      </c>
      <c r="Z14" s="24">
        <v>-100</v>
      </c>
      <c r="AA14" s="25">
        <v>-5559000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25034992</v>
      </c>
      <c r="F15" s="31">
        <f t="shared" si="0"/>
        <v>25034992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6984748</v>
      </c>
      <c r="Y15" s="31">
        <f t="shared" si="0"/>
        <v>-6984748</v>
      </c>
      <c r="Z15" s="32">
        <f>+IF(X15&lt;&gt;0,+(Y15/X15)*100,0)</f>
        <v>-100</v>
      </c>
      <c r="AA15" s="33">
        <f>SUM(AA6:AA14)</f>
        <v>25034992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0</v>
      </c>
      <c r="F25" s="31">
        <f t="shared" si="1"/>
        <v>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0</v>
      </c>
      <c r="Y25" s="31">
        <f t="shared" si="1"/>
        <v>0</v>
      </c>
      <c r="Z25" s="32">
        <f>+IF(X25&lt;&gt;0,+(Y25/X25)*100,0)</f>
        <v>0</v>
      </c>
      <c r="AA25" s="33">
        <f>SUM(AA19:AA24)</f>
        <v>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25034992</v>
      </c>
      <c r="F36" s="37">
        <f t="shared" si="3"/>
        <v>25034992</v>
      </c>
      <c r="G36" s="37">
        <f t="shared" si="3"/>
        <v>0</v>
      </c>
      <c r="H36" s="37">
        <f t="shared" si="3"/>
        <v>0</v>
      </c>
      <c r="I36" s="37">
        <f t="shared" si="3"/>
        <v>0</v>
      </c>
      <c r="J36" s="37">
        <f t="shared" si="3"/>
        <v>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0</v>
      </c>
      <c r="X36" s="37">
        <f t="shared" si="3"/>
        <v>6984748</v>
      </c>
      <c r="Y36" s="37">
        <f t="shared" si="3"/>
        <v>-6984748</v>
      </c>
      <c r="Z36" s="38">
        <f>+IF(X36&lt;&gt;0,+(Y36/X36)*100,0)</f>
        <v>-100</v>
      </c>
      <c r="AA36" s="39">
        <f>+AA15+AA25+AA34</f>
        <v>25034992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25034992</v>
      </c>
      <c r="F38" s="49">
        <v>25034992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>
        <v>6984748</v>
      </c>
      <c r="Y38" s="49">
        <v>-6984748</v>
      </c>
      <c r="Z38" s="50">
        <v>-100</v>
      </c>
      <c r="AA38" s="51">
        <v>25034992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709483</v>
      </c>
      <c r="D6" s="21"/>
      <c r="E6" s="22">
        <v>597562</v>
      </c>
      <c r="F6" s="23">
        <v>597562</v>
      </c>
      <c r="G6" s="23">
        <v>583889</v>
      </c>
      <c r="H6" s="23">
        <v>3526</v>
      </c>
      <c r="I6" s="23">
        <v>2940</v>
      </c>
      <c r="J6" s="23">
        <v>590355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590355</v>
      </c>
      <c r="X6" s="23">
        <v>149388</v>
      </c>
      <c r="Y6" s="23">
        <v>440967</v>
      </c>
      <c r="Z6" s="24">
        <v>295.18</v>
      </c>
      <c r="AA6" s="25">
        <v>597562</v>
      </c>
    </row>
    <row r="7" spans="1:27" ht="13.5">
      <c r="A7" s="26" t="s">
        <v>34</v>
      </c>
      <c r="B7" s="20"/>
      <c r="C7" s="21">
        <v>55359046</v>
      </c>
      <c r="D7" s="21"/>
      <c r="E7" s="22">
        <v>62992000</v>
      </c>
      <c r="F7" s="23">
        <v>62992000</v>
      </c>
      <c r="G7" s="23">
        <v>13084000</v>
      </c>
      <c r="H7" s="23">
        <v>3218000</v>
      </c>
      <c r="I7" s="23"/>
      <c r="J7" s="23">
        <v>16302000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16302000</v>
      </c>
      <c r="X7" s="23">
        <v>15872997</v>
      </c>
      <c r="Y7" s="23">
        <v>429003</v>
      </c>
      <c r="Z7" s="24">
        <v>2.7</v>
      </c>
      <c r="AA7" s="25">
        <v>62992000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>
        <v>258205</v>
      </c>
      <c r="D9" s="21"/>
      <c r="E9" s="22">
        <v>115815</v>
      </c>
      <c r="F9" s="23">
        <v>115815</v>
      </c>
      <c r="G9" s="23">
        <v>30265</v>
      </c>
      <c r="H9" s="23">
        <v>1738</v>
      </c>
      <c r="I9" s="23">
        <v>790</v>
      </c>
      <c r="J9" s="23">
        <v>32793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32793</v>
      </c>
      <c r="X9" s="23">
        <v>53954</v>
      </c>
      <c r="Y9" s="23">
        <v>-21161</v>
      </c>
      <c r="Z9" s="24">
        <v>-39.22</v>
      </c>
      <c r="AA9" s="25">
        <v>115815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-56682385</v>
      </c>
      <c r="D12" s="21"/>
      <c r="E12" s="22">
        <v>-65533884</v>
      </c>
      <c r="F12" s="23">
        <v>-65533884</v>
      </c>
      <c r="G12" s="23">
        <v>-3693691</v>
      </c>
      <c r="H12" s="23">
        <v>-4489315</v>
      </c>
      <c r="I12" s="23">
        <v>-5536597</v>
      </c>
      <c r="J12" s="23">
        <v>-13719603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-13719603</v>
      </c>
      <c r="X12" s="23">
        <v>-16383465</v>
      </c>
      <c r="Y12" s="23">
        <v>2663862</v>
      </c>
      <c r="Z12" s="24">
        <v>-16.26</v>
      </c>
      <c r="AA12" s="25">
        <v>-65533884</v>
      </c>
    </row>
    <row r="13" spans="1:27" ht="13.5">
      <c r="A13" s="26" t="s">
        <v>40</v>
      </c>
      <c r="B13" s="20"/>
      <c r="C13" s="21">
        <v>-70941</v>
      </c>
      <c r="D13" s="21"/>
      <c r="E13" s="22"/>
      <c r="F13" s="23"/>
      <c r="G13" s="23">
        <v>-172</v>
      </c>
      <c r="H13" s="23">
        <v>-348</v>
      </c>
      <c r="I13" s="23">
        <v>-164</v>
      </c>
      <c r="J13" s="23">
        <v>-684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-684</v>
      </c>
      <c r="X13" s="23"/>
      <c r="Y13" s="23">
        <v>-684</v>
      </c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-426592</v>
      </c>
      <c r="D15" s="29">
        <f>SUM(D6:D14)</f>
        <v>0</v>
      </c>
      <c r="E15" s="30">
        <f t="shared" si="0"/>
        <v>-1828507</v>
      </c>
      <c r="F15" s="31">
        <f t="shared" si="0"/>
        <v>-1828507</v>
      </c>
      <c r="G15" s="31">
        <f t="shared" si="0"/>
        <v>10004291</v>
      </c>
      <c r="H15" s="31">
        <f t="shared" si="0"/>
        <v>-1266399</v>
      </c>
      <c r="I15" s="31">
        <f t="shared" si="0"/>
        <v>-5533031</v>
      </c>
      <c r="J15" s="31">
        <f t="shared" si="0"/>
        <v>3204861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3204861</v>
      </c>
      <c r="X15" s="31">
        <f t="shared" si="0"/>
        <v>-307126</v>
      </c>
      <c r="Y15" s="31">
        <f t="shared" si="0"/>
        <v>3511987</v>
      </c>
      <c r="Z15" s="32">
        <f>+IF(X15&lt;&gt;0,+(Y15/X15)*100,0)</f>
        <v>-1143.500387463126</v>
      </c>
      <c r="AA15" s="33">
        <f>SUM(AA6:AA14)</f>
        <v>-1828507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71053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-9200000</v>
      </c>
      <c r="H22" s="23">
        <v>1000000</v>
      </c>
      <c r="I22" s="23">
        <v>5000000</v>
      </c>
      <c r="J22" s="23">
        <v>-3200000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-3200000</v>
      </c>
      <c r="X22" s="23"/>
      <c r="Y22" s="23">
        <v>-3200000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-458934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3.5">
      <c r="A25" s="27" t="s">
        <v>49</v>
      </c>
      <c r="B25" s="28"/>
      <c r="C25" s="29">
        <f aca="true" t="shared" si="1" ref="C25:Y25">SUM(C19:C24)</f>
        <v>-387881</v>
      </c>
      <c r="D25" s="29">
        <f>SUM(D19:D24)</f>
        <v>0</v>
      </c>
      <c r="E25" s="30">
        <f t="shared" si="1"/>
        <v>0</v>
      </c>
      <c r="F25" s="31">
        <f t="shared" si="1"/>
        <v>0</v>
      </c>
      <c r="G25" s="31">
        <f t="shared" si="1"/>
        <v>-9200000</v>
      </c>
      <c r="H25" s="31">
        <f t="shared" si="1"/>
        <v>1000000</v>
      </c>
      <c r="I25" s="31">
        <f t="shared" si="1"/>
        <v>5000000</v>
      </c>
      <c r="J25" s="31">
        <f t="shared" si="1"/>
        <v>-3200000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-3200000</v>
      </c>
      <c r="X25" s="31">
        <f t="shared" si="1"/>
        <v>0</v>
      </c>
      <c r="Y25" s="31">
        <f t="shared" si="1"/>
        <v>-3200000</v>
      </c>
      <c r="Z25" s="32">
        <f>+IF(X25&lt;&gt;0,+(Y25/X25)*100,0)</f>
        <v>0</v>
      </c>
      <c r="AA25" s="33">
        <f>SUM(AA19:AA24)</f>
        <v>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-234000</v>
      </c>
      <c r="D33" s="21"/>
      <c r="E33" s="22">
        <v>-500004</v>
      </c>
      <c r="F33" s="23">
        <v>-500004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-125001</v>
      </c>
      <c r="Y33" s="23">
        <v>125001</v>
      </c>
      <c r="Z33" s="24">
        <v>-100</v>
      </c>
      <c r="AA33" s="25">
        <v>-500004</v>
      </c>
    </row>
    <row r="34" spans="1:27" ht="13.5">
      <c r="A34" s="27" t="s">
        <v>55</v>
      </c>
      <c r="B34" s="28"/>
      <c r="C34" s="29">
        <f aca="true" t="shared" si="2" ref="C34:Y34">SUM(C29:C33)</f>
        <v>-234000</v>
      </c>
      <c r="D34" s="29">
        <f>SUM(D29:D33)</f>
        <v>0</v>
      </c>
      <c r="E34" s="30">
        <f t="shared" si="2"/>
        <v>-500004</v>
      </c>
      <c r="F34" s="31">
        <f t="shared" si="2"/>
        <v>-500004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-125001</v>
      </c>
      <c r="Y34" s="31">
        <f t="shared" si="2"/>
        <v>125001</v>
      </c>
      <c r="Z34" s="32">
        <f>+IF(X34&lt;&gt;0,+(Y34/X34)*100,0)</f>
        <v>-100</v>
      </c>
      <c r="AA34" s="33">
        <f>SUM(AA29:AA33)</f>
        <v>-500004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-1048473</v>
      </c>
      <c r="D36" s="35">
        <f>+D15+D25+D34</f>
        <v>0</v>
      </c>
      <c r="E36" s="36">
        <f t="shared" si="3"/>
        <v>-2328511</v>
      </c>
      <c r="F36" s="37">
        <f t="shared" si="3"/>
        <v>-2328511</v>
      </c>
      <c r="G36" s="37">
        <f t="shared" si="3"/>
        <v>804291</v>
      </c>
      <c r="H36" s="37">
        <f t="shared" si="3"/>
        <v>-266399</v>
      </c>
      <c r="I36" s="37">
        <f t="shared" si="3"/>
        <v>-533031</v>
      </c>
      <c r="J36" s="37">
        <f t="shared" si="3"/>
        <v>4861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4861</v>
      </c>
      <c r="X36" s="37">
        <f t="shared" si="3"/>
        <v>-432127</v>
      </c>
      <c r="Y36" s="37">
        <f t="shared" si="3"/>
        <v>436988</v>
      </c>
      <c r="Z36" s="38">
        <f>+IF(X36&lt;&gt;0,+(Y36/X36)*100,0)</f>
        <v>-101.12490078148322</v>
      </c>
      <c r="AA36" s="39">
        <f>+AA15+AA25+AA34</f>
        <v>-2328511</v>
      </c>
    </row>
    <row r="37" spans="1:27" ht="13.5">
      <c r="A37" s="26" t="s">
        <v>57</v>
      </c>
      <c r="B37" s="20"/>
      <c r="C37" s="35">
        <v>1818068</v>
      </c>
      <c r="D37" s="35"/>
      <c r="E37" s="36"/>
      <c r="F37" s="37"/>
      <c r="G37" s="37">
        <v>387640</v>
      </c>
      <c r="H37" s="37">
        <v>1191931</v>
      </c>
      <c r="I37" s="37">
        <v>925532</v>
      </c>
      <c r="J37" s="37">
        <v>387640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387640</v>
      </c>
      <c r="X37" s="37"/>
      <c r="Y37" s="37">
        <v>387640</v>
      </c>
      <c r="Z37" s="38"/>
      <c r="AA37" s="39"/>
    </row>
    <row r="38" spans="1:27" ht="13.5">
      <c r="A38" s="45" t="s">
        <v>58</v>
      </c>
      <c r="B38" s="46"/>
      <c r="C38" s="47">
        <v>769595</v>
      </c>
      <c r="D38" s="47"/>
      <c r="E38" s="48">
        <v>-2328511</v>
      </c>
      <c r="F38" s="49">
        <v>-2328511</v>
      </c>
      <c r="G38" s="49">
        <v>1191931</v>
      </c>
      <c r="H38" s="49">
        <v>925532</v>
      </c>
      <c r="I38" s="49">
        <v>392501</v>
      </c>
      <c r="J38" s="49">
        <v>392501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392501</v>
      </c>
      <c r="X38" s="49">
        <v>-432127</v>
      </c>
      <c r="Y38" s="49">
        <v>824628</v>
      </c>
      <c r="Z38" s="50">
        <v>-190.83</v>
      </c>
      <c r="AA38" s="51">
        <v>-2328511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85317984</v>
      </c>
      <c r="F6" s="23">
        <v>85317984</v>
      </c>
      <c r="G6" s="23">
        <v>3158909</v>
      </c>
      <c r="H6" s="23">
        <v>3158909</v>
      </c>
      <c r="I6" s="23"/>
      <c r="J6" s="23">
        <v>6317818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6317818</v>
      </c>
      <c r="X6" s="23">
        <v>21329496</v>
      </c>
      <c r="Y6" s="23">
        <v>-15011678</v>
      </c>
      <c r="Z6" s="24">
        <v>-70.38</v>
      </c>
      <c r="AA6" s="25">
        <v>85317984</v>
      </c>
    </row>
    <row r="7" spans="1:27" ht="13.5">
      <c r="A7" s="26" t="s">
        <v>34</v>
      </c>
      <c r="B7" s="20"/>
      <c r="C7" s="21"/>
      <c r="D7" s="21"/>
      <c r="E7" s="22">
        <v>88607334</v>
      </c>
      <c r="F7" s="23">
        <v>88607334</v>
      </c>
      <c r="G7" s="23">
        <v>48079522</v>
      </c>
      <c r="H7" s="23">
        <v>1024258</v>
      </c>
      <c r="I7" s="23"/>
      <c r="J7" s="23">
        <v>49103780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49103780</v>
      </c>
      <c r="X7" s="23">
        <v>34863667</v>
      </c>
      <c r="Y7" s="23">
        <v>14240113</v>
      </c>
      <c r="Z7" s="24">
        <v>40.85</v>
      </c>
      <c r="AA7" s="25">
        <v>88607334</v>
      </c>
    </row>
    <row r="8" spans="1:27" ht="13.5">
      <c r="A8" s="26" t="s">
        <v>35</v>
      </c>
      <c r="B8" s="20"/>
      <c r="C8" s="21"/>
      <c r="D8" s="21"/>
      <c r="E8" s="22">
        <v>78567000</v>
      </c>
      <c r="F8" s="23">
        <v>78567000</v>
      </c>
      <c r="G8" s="23">
        <v>12816000</v>
      </c>
      <c r="H8" s="23"/>
      <c r="I8" s="23"/>
      <c r="J8" s="23">
        <v>12816000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12816000</v>
      </c>
      <c r="X8" s="23">
        <v>22020000</v>
      </c>
      <c r="Y8" s="23">
        <v>-9204000</v>
      </c>
      <c r="Z8" s="24">
        <v>-41.8</v>
      </c>
      <c r="AA8" s="25">
        <v>78567000</v>
      </c>
    </row>
    <row r="9" spans="1:27" ht="13.5">
      <c r="A9" s="26" t="s">
        <v>36</v>
      </c>
      <c r="B9" s="20"/>
      <c r="C9" s="21"/>
      <c r="D9" s="21"/>
      <c r="E9" s="22">
        <v>6610200</v>
      </c>
      <c r="F9" s="23">
        <v>6610200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1652550</v>
      </c>
      <c r="Y9" s="23">
        <v>-1652550</v>
      </c>
      <c r="Z9" s="24">
        <v>-100</v>
      </c>
      <c r="AA9" s="25">
        <v>6610200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-109517016</v>
      </c>
      <c r="F12" s="23">
        <v>-109517016</v>
      </c>
      <c r="G12" s="23">
        <v>-16431468</v>
      </c>
      <c r="H12" s="23">
        <v>-30664881</v>
      </c>
      <c r="I12" s="23"/>
      <c r="J12" s="23">
        <v>-47096349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-47096349</v>
      </c>
      <c r="X12" s="23">
        <v>-27380754</v>
      </c>
      <c r="Y12" s="23">
        <v>-19715595</v>
      </c>
      <c r="Z12" s="24">
        <v>72.01</v>
      </c>
      <c r="AA12" s="25">
        <v>-109517016</v>
      </c>
    </row>
    <row r="13" spans="1:27" ht="13.5">
      <c r="A13" s="26" t="s">
        <v>40</v>
      </c>
      <c r="B13" s="20"/>
      <c r="C13" s="21"/>
      <c r="D13" s="21"/>
      <c r="E13" s="22">
        <v>-31599000</v>
      </c>
      <c r="F13" s="23">
        <v>-31599000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-7899750</v>
      </c>
      <c r="Y13" s="23">
        <v>7899750</v>
      </c>
      <c r="Z13" s="24">
        <v>-100</v>
      </c>
      <c r="AA13" s="25">
        <v>-31599000</v>
      </c>
    </row>
    <row r="14" spans="1:27" ht="13.5">
      <c r="A14" s="26" t="s">
        <v>41</v>
      </c>
      <c r="B14" s="20"/>
      <c r="C14" s="21"/>
      <c r="D14" s="21"/>
      <c r="E14" s="22">
        <v>-51918967</v>
      </c>
      <c r="F14" s="23">
        <v>-51918967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-13748671</v>
      </c>
      <c r="Y14" s="23">
        <v>13748671</v>
      </c>
      <c r="Z14" s="24">
        <v>-100</v>
      </c>
      <c r="AA14" s="25">
        <v>-51918967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66067535</v>
      </c>
      <c r="F15" s="31">
        <f t="shared" si="0"/>
        <v>66067535</v>
      </c>
      <c r="G15" s="31">
        <f t="shared" si="0"/>
        <v>47622963</v>
      </c>
      <c r="H15" s="31">
        <f t="shared" si="0"/>
        <v>-26481714</v>
      </c>
      <c r="I15" s="31">
        <f t="shared" si="0"/>
        <v>0</v>
      </c>
      <c r="J15" s="31">
        <f t="shared" si="0"/>
        <v>21141249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21141249</v>
      </c>
      <c r="X15" s="31">
        <f t="shared" si="0"/>
        <v>30836538</v>
      </c>
      <c r="Y15" s="31">
        <f t="shared" si="0"/>
        <v>-9695289</v>
      </c>
      <c r="Z15" s="32">
        <f>+IF(X15&lt;&gt;0,+(Y15/X15)*100,0)</f>
        <v>-31.440912725027694</v>
      </c>
      <c r="AA15" s="33">
        <f>SUM(AA6:AA14)</f>
        <v>66067535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/>
      <c r="F24" s="23"/>
      <c r="G24" s="23">
        <v>-3181724</v>
      </c>
      <c r="H24" s="23">
        <v>-15106822</v>
      </c>
      <c r="I24" s="23"/>
      <c r="J24" s="23">
        <v>-18288546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-18288546</v>
      </c>
      <c r="X24" s="23"/>
      <c r="Y24" s="23">
        <v>-18288546</v>
      </c>
      <c r="Z24" s="24"/>
      <c r="AA24" s="25"/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0</v>
      </c>
      <c r="F25" s="31">
        <f t="shared" si="1"/>
        <v>0</v>
      </c>
      <c r="G25" s="31">
        <f t="shared" si="1"/>
        <v>-3181724</v>
      </c>
      <c r="H25" s="31">
        <f t="shared" si="1"/>
        <v>-15106822</v>
      </c>
      <c r="I25" s="31">
        <f t="shared" si="1"/>
        <v>0</v>
      </c>
      <c r="J25" s="31">
        <f t="shared" si="1"/>
        <v>-18288546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-18288546</v>
      </c>
      <c r="X25" s="31">
        <f t="shared" si="1"/>
        <v>0</v>
      </c>
      <c r="Y25" s="31">
        <f t="shared" si="1"/>
        <v>-18288546</v>
      </c>
      <c r="Z25" s="32">
        <f>+IF(X25&lt;&gt;0,+(Y25/X25)*100,0)</f>
        <v>0</v>
      </c>
      <c r="AA25" s="33">
        <f>SUM(AA19:AA24)</f>
        <v>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-1315716</v>
      </c>
      <c r="F33" s="23">
        <v>-1315716</v>
      </c>
      <c r="G33" s="23">
        <v>-184384</v>
      </c>
      <c r="H33" s="23"/>
      <c r="I33" s="23"/>
      <c r="J33" s="23">
        <v>-184384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-184384</v>
      </c>
      <c r="X33" s="23">
        <v>-328929</v>
      </c>
      <c r="Y33" s="23">
        <v>144545</v>
      </c>
      <c r="Z33" s="24">
        <v>-43.94</v>
      </c>
      <c r="AA33" s="25">
        <v>-1315716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-1315716</v>
      </c>
      <c r="F34" s="31">
        <f t="shared" si="2"/>
        <v>-1315716</v>
      </c>
      <c r="G34" s="31">
        <f t="shared" si="2"/>
        <v>-184384</v>
      </c>
      <c r="H34" s="31">
        <f t="shared" si="2"/>
        <v>0</v>
      </c>
      <c r="I34" s="31">
        <f t="shared" si="2"/>
        <v>0</v>
      </c>
      <c r="J34" s="31">
        <f t="shared" si="2"/>
        <v>-184384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-184384</v>
      </c>
      <c r="X34" s="31">
        <f t="shared" si="2"/>
        <v>-328929</v>
      </c>
      <c r="Y34" s="31">
        <f t="shared" si="2"/>
        <v>144545</v>
      </c>
      <c r="Z34" s="32">
        <f>+IF(X34&lt;&gt;0,+(Y34/X34)*100,0)</f>
        <v>-43.94413384043365</v>
      </c>
      <c r="AA34" s="33">
        <f>SUM(AA29:AA33)</f>
        <v>-1315716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64751819</v>
      </c>
      <c r="F36" s="37">
        <f t="shared" si="3"/>
        <v>64751819</v>
      </c>
      <c r="G36" s="37">
        <f t="shared" si="3"/>
        <v>44256855</v>
      </c>
      <c r="H36" s="37">
        <f t="shared" si="3"/>
        <v>-41588536</v>
      </c>
      <c r="I36" s="37">
        <f t="shared" si="3"/>
        <v>0</v>
      </c>
      <c r="J36" s="37">
        <f t="shared" si="3"/>
        <v>2668319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2668319</v>
      </c>
      <c r="X36" s="37">
        <f t="shared" si="3"/>
        <v>30507609</v>
      </c>
      <c r="Y36" s="37">
        <f t="shared" si="3"/>
        <v>-27839290</v>
      </c>
      <c r="Z36" s="38">
        <f>+IF(X36&lt;&gt;0,+(Y36/X36)*100,0)</f>
        <v>-91.25359512769421</v>
      </c>
      <c r="AA36" s="39">
        <f>+AA15+AA25+AA34</f>
        <v>64751819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>
        <v>2494383</v>
      </c>
      <c r="H37" s="37">
        <v>46751238</v>
      </c>
      <c r="I37" s="37"/>
      <c r="J37" s="37">
        <v>2494383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2494383</v>
      </c>
      <c r="X37" s="37"/>
      <c r="Y37" s="37">
        <v>2494383</v>
      </c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64751819</v>
      </c>
      <c r="F38" s="49">
        <v>64751819</v>
      </c>
      <c r="G38" s="49">
        <v>46751238</v>
      </c>
      <c r="H38" s="49">
        <v>5162702</v>
      </c>
      <c r="I38" s="49"/>
      <c r="J38" s="49">
        <v>5162702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5162702</v>
      </c>
      <c r="X38" s="49">
        <v>30507609</v>
      </c>
      <c r="Y38" s="49">
        <v>-25344907</v>
      </c>
      <c r="Z38" s="50">
        <v>-83.08</v>
      </c>
      <c r="AA38" s="51">
        <v>64751819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16637249</v>
      </c>
      <c r="D6" s="21"/>
      <c r="E6" s="22">
        <v>21695000</v>
      </c>
      <c r="F6" s="23">
        <v>21695000</v>
      </c>
      <c r="G6" s="23">
        <v>1306340</v>
      </c>
      <c r="H6" s="23">
        <v>1240790</v>
      </c>
      <c r="I6" s="23">
        <v>1823030</v>
      </c>
      <c r="J6" s="23">
        <v>4370160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4370160</v>
      </c>
      <c r="X6" s="23">
        <v>5423751</v>
      </c>
      <c r="Y6" s="23">
        <v>-1053591</v>
      </c>
      <c r="Z6" s="24">
        <v>-19.43</v>
      </c>
      <c r="AA6" s="25">
        <v>21695000</v>
      </c>
    </row>
    <row r="7" spans="1:27" ht="13.5">
      <c r="A7" s="26" t="s">
        <v>34</v>
      </c>
      <c r="B7" s="20"/>
      <c r="C7" s="21">
        <v>46094396</v>
      </c>
      <c r="D7" s="21"/>
      <c r="E7" s="22">
        <v>47470899</v>
      </c>
      <c r="F7" s="23">
        <v>47470899</v>
      </c>
      <c r="G7" s="23">
        <v>19174000</v>
      </c>
      <c r="H7" s="23">
        <v>1363000</v>
      </c>
      <c r="I7" s="23"/>
      <c r="J7" s="23">
        <v>20537000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20537000</v>
      </c>
      <c r="X7" s="23">
        <v>21165900</v>
      </c>
      <c r="Y7" s="23">
        <v>-628900</v>
      </c>
      <c r="Z7" s="24">
        <v>-2.97</v>
      </c>
      <c r="AA7" s="25">
        <v>47470899</v>
      </c>
    </row>
    <row r="8" spans="1:27" ht="13.5">
      <c r="A8" s="26" t="s">
        <v>35</v>
      </c>
      <c r="B8" s="20"/>
      <c r="C8" s="21">
        <v>31153200</v>
      </c>
      <c r="D8" s="21"/>
      <c r="E8" s="22">
        <v>29155100</v>
      </c>
      <c r="F8" s="23">
        <v>29155100</v>
      </c>
      <c r="G8" s="23">
        <v>7579000</v>
      </c>
      <c r="H8" s="23"/>
      <c r="I8" s="23"/>
      <c r="J8" s="23">
        <v>7579000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7579000</v>
      </c>
      <c r="X8" s="23">
        <v>7288775</v>
      </c>
      <c r="Y8" s="23">
        <v>290225</v>
      </c>
      <c r="Z8" s="24">
        <v>3.98</v>
      </c>
      <c r="AA8" s="25">
        <v>29155100</v>
      </c>
    </row>
    <row r="9" spans="1:27" ht="13.5">
      <c r="A9" s="26" t="s">
        <v>36</v>
      </c>
      <c r="B9" s="20"/>
      <c r="C9" s="21">
        <v>1642828</v>
      </c>
      <c r="D9" s="21"/>
      <c r="E9" s="22">
        <v>1007408</v>
      </c>
      <c r="F9" s="23">
        <v>1007408</v>
      </c>
      <c r="G9" s="23">
        <v>467032</v>
      </c>
      <c r="H9" s="23">
        <v>435493</v>
      </c>
      <c r="I9" s="23">
        <v>487635</v>
      </c>
      <c r="J9" s="23">
        <v>1390160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1390160</v>
      </c>
      <c r="X9" s="23">
        <v>251852</v>
      </c>
      <c r="Y9" s="23">
        <v>1138308</v>
      </c>
      <c r="Z9" s="24">
        <v>451.97</v>
      </c>
      <c r="AA9" s="25">
        <v>1007408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-55069561</v>
      </c>
      <c r="D12" s="21"/>
      <c r="E12" s="22">
        <v>-72321000</v>
      </c>
      <c r="F12" s="23">
        <v>-72321000</v>
      </c>
      <c r="G12" s="23">
        <v>-3364159</v>
      </c>
      <c r="H12" s="23">
        <v>-6179574</v>
      </c>
      <c r="I12" s="23">
        <v>-6341979</v>
      </c>
      <c r="J12" s="23">
        <v>-15885712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-15885712</v>
      </c>
      <c r="X12" s="23">
        <v>-19384843</v>
      </c>
      <c r="Y12" s="23">
        <v>3499131</v>
      </c>
      <c r="Z12" s="24">
        <v>-18.05</v>
      </c>
      <c r="AA12" s="25">
        <v>-72321000</v>
      </c>
    </row>
    <row r="13" spans="1:27" ht="13.5">
      <c r="A13" s="26" t="s">
        <v>40</v>
      </c>
      <c r="B13" s="20"/>
      <c r="C13" s="21"/>
      <c r="D13" s="21"/>
      <c r="E13" s="22">
        <v>-260542</v>
      </c>
      <c r="F13" s="23">
        <v>-260542</v>
      </c>
      <c r="G13" s="23"/>
      <c r="H13" s="23">
        <v>-43864</v>
      </c>
      <c r="I13" s="23">
        <v>-43633</v>
      </c>
      <c r="J13" s="23">
        <v>-87497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-87497</v>
      </c>
      <c r="X13" s="23">
        <v>-260542</v>
      </c>
      <c r="Y13" s="23">
        <v>173045</v>
      </c>
      <c r="Z13" s="24">
        <v>-66.42</v>
      </c>
      <c r="AA13" s="25">
        <v>-260542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>
        <v>-129576</v>
      </c>
      <c r="H14" s="23">
        <v>-133933</v>
      </c>
      <c r="I14" s="23">
        <v>-162755</v>
      </c>
      <c r="J14" s="23">
        <v>-426264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-426264</v>
      </c>
      <c r="X14" s="23"/>
      <c r="Y14" s="23">
        <v>-426264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40458112</v>
      </c>
      <c r="D15" s="29">
        <f>SUM(D6:D14)</f>
        <v>0</v>
      </c>
      <c r="E15" s="30">
        <f t="shared" si="0"/>
        <v>26746865</v>
      </c>
      <c r="F15" s="31">
        <f t="shared" si="0"/>
        <v>26746865</v>
      </c>
      <c r="G15" s="31">
        <f t="shared" si="0"/>
        <v>25032637</v>
      </c>
      <c r="H15" s="31">
        <f t="shared" si="0"/>
        <v>-3318088</v>
      </c>
      <c r="I15" s="31">
        <f t="shared" si="0"/>
        <v>-4237702</v>
      </c>
      <c r="J15" s="31">
        <f t="shared" si="0"/>
        <v>17476847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17476847</v>
      </c>
      <c r="X15" s="31">
        <f t="shared" si="0"/>
        <v>14484893</v>
      </c>
      <c r="Y15" s="31">
        <f t="shared" si="0"/>
        <v>2991954</v>
      </c>
      <c r="Z15" s="32">
        <f>+IF(X15&lt;&gt;0,+(Y15/X15)*100,0)</f>
        <v>20.65568589288164</v>
      </c>
      <c r="AA15" s="33">
        <f>SUM(AA6:AA14)</f>
        <v>26746865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256167</v>
      </c>
      <c r="D19" s="21"/>
      <c r="E19" s="22"/>
      <c r="F19" s="23"/>
      <c r="G19" s="40"/>
      <c r="H19" s="40"/>
      <c r="I19" s="40">
        <v>7018</v>
      </c>
      <c r="J19" s="23">
        <v>7018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7018</v>
      </c>
      <c r="X19" s="23"/>
      <c r="Y19" s="40">
        <v>7018</v>
      </c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100110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788780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-40579059</v>
      </c>
      <c r="D24" s="21"/>
      <c r="E24" s="22">
        <v>-29155100</v>
      </c>
      <c r="F24" s="23">
        <v>-29155100</v>
      </c>
      <c r="G24" s="23">
        <v>-2953228</v>
      </c>
      <c r="H24" s="23"/>
      <c r="I24" s="23">
        <v>-836194</v>
      </c>
      <c r="J24" s="23">
        <v>-3789422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-3789422</v>
      </c>
      <c r="X24" s="23">
        <v>-29155100</v>
      </c>
      <c r="Y24" s="23">
        <v>25365678</v>
      </c>
      <c r="Z24" s="24">
        <v>-87</v>
      </c>
      <c r="AA24" s="25">
        <v>-29155100</v>
      </c>
    </row>
    <row r="25" spans="1:27" ht="13.5">
      <c r="A25" s="27" t="s">
        <v>49</v>
      </c>
      <c r="B25" s="28"/>
      <c r="C25" s="29">
        <f aca="true" t="shared" si="1" ref="C25:Y25">SUM(C19:C24)</f>
        <v>-39434002</v>
      </c>
      <c r="D25" s="29">
        <f>SUM(D19:D24)</f>
        <v>0</v>
      </c>
      <c r="E25" s="30">
        <f t="shared" si="1"/>
        <v>-29155100</v>
      </c>
      <c r="F25" s="31">
        <f t="shared" si="1"/>
        <v>-29155100</v>
      </c>
      <c r="G25" s="31">
        <f t="shared" si="1"/>
        <v>-2953228</v>
      </c>
      <c r="H25" s="31">
        <f t="shared" si="1"/>
        <v>0</v>
      </c>
      <c r="I25" s="31">
        <f t="shared" si="1"/>
        <v>-829176</v>
      </c>
      <c r="J25" s="31">
        <f t="shared" si="1"/>
        <v>-3782404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-3782404</v>
      </c>
      <c r="X25" s="31">
        <f t="shared" si="1"/>
        <v>-29155100</v>
      </c>
      <c r="Y25" s="31">
        <f t="shared" si="1"/>
        <v>25372696</v>
      </c>
      <c r="Z25" s="32">
        <f>+IF(X25&lt;&gt;0,+(Y25/X25)*100,0)</f>
        <v>-87.02661283960612</v>
      </c>
      <c r="AA25" s="33">
        <f>SUM(AA19:AA24)</f>
        <v>-29155100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1024110</v>
      </c>
      <c r="D36" s="35">
        <f>+D15+D25+D34</f>
        <v>0</v>
      </c>
      <c r="E36" s="36">
        <f t="shared" si="3"/>
        <v>-2408235</v>
      </c>
      <c r="F36" s="37">
        <f t="shared" si="3"/>
        <v>-2408235</v>
      </c>
      <c r="G36" s="37">
        <f t="shared" si="3"/>
        <v>22079409</v>
      </c>
      <c r="H36" s="37">
        <f t="shared" si="3"/>
        <v>-3318088</v>
      </c>
      <c r="I36" s="37">
        <f t="shared" si="3"/>
        <v>-5066878</v>
      </c>
      <c r="J36" s="37">
        <f t="shared" si="3"/>
        <v>13694443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13694443</v>
      </c>
      <c r="X36" s="37">
        <f t="shared" si="3"/>
        <v>-14670207</v>
      </c>
      <c r="Y36" s="37">
        <f t="shared" si="3"/>
        <v>28364650</v>
      </c>
      <c r="Z36" s="38">
        <f>+IF(X36&lt;&gt;0,+(Y36/X36)*100,0)</f>
        <v>-193.34866917692437</v>
      </c>
      <c r="AA36" s="39">
        <f>+AA15+AA25+AA34</f>
        <v>-2408235</v>
      </c>
    </row>
    <row r="37" spans="1:27" ht="13.5">
      <c r="A37" s="26" t="s">
        <v>57</v>
      </c>
      <c r="B37" s="20"/>
      <c r="C37" s="35">
        <v>3221213</v>
      </c>
      <c r="D37" s="35"/>
      <c r="E37" s="36"/>
      <c r="F37" s="37"/>
      <c r="G37" s="37"/>
      <c r="H37" s="37">
        <v>22079409</v>
      </c>
      <c r="I37" s="37">
        <v>18761321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>
        <v>4245323</v>
      </c>
      <c r="D38" s="47"/>
      <c r="E38" s="48">
        <v>-2408235</v>
      </c>
      <c r="F38" s="49">
        <v>-2408235</v>
      </c>
      <c r="G38" s="49">
        <v>22079409</v>
      </c>
      <c r="H38" s="49">
        <v>18761321</v>
      </c>
      <c r="I38" s="49">
        <v>13694443</v>
      </c>
      <c r="J38" s="49">
        <v>13694443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13694443</v>
      </c>
      <c r="X38" s="49">
        <v>-14670207</v>
      </c>
      <c r="Y38" s="49">
        <v>28364650</v>
      </c>
      <c r="Z38" s="50">
        <v>-193.35</v>
      </c>
      <c r="AA38" s="51">
        <v>-2408235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55828617</v>
      </c>
      <c r="D6" s="21"/>
      <c r="E6" s="22">
        <v>43129174</v>
      </c>
      <c r="F6" s="23">
        <v>43129174</v>
      </c>
      <c r="G6" s="23">
        <v>-9225012</v>
      </c>
      <c r="H6" s="23">
        <v>2232077</v>
      </c>
      <c r="I6" s="23">
        <v>5686695</v>
      </c>
      <c r="J6" s="23">
        <v>-1306240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-1306240</v>
      </c>
      <c r="X6" s="23">
        <v>9243324</v>
      </c>
      <c r="Y6" s="23">
        <v>-10549564</v>
      </c>
      <c r="Z6" s="24">
        <v>-114.13</v>
      </c>
      <c r="AA6" s="25">
        <v>43129174</v>
      </c>
    </row>
    <row r="7" spans="1:27" ht="13.5">
      <c r="A7" s="26" t="s">
        <v>34</v>
      </c>
      <c r="B7" s="20"/>
      <c r="C7" s="21">
        <v>64106050</v>
      </c>
      <c r="D7" s="21"/>
      <c r="E7" s="22">
        <v>66027999</v>
      </c>
      <c r="F7" s="23">
        <v>66027999</v>
      </c>
      <c r="G7" s="23">
        <v>24266727</v>
      </c>
      <c r="H7" s="23">
        <v>1458031</v>
      </c>
      <c r="I7" s="23"/>
      <c r="J7" s="23">
        <v>25724758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25724758</v>
      </c>
      <c r="X7" s="23">
        <v>33053333</v>
      </c>
      <c r="Y7" s="23">
        <v>-7328575</v>
      </c>
      <c r="Z7" s="24">
        <v>-22.17</v>
      </c>
      <c r="AA7" s="25">
        <v>66027999</v>
      </c>
    </row>
    <row r="8" spans="1:27" ht="13.5">
      <c r="A8" s="26" t="s">
        <v>35</v>
      </c>
      <c r="B8" s="20"/>
      <c r="C8" s="21">
        <v>28809000</v>
      </c>
      <c r="D8" s="21"/>
      <c r="E8" s="22">
        <v>24803001</v>
      </c>
      <c r="F8" s="23">
        <v>24803001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12269750</v>
      </c>
      <c r="Y8" s="23">
        <v>-12269750</v>
      </c>
      <c r="Z8" s="24">
        <v>-100</v>
      </c>
      <c r="AA8" s="25">
        <v>24803001</v>
      </c>
    </row>
    <row r="9" spans="1:27" ht="13.5">
      <c r="A9" s="26" t="s">
        <v>36</v>
      </c>
      <c r="B9" s="20"/>
      <c r="C9" s="21">
        <v>1458803</v>
      </c>
      <c r="D9" s="21"/>
      <c r="E9" s="22">
        <v>760000</v>
      </c>
      <c r="F9" s="23">
        <v>760000</v>
      </c>
      <c r="G9" s="23">
        <v>-26485</v>
      </c>
      <c r="H9" s="23"/>
      <c r="I9" s="23"/>
      <c r="J9" s="23">
        <v>-26485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-26485</v>
      </c>
      <c r="X9" s="23">
        <v>215755</v>
      </c>
      <c r="Y9" s="23">
        <v>-242240</v>
      </c>
      <c r="Z9" s="24">
        <v>-112.28</v>
      </c>
      <c r="AA9" s="25">
        <v>760000</v>
      </c>
    </row>
    <row r="10" spans="1:27" ht="13.5">
      <c r="A10" s="26" t="s">
        <v>37</v>
      </c>
      <c r="B10" s="20"/>
      <c r="C10" s="21">
        <v>51104</v>
      </c>
      <c r="D10" s="21"/>
      <c r="E10" s="22">
        <v>100000</v>
      </c>
      <c r="F10" s="23">
        <v>100000</v>
      </c>
      <c r="G10" s="23"/>
      <c r="H10" s="23"/>
      <c r="I10" s="23">
        <v>20178</v>
      </c>
      <c r="J10" s="23">
        <v>20178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20178</v>
      </c>
      <c r="X10" s="23"/>
      <c r="Y10" s="23">
        <v>20178</v>
      </c>
      <c r="Z10" s="24"/>
      <c r="AA10" s="25">
        <v>100000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-115278844</v>
      </c>
      <c r="D12" s="21"/>
      <c r="E12" s="22">
        <v>-108939483</v>
      </c>
      <c r="F12" s="23">
        <v>-108939483</v>
      </c>
      <c r="G12" s="23"/>
      <c r="H12" s="23">
        <v>-9519231</v>
      </c>
      <c r="I12" s="23">
        <v>-10397220</v>
      </c>
      <c r="J12" s="23">
        <v>-19916451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-19916451</v>
      </c>
      <c r="X12" s="23">
        <v>-25316735</v>
      </c>
      <c r="Y12" s="23">
        <v>5400284</v>
      </c>
      <c r="Z12" s="24">
        <v>-21.33</v>
      </c>
      <c r="AA12" s="25">
        <v>-108939483</v>
      </c>
    </row>
    <row r="13" spans="1:27" ht="13.5">
      <c r="A13" s="26" t="s">
        <v>40</v>
      </c>
      <c r="B13" s="20"/>
      <c r="C13" s="21">
        <v>-4453824</v>
      </c>
      <c r="D13" s="21"/>
      <c r="E13" s="22">
        <v>-2081688</v>
      </c>
      <c r="F13" s="23">
        <v>-2081688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-2081688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>
        <v>-405788</v>
      </c>
      <c r="I14" s="23">
        <v>-425265</v>
      </c>
      <c r="J14" s="23">
        <v>-831053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-831053</v>
      </c>
      <c r="X14" s="23"/>
      <c r="Y14" s="23">
        <v>-831053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30520906</v>
      </c>
      <c r="D15" s="29">
        <f>SUM(D6:D14)</f>
        <v>0</v>
      </c>
      <c r="E15" s="30">
        <f t="shared" si="0"/>
        <v>23799003</v>
      </c>
      <c r="F15" s="31">
        <f t="shared" si="0"/>
        <v>23799003</v>
      </c>
      <c r="G15" s="31">
        <f t="shared" si="0"/>
        <v>15015230</v>
      </c>
      <c r="H15" s="31">
        <f t="shared" si="0"/>
        <v>-6234911</v>
      </c>
      <c r="I15" s="31">
        <f t="shared" si="0"/>
        <v>-5115612</v>
      </c>
      <c r="J15" s="31">
        <f t="shared" si="0"/>
        <v>3664707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3664707</v>
      </c>
      <c r="X15" s="31">
        <f t="shared" si="0"/>
        <v>29465427</v>
      </c>
      <c r="Y15" s="31">
        <f t="shared" si="0"/>
        <v>-25800720</v>
      </c>
      <c r="Z15" s="32">
        <f>+IF(X15&lt;&gt;0,+(Y15/X15)*100,0)</f>
        <v>-87.56268829906996</v>
      </c>
      <c r="AA15" s="33">
        <f>SUM(AA6:AA14)</f>
        <v>23799003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68699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-29400049</v>
      </c>
      <c r="D24" s="21"/>
      <c r="E24" s="22">
        <v>-24802999</v>
      </c>
      <c r="F24" s="23">
        <v>-24802999</v>
      </c>
      <c r="G24" s="23">
        <v>-4299040</v>
      </c>
      <c r="H24" s="23">
        <v>-2331719</v>
      </c>
      <c r="I24" s="23">
        <v>-4925167</v>
      </c>
      <c r="J24" s="23">
        <v>-11555926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-11555926</v>
      </c>
      <c r="X24" s="23">
        <v>-7318941</v>
      </c>
      <c r="Y24" s="23">
        <v>-4236985</v>
      </c>
      <c r="Z24" s="24">
        <v>57.89</v>
      </c>
      <c r="AA24" s="25">
        <v>-24802999</v>
      </c>
    </row>
    <row r="25" spans="1:27" ht="13.5">
      <c r="A25" s="27" t="s">
        <v>49</v>
      </c>
      <c r="B25" s="28"/>
      <c r="C25" s="29">
        <f aca="true" t="shared" si="1" ref="C25:Y25">SUM(C19:C24)</f>
        <v>-29331350</v>
      </c>
      <c r="D25" s="29">
        <f>SUM(D19:D24)</f>
        <v>0</v>
      </c>
      <c r="E25" s="30">
        <f t="shared" si="1"/>
        <v>-24802999</v>
      </c>
      <c r="F25" s="31">
        <f t="shared" si="1"/>
        <v>-24802999</v>
      </c>
      <c r="G25" s="31">
        <f t="shared" si="1"/>
        <v>-4299040</v>
      </c>
      <c r="H25" s="31">
        <f t="shared" si="1"/>
        <v>-2331719</v>
      </c>
      <c r="I25" s="31">
        <f t="shared" si="1"/>
        <v>-4925167</v>
      </c>
      <c r="J25" s="31">
        <f t="shared" si="1"/>
        <v>-11555926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-11555926</v>
      </c>
      <c r="X25" s="31">
        <f t="shared" si="1"/>
        <v>-7318941</v>
      </c>
      <c r="Y25" s="31">
        <f t="shared" si="1"/>
        <v>-4236985</v>
      </c>
      <c r="Z25" s="32">
        <f>+IF(X25&lt;&gt;0,+(Y25/X25)*100,0)</f>
        <v>57.8906839117845</v>
      </c>
      <c r="AA25" s="33">
        <f>SUM(AA19:AA24)</f>
        <v>-24802999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-2452047</v>
      </c>
      <c r="D33" s="21"/>
      <c r="E33" s="22">
        <v>-503000</v>
      </c>
      <c r="F33" s="23">
        <v>-503000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-503000</v>
      </c>
    </row>
    <row r="34" spans="1:27" ht="13.5">
      <c r="A34" s="27" t="s">
        <v>55</v>
      </c>
      <c r="B34" s="28"/>
      <c r="C34" s="29">
        <f aca="true" t="shared" si="2" ref="C34:Y34">SUM(C29:C33)</f>
        <v>-2452047</v>
      </c>
      <c r="D34" s="29">
        <f>SUM(D29:D33)</f>
        <v>0</v>
      </c>
      <c r="E34" s="30">
        <f t="shared" si="2"/>
        <v>-503000</v>
      </c>
      <c r="F34" s="31">
        <f t="shared" si="2"/>
        <v>-503000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-503000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-1262491</v>
      </c>
      <c r="D36" s="35">
        <f>+D15+D25+D34</f>
        <v>0</v>
      </c>
      <c r="E36" s="36">
        <f t="shared" si="3"/>
        <v>-1506996</v>
      </c>
      <c r="F36" s="37">
        <f t="shared" si="3"/>
        <v>-1506996</v>
      </c>
      <c r="G36" s="37">
        <f t="shared" si="3"/>
        <v>10716190</v>
      </c>
      <c r="H36" s="37">
        <f t="shared" si="3"/>
        <v>-8566630</v>
      </c>
      <c r="I36" s="37">
        <f t="shared" si="3"/>
        <v>-10040779</v>
      </c>
      <c r="J36" s="37">
        <f t="shared" si="3"/>
        <v>-7891219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-7891219</v>
      </c>
      <c r="X36" s="37">
        <f t="shared" si="3"/>
        <v>22146486</v>
      </c>
      <c r="Y36" s="37">
        <f t="shared" si="3"/>
        <v>-30037705</v>
      </c>
      <c r="Z36" s="38">
        <f>+IF(X36&lt;&gt;0,+(Y36/X36)*100,0)</f>
        <v>-135.63192372821584</v>
      </c>
      <c r="AA36" s="39">
        <f>+AA15+AA25+AA34</f>
        <v>-1506996</v>
      </c>
    </row>
    <row r="37" spans="1:27" ht="13.5">
      <c r="A37" s="26" t="s">
        <v>57</v>
      </c>
      <c r="B37" s="20"/>
      <c r="C37" s="35">
        <v>14110511</v>
      </c>
      <c r="D37" s="35"/>
      <c r="E37" s="36">
        <v>8709000</v>
      </c>
      <c r="F37" s="37">
        <v>8709000</v>
      </c>
      <c r="G37" s="37">
        <v>-14176089</v>
      </c>
      <c r="H37" s="37">
        <v>-3459899</v>
      </c>
      <c r="I37" s="37">
        <v>-12026529</v>
      </c>
      <c r="J37" s="37">
        <v>-14176089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-14176089</v>
      </c>
      <c r="X37" s="37">
        <v>8709000</v>
      </c>
      <c r="Y37" s="37">
        <v>-22885089</v>
      </c>
      <c r="Z37" s="38">
        <v>-262.78</v>
      </c>
      <c r="AA37" s="39">
        <v>8709000</v>
      </c>
    </row>
    <row r="38" spans="1:27" ht="13.5">
      <c r="A38" s="45" t="s">
        <v>58</v>
      </c>
      <c r="B38" s="46"/>
      <c r="C38" s="47">
        <v>12848020</v>
      </c>
      <c r="D38" s="47"/>
      <c r="E38" s="48">
        <v>7202004</v>
      </c>
      <c r="F38" s="49">
        <v>7202004</v>
      </c>
      <c r="G38" s="49">
        <v>-3459899</v>
      </c>
      <c r="H38" s="49">
        <v>-12026529</v>
      </c>
      <c r="I38" s="49">
        <v>-22067308</v>
      </c>
      <c r="J38" s="49">
        <v>-22067308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-22067308</v>
      </c>
      <c r="X38" s="49">
        <v>30855486</v>
      </c>
      <c r="Y38" s="49">
        <v>-52922794</v>
      </c>
      <c r="Z38" s="50">
        <v>-171.52</v>
      </c>
      <c r="AA38" s="51">
        <v>7202004</v>
      </c>
    </row>
    <row r="39" spans="1:27" ht="13.5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2014-11-18T06:43:36Z</dcterms:created>
  <dcterms:modified xsi:type="dcterms:W3CDTF">2014-11-18T06:43:36Z</dcterms:modified>
  <cp:category/>
  <cp:version/>
  <cp:contentType/>
  <cp:contentStatus/>
</cp:coreProperties>
</file>