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TH" sheetId="1" r:id="rId1"/>
    <sheet name="KZN211" sheetId="2" r:id="rId2"/>
    <sheet name="KZN212" sheetId="3" r:id="rId3"/>
    <sheet name="KZN213" sheetId="4" r:id="rId4"/>
    <sheet name="KZN214" sheetId="5" r:id="rId5"/>
    <sheet name="KZN215" sheetId="6" r:id="rId6"/>
    <sheet name="KZN216" sheetId="7" r:id="rId7"/>
    <sheet name="DC21" sheetId="8" r:id="rId8"/>
    <sheet name="KZN221" sheetId="9" r:id="rId9"/>
    <sheet name="KZN222" sheetId="10" r:id="rId10"/>
    <sheet name="KZN223" sheetId="11" r:id="rId11"/>
    <sheet name="KZN224" sheetId="12" r:id="rId12"/>
    <sheet name="KZN225" sheetId="13" r:id="rId13"/>
    <sheet name="KZN226" sheetId="14" r:id="rId14"/>
    <sheet name="KZN227" sheetId="15" r:id="rId15"/>
    <sheet name="DC22" sheetId="16" r:id="rId16"/>
    <sheet name="KZN232" sheetId="17" r:id="rId17"/>
    <sheet name="KZN233" sheetId="18" r:id="rId18"/>
    <sheet name="KZN234" sheetId="19" r:id="rId19"/>
    <sheet name="KZN235" sheetId="20" r:id="rId20"/>
    <sheet name="KZN236" sheetId="21" r:id="rId21"/>
    <sheet name="DC23" sheetId="22" r:id="rId22"/>
    <sheet name="KZN241" sheetId="23" r:id="rId23"/>
    <sheet name="KZN242" sheetId="24" r:id="rId24"/>
    <sheet name="KZN244" sheetId="25" r:id="rId25"/>
    <sheet name="KZN245" sheetId="26" r:id="rId26"/>
    <sheet name="DC24" sheetId="27" r:id="rId27"/>
    <sheet name="KZN252" sheetId="28" r:id="rId28"/>
    <sheet name="KZN253" sheetId="29" r:id="rId29"/>
    <sheet name="KZN254" sheetId="30" r:id="rId30"/>
    <sheet name="DC25" sheetId="31" r:id="rId31"/>
    <sheet name="KZN261" sheetId="32" r:id="rId32"/>
    <sheet name="KZN262" sheetId="33" r:id="rId33"/>
    <sheet name="KZN263" sheetId="34" r:id="rId34"/>
    <sheet name="KZN265" sheetId="35" r:id="rId35"/>
    <sheet name="KZN266" sheetId="36" r:id="rId36"/>
    <sheet name="DC26" sheetId="37" r:id="rId37"/>
    <sheet name="KZN271" sheetId="38" r:id="rId38"/>
    <sheet name="KZN272" sheetId="39" r:id="rId39"/>
    <sheet name="KZN273" sheetId="40" r:id="rId40"/>
    <sheet name="KZN274" sheetId="41" r:id="rId41"/>
    <sheet name="KZN275" sheetId="42" r:id="rId42"/>
    <sheet name="DC27" sheetId="43" r:id="rId43"/>
    <sheet name="KZN281" sheetId="44" r:id="rId44"/>
    <sheet name="KZN282" sheetId="45" r:id="rId45"/>
    <sheet name="KZN283" sheetId="46" r:id="rId46"/>
    <sheet name="KZN284" sheetId="47" r:id="rId47"/>
    <sheet name="KZN285" sheetId="48" r:id="rId48"/>
    <sheet name="KZN286" sheetId="49" r:id="rId49"/>
    <sheet name="DC28" sheetId="50" r:id="rId50"/>
    <sheet name="KZN291" sheetId="51" r:id="rId51"/>
    <sheet name="KZN292" sheetId="52" r:id="rId52"/>
    <sheet name="KZN293" sheetId="53" r:id="rId53"/>
    <sheet name="KZN294" sheetId="54" r:id="rId54"/>
    <sheet name="DC29" sheetId="55" r:id="rId55"/>
    <sheet name="KZN431" sheetId="56" r:id="rId56"/>
    <sheet name="KZN432" sheetId="57" r:id="rId57"/>
    <sheet name="KZN433" sheetId="58" r:id="rId58"/>
    <sheet name="KZN434" sheetId="59" r:id="rId59"/>
    <sheet name="KZN435" sheetId="60" r:id="rId60"/>
    <sheet name="DC43" sheetId="61" r:id="rId61"/>
    <sheet name="Summary" sheetId="62" r:id="rId62"/>
  </sheets>
  <definedNames>
    <definedName name="_xlnm.Print_Area" localSheetId="7">'DC21'!$A$1:$AA$41</definedName>
    <definedName name="_xlnm.Print_Area" localSheetId="15">'DC22'!$A$1:$AA$41</definedName>
    <definedName name="_xlnm.Print_Area" localSheetId="21">'DC23'!$A$1:$AA$41</definedName>
    <definedName name="_xlnm.Print_Area" localSheetId="26">'DC24'!$A$1:$AA$41</definedName>
    <definedName name="_xlnm.Print_Area" localSheetId="30">'DC25'!$A$1:$AA$41</definedName>
    <definedName name="_xlnm.Print_Area" localSheetId="36">'DC26'!$A$1:$AA$41</definedName>
    <definedName name="_xlnm.Print_Area" localSheetId="42">'DC27'!$A$1:$AA$41</definedName>
    <definedName name="_xlnm.Print_Area" localSheetId="49">'DC28'!$A$1:$AA$41</definedName>
    <definedName name="_xlnm.Print_Area" localSheetId="54">'DC29'!$A$1:$AA$41</definedName>
    <definedName name="_xlnm.Print_Area" localSheetId="60">'DC43'!$A$1:$AA$41</definedName>
    <definedName name="_xlnm.Print_Area" localSheetId="0">'ETH'!$A$1:$AA$41</definedName>
    <definedName name="_xlnm.Print_Area" localSheetId="1">'KZN211'!$A$1:$AA$41</definedName>
    <definedName name="_xlnm.Print_Area" localSheetId="2">'KZN212'!$A$1:$AA$41</definedName>
    <definedName name="_xlnm.Print_Area" localSheetId="3">'KZN213'!$A$1:$AA$41</definedName>
    <definedName name="_xlnm.Print_Area" localSheetId="4">'KZN214'!$A$1:$AA$41</definedName>
    <definedName name="_xlnm.Print_Area" localSheetId="5">'KZN215'!$A$1:$AA$41</definedName>
    <definedName name="_xlnm.Print_Area" localSheetId="6">'KZN216'!$A$1:$AA$41</definedName>
    <definedName name="_xlnm.Print_Area" localSheetId="8">'KZN221'!$A$1:$AA$41</definedName>
    <definedName name="_xlnm.Print_Area" localSheetId="9">'KZN222'!$A$1:$AA$41</definedName>
    <definedName name="_xlnm.Print_Area" localSheetId="10">'KZN223'!$A$1:$AA$41</definedName>
    <definedName name="_xlnm.Print_Area" localSheetId="11">'KZN224'!$A$1:$AA$41</definedName>
    <definedName name="_xlnm.Print_Area" localSheetId="12">'KZN225'!$A$1:$AA$41</definedName>
    <definedName name="_xlnm.Print_Area" localSheetId="13">'KZN226'!$A$1:$AA$41</definedName>
    <definedName name="_xlnm.Print_Area" localSheetId="14">'KZN227'!$A$1:$AA$41</definedName>
    <definedName name="_xlnm.Print_Area" localSheetId="16">'KZN232'!$A$1:$AA$41</definedName>
    <definedName name="_xlnm.Print_Area" localSheetId="17">'KZN233'!$A$1:$AA$41</definedName>
    <definedName name="_xlnm.Print_Area" localSheetId="18">'KZN234'!$A$1:$AA$41</definedName>
    <definedName name="_xlnm.Print_Area" localSheetId="19">'KZN235'!$A$1:$AA$41</definedName>
    <definedName name="_xlnm.Print_Area" localSheetId="20">'KZN236'!$A$1:$AA$41</definedName>
    <definedName name="_xlnm.Print_Area" localSheetId="22">'KZN241'!$A$1:$AA$41</definedName>
    <definedName name="_xlnm.Print_Area" localSheetId="23">'KZN242'!$A$1:$AA$41</definedName>
    <definedName name="_xlnm.Print_Area" localSheetId="24">'KZN244'!$A$1:$AA$41</definedName>
    <definedName name="_xlnm.Print_Area" localSheetId="25">'KZN245'!$A$1:$AA$41</definedName>
    <definedName name="_xlnm.Print_Area" localSheetId="27">'KZN252'!$A$1:$AA$41</definedName>
    <definedName name="_xlnm.Print_Area" localSheetId="28">'KZN253'!$A$1:$AA$41</definedName>
    <definedName name="_xlnm.Print_Area" localSheetId="29">'KZN254'!$A$1:$AA$41</definedName>
    <definedName name="_xlnm.Print_Area" localSheetId="31">'KZN261'!$A$1:$AA$41</definedName>
    <definedName name="_xlnm.Print_Area" localSheetId="32">'KZN262'!$A$1:$AA$41</definedName>
    <definedName name="_xlnm.Print_Area" localSheetId="33">'KZN263'!$A$1:$AA$41</definedName>
    <definedName name="_xlnm.Print_Area" localSheetId="34">'KZN265'!$A$1:$AA$41</definedName>
    <definedName name="_xlnm.Print_Area" localSheetId="35">'KZN266'!$A$1:$AA$41</definedName>
    <definedName name="_xlnm.Print_Area" localSheetId="37">'KZN271'!$A$1:$AA$41</definedName>
    <definedName name="_xlnm.Print_Area" localSheetId="38">'KZN272'!$A$1:$AA$41</definedName>
    <definedName name="_xlnm.Print_Area" localSheetId="39">'KZN273'!$A$1:$AA$41</definedName>
    <definedName name="_xlnm.Print_Area" localSheetId="40">'KZN274'!$A$1:$AA$41</definedName>
    <definedName name="_xlnm.Print_Area" localSheetId="41">'KZN275'!$A$1:$AA$41</definedName>
    <definedName name="_xlnm.Print_Area" localSheetId="43">'KZN281'!$A$1:$AA$41</definedName>
    <definedName name="_xlnm.Print_Area" localSheetId="44">'KZN282'!$A$1:$AA$41</definedName>
    <definedName name="_xlnm.Print_Area" localSheetId="45">'KZN283'!$A$1:$AA$41</definedName>
    <definedName name="_xlnm.Print_Area" localSheetId="46">'KZN284'!$A$1:$AA$41</definedName>
    <definedName name="_xlnm.Print_Area" localSheetId="47">'KZN285'!$A$1:$AA$41</definedName>
    <definedName name="_xlnm.Print_Area" localSheetId="48">'KZN286'!$A$1:$AA$41</definedName>
    <definedName name="_xlnm.Print_Area" localSheetId="50">'KZN291'!$A$1:$AA$41</definedName>
    <definedName name="_xlnm.Print_Area" localSheetId="51">'KZN292'!$A$1:$AA$41</definedName>
    <definedName name="_xlnm.Print_Area" localSheetId="52">'KZN293'!$A$1:$AA$41</definedName>
    <definedName name="_xlnm.Print_Area" localSheetId="53">'KZN294'!$A$1:$AA$41</definedName>
    <definedName name="_xlnm.Print_Area" localSheetId="55">'KZN431'!$A$1:$AA$41</definedName>
    <definedName name="_xlnm.Print_Area" localSheetId="56">'KZN432'!$A$1:$AA$41</definedName>
    <definedName name="_xlnm.Print_Area" localSheetId="57">'KZN433'!$A$1:$AA$41</definedName>
    <definedName name="_xlnm.Print_Area" localSheetId="58">'KZN434'!$A$1:$AA$41</definedName>
    <definedName name="_xlnm.Print_Area" localSheetId="59">'KZN435'!$A$1:$AA$41</definedName>
    <definedName name="_xlnm.Print_Area" localSheetId="61">'Summary'!$A$1:$AA$41</definedName>
  </definedNames>
  <calcPr calcMode="manual" fullCalcOnLoad="1"/>
</workbook>
</file>

<file path=xl/sharedStrings.xml><?xml version="1.0" encoding="utf-8"?>
<sst xmlns="http://schemas.openxmlformats.org/spreadsheetml/2006/main" count="4154" uniqueCount="123">
  <si>
    <t>Kwazulu-Natal: eThekwini(ETH) - Table C7 Quarterly Budget Statement - Cash Flows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</si>
  <si>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</si>
  <si>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</si>
  <si>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</si>
  <si>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</si>
  <si>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</si>
  <si>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</si>
  <si>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</si>
  <si>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</si>
  <si>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</si>
  <si>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</si>
  <si>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</si>
  <si>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</si>
  <si>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</si>
  <si>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</si>
  <si>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</si>
  <si>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</si>
  <si>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</si>
  <si>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</si>
  <si>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</si>
  <si>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</si>
  <si>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</si>
  <si>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</si>
  <si>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</si>
  <si>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</si>
  <si>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</si>
  <si>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</si>
  <si>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</si>
  <si>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</si>
  <si>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</si>
  <si>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</si>
  <si>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</si>
  <si>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</si>
  <si>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</si>
  <si>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</si>
  <si>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</si>
  <si>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</si>
  <si>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</si>
  <si>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</si>
  <si>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</si>
  <si>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</si>
  <si>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</si>
  <si>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</si>
  <si>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</si>
  <si>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</si>
  <si>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</si>
  <si>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</si>
  <si>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</si>
  <si>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</si>
  <si>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</si>
  <si>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</si>
  <si>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</si>
  <si>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</si>
  <si>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</si>
  <si>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</si>
  <si>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</si>
  <si>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</si>
  <si>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</si>
  <si>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</si>
  <si>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Vulamehlo(KZN211) - Table C7 Quarterly Budget Statement - Cash Flows for 1st Quarter ended 30 September 2014 (Figures Finalised as at 2014/10/30)</t>
  </si>
  <si>
    <t>Kwazulu-Natal: Umdoni(KZN212) - Table C7 Quarterly Budget Statement - Cash Flows for 1st Quarter ended 30 September 2014 (Figures Finalised as at 2014/10/30)</t>
  </si>
  <si>
    <t>Kwazulu-Natal: Umzumbe(KZN213) - Table C7 Quarterly Budget Statement - Cash Flows for 1st Quarter ended 30 September 2014 (Figures Finalised as at 2014/10/30)</t>
  </si>
  <si>
    <t>Kwazulu-Natal: uMuziwabantu(KZN214) - Table C7 Quarterly Budget Statement - Cash Flows for 1st Quarter ended 30 September 2014 (Figures Finalised as at 2014/10/30)</t>
  </si>
  <si>
    <t>Kwazulu-Natal: Ezinqoleni(KZN215) - Table C7 Quarterly Budget Statement - Cash Flows for 1st Quarter ended 30 September 2014 (Figures Finalised as at 2014/10/30)</t>
  </si>
  <si>
    <t>Kwazulu-Natal: Hibiscus Coast(KZN216) - Table C7 Quarterly Budget Statement - Cash Flows for 1st Quarter ended 30 September 2014 (Figures Finalised as at 2014/10/30)</t>
  </si>
  <si>
    <t>Kwazulu-Natal: Ugu(DC21) - Table C7 Quarterly Budget Statement - Cash Flows for 1st Quarter ended 30 September 2014 (Figures Finalised as at 2014/10/30)</t>
  </si>
  <si>
    <t>Kwazulu-Natal: uMshwathi(KZN221) - Table C7 Quarterly Budget Statement - Cash Flows for 1st Quarter ended 30 September 2014 (Figures Finalised as at 2014/10/30)</t>
  </si>
  <si>
    <t>Kwazulu-Natal: uMngeni(KZN222) - Table C7 Quarterly Budget Statement - Cash Flows for 1st Quarter ended 30 September 2014 (Figures Finalised as at 2014/10/30)</t>
  </si>
  <si>
    <t>Kwazulu-Natal: Mpofana(KZN223) - Table C7 Quarterly Budget Statement - Cash Flows for 1st Quarter ended 30 September 2014 (Figures Finalised as at 2014/10/30)</t>
  </si>
  <si>
    <t>Kwazulu-Natal: Impendle(KZN224) - Table C7 Quarterly Budget Statement - Cash Flows for 1st Quarter ended 30 September 2014 (Figures Finalised as at 2014/10/30)</t>
  </si>
  <si>
    <t>Kwazulu-Natal: Msunduzi(KZN225) - Table C7 Quarterly Budget Statement - Cash Flows for 1st Quarter ended 30 September 2014 (Figures Finalised as at 2014/10/30)</t>
  </si>
  <si>
    <t>Kwazulu-Natal: Mkhambathini(KZN226) - Table C7 Quarterly Budget Statement - Cash Flows for 1st Quarter ended 30 September 2014 (Figures Finalised as at 2014/10/30)</t>
  </si>
  <si>
    <t>Kwazulu-Natal: Richmond(KZN227) - Table C7 Quarterly Budget Statement - Cash Flows for 1st Quarter ended 30 September 2014 (Figures Finalised as at 2014/10/30)</t>
  </si>
  <si>
    <t>Kwazulu-Natal: uMgungundlovu(DC22) - Table C7 Quarterly Budget Statement - Cash Flows for 1st Quarter ended 30 September 2014 (Figures Finalised as at 2014/10/30)</t>
  </si>
  <si>
    <t>Kwazulu-Natal: Emnambithi/Ladysmith(KZN232) - Table C7 Quarterly Budget Statement - Cash Flows for 1st Quarter ended 30 September 2014 (Figures Finalised as at 2014/10/30)</t>
  </si>
  <si>
    <t>Kwazulu-Natal: Indaka(KZN233) - Table C7 Quarterly Budget Statement - Cash Flows for 1st Quarter ended 30 September 2014 (Figures Finalised as at 2014/10/30)</t>
  </si>
  <si>
    <t>Kwazulu-Natal: Umtshezi(KZN234) - Table C7 Quarterly Budget Statement - Cash Flows for 1st Quarter ended 30 September 2014 (Figures Finalised as at 2014/10/30)</t>
  </si>
  <si>
    <t>Kwazulu-Natal: Okhahlamba(KZN235) - Table C7 Quarterly Budget Statement - Cash Flows for 1st Quarter ended 30 September 2014 (Figures Finalised as at 2014/10/30)</t>
  </si>
  <si>
    <t>Kwazulu-Natal: Imbabazane(KZN236) - Table C7 Quarterly Budget Statement - Cash Flows for 1st Quarter ended 30 September 2014 (Figures Finalised as at 2014/10/30)</t>
  </si>
  <si>
    <t>Kwazulu-Natal: Uthukela(DC23) - Table C7 Quarterly Budget Statement - Cash Flows for 1st Quarter ended 30 September 2014 (Figures Finalised as at 2014/10/30)</t>
  </si>
  <si>
    <t>Kwazulu-Natal: Endumeni(KZN241) - Table C7 Quarterly Budget Statement - Cash Flows for 1st Quarter ended 30 September 2014 (Figures Finalised as at 2014/10/30)</t>
  </si>
  <si>
    <t>Kwazulu-Natal: Nquthu(KZN242) - Table C7 Quarterly Budget Statement - Cash Flows for 1st Quarter ended 30 September 2014 (Figures Finalised as at 2014/10/30)</t>
  </si>
  <si>
    <t>Kwazulu-Natal: Msinga(KZN244) - Table C7 Quarterly Budget Statement - Cash Flows for 1st Quarter ended 30 September 2014 (Figures Finalised as at 2014/10/30)</t>
  </si>
  <si>
    <t>Kwazulu-Natal: Umvoti(KZN245) - Table C7 Quarterly Budget Statement - Cash Flows for 1st Quarter ended 30 September 2014 (Figures Finalised as at 2014/10/30)</t>
  </si>
  <si>
    <t>Kwazulu-Natal: Umzinyathi(DC24) - Table C7 Quarterly Budget Statement - Cash Flows for 1st Quarter ended 30 September 2014 (Figures Finalised as at 2014/10/30)</t>
  </si>
  <si>
    <t>Kwazulu-Natal: Newcastle(KZN252) - Table C7 Quarterly Budget Statement - Cash Flows for 1st Quarter ended 30 September 2014 (Figures Finalised as at 2014/10/30)</t>
  </si>
  <si>
    <t>Kwazulu-Natal: eMadlangeni(KZN253) - Table C7 Quarterly Budget Statement - Cash Flows for 1st Quarter ended 30 September 2014 (Figures Finalised as at 2014/10/30)</t>
  </si>
  <si>
    <t>Kwazulu-Natal: Dannhauser(KZN254) - Table C7 Quarterly Budget Statement - Cash Flows for 1st Quarter ended 30 September 2014 (Figures Finalised as at 2014/10/30)</t>
  </si>
  <si>
    <t>Kwazulu-Natal: Amajuba(DC25) - Table C7 Quarterly Budget Statement - Cash Flows for 1st Quarter ended 30 September 2014 (Figures Finalised as at 2014/10/30)</t>
  </si>
  <si>
    <t>Kwazulu-Natal: eDumbe(KZN261) - Table C7 Quarterly Budget Statement - Cash Flows for 1st Quarter ended 30 September 2014 (Figures Finalised as at 2014/10/30)</t>
  </si>
  <si>
    <t>Kwazulu-Natal: uPhongolo(KZN262) - Table C7 Quarterly Budget Statement - Cash Flows for 1st Quarter ended 30 September 2014 (Figures Finalised as at 2014/10/30)</t>
  </si>
  <si>
    <t>Kwazulu-Natal: Abaqulusi(KZN263) - Table C7 Quarterly Budget Statement - Cash Flows for 1st Quarter ended 30 September 2014 (Figures Finalised as at 2014/10/30)</t>
  </si>
  <si>
    <t>Kwazulu-Natal: Nongoma(KZN265) - Table C7 Quarterly Budget Statement - Cash Flows for 1st Quarter ended 30 September 2014 (Figures Finalised as at 2014/10/30)</t>
  </si>
  <si>
    <t>Kwazulu-Natal: Ulundi(KZN266) - Table C7 Quarterly Budget Statement - Cash Flows for 1st Quarter ended 30 September 2014 (Figures Finalised as at 2014/10/30)</t>
  </si>
  <si>
    <t>Kwazulu-Natal: Zululand(DC26) - Table C7 Quarterly Budget Statement - Cash Flows for 1st Quarter ended 30 September 2014 (Figures Finalised as at 2014/10/30)</t>
  </si>
  <si>
    <t>Kwazulu-Natal: Umhlabuyalingana(KZN271) - Table C7 Quarterly Budget Statement - Cash Flows for 1st Quarter ended 30 September 2014 (Figures Finalised as at 2014/10/30)</t>
  </si>
  <si>
    <t>Kwazulu-Natal: Jozini(KZN272) - Table C7 Quarterly Budget Statement - Cash Flows for 1st Quarter ended 30 September 2014 (Figures Finalised as at 2014/10/30)</t>
  </si>
  <si>
    <t>Kwazulu-Natal: The Big 5 False Bay(KZN273) - Table C7 Quarterly Budget Statement - Cash Flows for 1st Quarter ended 30 September 2014 (Figures Finalised as at 2014/10/30)</t>
  </si>
  <si>
    <t>Kwazulu-Natal: Hlabisa(KZN274) - Table C7 Quarterly Budget Statement - Cash Flows for 1st Quarter ended 30 September 2014 (Figures Finalised as at 2014/10/30)</t>
  </si>
  <si>
    <t>Kwazulu-Natal: Mtubatuba(KZN275) - Table C7 Quarterly Budget Statement - Cash Flows for 1st Quarter ended 30 September 2014 (Figures Finalised as at 2014/10/30)</t>
  </si>
  <si>
    <t>Kwazulu-Natal: Umkhanyakude(DC27) - Table C7 Quarterly Budget Statement - Cash Flows for 1st Quarter ended 30 September 2014 (Figures Finalised as at 2014/10/30)</t>
  </si>
  <si>
    <t>Kwazulu-Natal: Mfolozi(KZN281) - Table C7 Quarterly Budget Statement - Cash Flows for 1st Quarter ended 30 September 2014 (Figures Finalised as at 2014/10/30)</t>
  </si>
  <si>
    <t>Kwazulu-Natal: uMhlathuze(KZN282) - Table C7 Quarterly Budget Statement - Cash Flows for 1st Quarter ended 30 September 2014 (Figures Finalised as at 2014/10/30)</t>
  </si>
  <si>
    <t>Kwazulu-Natal: Ntambanana(KZN283) - Table C7 Quarterly Budget Statement - Cash Flows for 1st Quarter ended 30 September 2014 (Figures Finalised as at 2014/10/30)</t>
  </si>
  <si>
    <t>Kwazulu-Natal: uMlalazi(KZN284) - Table C7 Quarterly Budget Statement - Cash Flows for 1st Quarter ended 30 September 2014 (Figures Finalised as at 2014/10/30)</t>
  </si>
  <si>
    <t>Kwazulu-Natal: Mthonjaneni(KZN285) - Table C7 Quarterly Budget Statement - Cash Flows for 1st Quarter ended 30 September 2014 (Figures Finalised as at 2014/10/30)</t>
  </si>
  <si>
    <t>Kwazulu-Natal: Nkandla(KZN286) - Table C7 Quarterly Budget Statement - Cash Flows for 1st Quarter ended 30 September 2014 (Figures Finalised as at 2014/10/30)</t>
  </si>
  <si>
    <t>Kwazulu-Natal: uThungulu(DC28) - Table C7 Quarterly Budget Statement - Cash Flows for 1st Quarter ended 30 September 2014 (Figures Finalised as at 2014/10/30)</t>
  </si>
  <si>
    <t>Kwazulu-Natal: Mandeni(KZN291) - Table C7 Quarterly Budget Statement - Cash Flows for 1st Quarter ended 30 September 2014 (Figures Finalised as at 2014/10/30)</t>
  </si>
  <si>
    <t>Kwazulu-Natal: KwaDukuza(KZN292) - Table C7 Quarterly Budget Statement - Cash Flows for 1st Quarter ended 30 September 2014 (Figures Finalised as at 2014/10/30)</t>
  </si>
  <si>
    <t>Kwazulu-Natal: Ndwedwe(KZN293) - Table C7 Quarterly Budget Statement - Cash Flows for 1st Quarter ended 30 September 2014 (Figures Finalised as at 2014/10/30)</t>
  </si>
  <si>
    <t>Kwazulu-Natal: Maphumulo(KZN294) - Table C7 Quarterly Budget Statement - Cash Flows for 1st Quarter ended 30 September 2014 (Figures Finalised as at 2014/10/30)</t>
  </si>
  <si>
    <t>Kwazulu-Natal: iLembe(DC29) - Table C7 Quarterly Budget Statement - Cash Flows for 1st Quarter ended 30 September 2014 (Figures Finalised as at 2014/10/30)</t>
  </si>
  <si>
    <t>Kwazulu-Natal: Ingwe(KZN431) - Table C7 Quarterly Budget Statement - Cash Flows for 1st Quarter ended 30 September 2014 (Figures Finalised as at 2014/10/30)</t>
  </si>
  <si>
    <t>Kwazulu-Natal: Kwa Sani(KZN432) - Table C7 Quarterly Budget Statement - Cash Flows for 1st Quarter ended 30 September 2014 (Figures Finalised as at 2014/10/30)</t>
  </si>
  <si>
    <t>Kwazulu-Natal: Greater Kokstad(KZN433) - Table C7 Quarterly Budget Statement - Cash Flows for 1st Quarter ended 30 September 2014 (Figures Finalised as at 2014/10/30)</t>
  </si>
  <si>
    <t>Kwazulu-Natal: Ubuhlebezwe(KZN434) - Table C7 Quarterly Budget Statement - Cash Flows for 1st Quarter ended 30 September 2014 (Figures Finalised as at 2014/10/30)</t>
  </si>
  <si>
    <t>Kwazulu-Natal: Umzimkhulu(KZN435) - Table C7 Quarterly Budget Statement - Cash Flows for 1st Quarter ended 30 September 2014 (Figures Finalised as at 2014/10/30)</t>
  </si>
  <si>
    <t>Kwazulu-Natal: Harry Gwala(DC43) - Table C7 Quarterly Budget Statement - Cash Flows for 1st Quarter ended 30 September 2014 (Figures Finalised as at 2014/10/30)</t>
  </si>
  <si>
    <t>Summary - Table C7 Quarterly Budget Statement - Cash Flows for 1st Quarter ended 30 September 2014 (Figures Finalised as at 2014/10/30)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</si>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</sst>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21503980000</v>
      </c>
      <c r="D6" s="21"/>
      <c r="E6" s="22">
        <v>22854574224</v>
      </c>
      <c r="F6" s="23">
        <v>22854574224</v>
      </c>
      <c r="G6" s="23">
        <v>1398395329</v>
      </c>
      <c r="H6" s="23">
        <v>1982642709</v>
      </c>
      <c r="I6" s="23">
        <v>3377968040</v>
      </c>
      <c r="J6" s="23">
        <v>6759006078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6759006078</v>
      </c>
      <c r="X6" s="23">
        <v>6169710847</v>
      </c>
      <c r="Y6" s="23">
        <v>589295231</v>
      </c>
      <c r="Z6" s="24">
        <v>9.55</v>
      </c>
      <c r="AA6" s="25">
        <v>22854574224</v>
      </c>
    </row>
    <row r="7" spans="1:27" ht="13.5">
      <c r="A7" s="26" t="s">
        <v>34</v>
      </c>
      <c r="B7" s="20"/>
      <c r="C7" s="21">
        <v>2192832000</v>
      </c>
      <c r="D7" s="21"/>
      <c r="E7" s="22">
        <v>2584009904</v>
      </c>
      <c r="F7" s="23">
        <v>2584009904</v>
      </c>
      <c r="G7" s="23">
        <v>787727000</v>
      </c>
      <c r="H7" s="23">
        <v>26300000</v>
      </c>
      <c r="I7" s="23">
        <v>5112000</v>
      </c>
      <c r="J7" s="23">
        <v>819139000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819139000</v>
      </c>
      <c r="X7" s="23">
        <v>841784578</v>
      </c>
      <c r="Y7" s="23">
        <v>-22645578</v>
      </c>
      <c r="Z7" s="24">
        <v>-2.69</v>
      </c>
      <c r="AA7" s="25">
        <v>2584009904</v>
      </c>
    </row>
    <row r="8" spans="1:27" ht="13.5">
      <c r="A8" s="26" t="s">
        <v>35</v>
      </c>
      <c r="B8" s="20"/>
      <c r="C8" s="21">
        <v>2041095000</v>
      </c>
      <c r="D8" s="21"/>
      <c r="E8" s="22">
        <v>3377739831</v>
      </c>
      <c r="F8" s="23">
        <v>3377739831</v>
      </c>
      <c r="G8" s="23">
        <v>480019000</v>
      </c>
      <c r="H8" s="23"/>
      <c r="I8" s="23">
        <v>-95305000</v>
      </c>
      <c r="J8" s="23">
        <v>384714000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384714000</v>
      </c>
      <c r="X8" s="23">
        <v>59647000</v>
      </c>
      <c r="Y8" s="23">
        <v>325067000</v>
      </c>
      <c r="Z8" s="24">
        <v>544.98</v>
      </c>
      <c r="AA8" s="25">
        <v>3377739831</v>
      </c>
    </row>
    <row r="9" spans="1:27" ht="13.5">
      <c r="A9" s="26" t="s">
        <v>36</v>
      </c>
      <c r="B9" s="20"/>
      <c r="C9" s="21">
        <v>518343000</v>
      </c>
      <c r="D9" s="21"/>
      <c r="E9" s="22">
        <v>606014430</v>
      </c>
      <c r="F9" s="23">
        <v>606014430</v>
      </c>
      <c r="G9" s="23">
        <v>120866903</v>
      </c>
      <c r="H9" s="23">
        <v>102067695</v>
      </c>
      <c r="I9" s="23">
        <v>-77505188</v>
      </c>
      <c r="J9" s="23">
        <v>145429410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145429410</v>
      </c>
      <c r="X9" s="23">
        <v>116488797</v>
      </c>
      <c r="Y9" s="23">
        <v>28940613</v>
      </c>
      <c r="Z9" s="24">
        <v>24.84</v>
      </c>
      <c r="AA9" s="25">
        <v>606014430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-20324726000</v>
      </c>
      <c r="D12" s="21"/>
      <c r="E12" s="22">
        <v>-22761914235</v>
      </c>
      <c r="F12" s="23">
        <v>-22761914235</v>
      </c>
      <c r="G12" s="23">
        <v>-2444006478</v>
      </c>
      <c r="H12" s="23">
        <v>-2448801110</v>
      </c>
      <c r="I12" s="23">
        <v>-997279012</v>
      </c>
      <c r="J12" s="23">
        <v>-5890086600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-5890086600</v>
      </c>
      <c r="X12" s="23">
        <v>-5329319116</v>
      </c>
      <c r="Y12" s="23">
        <v>-560767484</v>
      </c>
      <c r="Z12" s="24">
        <v>10.52</v>
      </c>
      <c r="AA12" s="25">
        <v>-22761914235</v>
      </c>
    </row>
    <row r="13" spans="1:27" ht="13.5">
      <c r="A13" s="26" t="s">
        <v>40</v>
      </c>
      <c r="B13" s="20"/>
      <c r="C13" s="21">
        <v>-889646000</v>
      </c>
      <c r="D13" s="21"/>
      <c r="E13" s="22">
        <v>-1177330927</v>
      </c>
      <c r="F13" s="23">
        <v>-1177330927</v>
      </c>
      <c r="G13" s="23"/>
      <c r="H13" s="23">
        <v>-12953131</v>
      </c>
      <c r="I13" s="23">
        <v>-100259773</v>
      </c>
      <c r="J13" s="23">
        <v>-113212904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-113212904</v>
      </c>
      <c r="X13" s="23">
        <v>-322756063</v>
      </c>
      <c r="Y13" s="23">
        <v>209543159</v>
      </c>
      <c r="Z13" s="24">
        <v>-64.92</v>
      </c>
      <c r="AA13" s="25">
        <v>-1177330927</v>
      </c>
    </row>
    <row r="14" spans="1:27" ht="13.5">
      <c r="A14" s="26" t="s">
        <v>41</v>
      </c>
      <c r="B14" s="20"/>
      <c r="C14" s="21">
        <v>-169313000</v>
      </c>
      <c r="D14" s="21"/>
      <c r="E14" s="22">
        <v>-205214290</v>
      </c>
      <c r="F14" s="23">
        <v>-205214290</v>
      </c>
      <c r="G14" s="23"/>
      <c r="H14" s="23"/>
      <c r="I14" s="23">
        <v>-31340066</v>
      </c>
      <c r="J14" s="23">
        <v>-31340066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-31340066</v>
      </c>
      <c r="X14" s="23">
        <v>-49659453</v>
      </c>
      <c r="Y14" s="23">
        <v>18319387</v>
      </c>
      <c r="Z14" s="24">
        <v>-36.89</v>
      </c>
      <c r="AA14" s="25">
        <v>-205214290</v>
      </c>
    </row>
    <row r="15" spans="1:27" ht="13.5">
      <c r="A15" s="27" t="s">
        <v>42</v>
      </c>
      <c r="B15" s="28"/>
      <c r="C15" s="29">
        <f aca="true" t="shared" si="0" ref="C15:Y15">SUM(C6:C14)</f>
        <v>4872565000</v>
      </c>
      <c r="D15" s="29">
        <f>SUM(D6:D14)</f>
        <v>0</v>
      </c>
      <c r="E15" s="30">
        <f t="shared" si="0"/>
        <v>5277878937</v>
      </c>
      <c r="F15" s="31">
        <f t="shared" si="0"/>
        <v>5277878937</v>
      </c>
      <c r="G15" s="31">
        <f t="shared" si="0"/>
        <v>343001754</v>
      </c>
      <c r="H15" s="31">
        <f t="shared" si="0"/>
        <v>-350743837</v>
      </c>
      <c r="I15" s="31">
        <f t="shared" si="0"/>
        <v>2081391001</v>
      </c>
      <c r="J15" s="31">
        <f t="shared" si="0"/>
        <v>2073648918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2073648918</v>
      </c>
      <c r="X15" s="31">
        <f t="shared" si="0"/>
        <v>1485896590</v>
      </c>
      <c r="Y15" s="31">
        <f t="shared" si="0"/>
        <v>587752328</v>
      </c>
      <c r="Z15" s="32">
        <f>+IF(X15&lt;&gt;0,+(Y15/X15)*100,0)</f>
        <v>39.55539920850077</v>
      </c>
      <c r="AA15" s="33">
        <f>SUM(AA6:AA14)</f>
        <v>5277878937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34576000</v>
      </c>
      <c r="D19" s="21"/>
      <c r="E19" s="22">
        <v>34288745</v>
      </c>
      <c r="F19" s="23">
        <v>34288745</v>
      </c>
      <c r="G19" s="40"/>
      <c r="H19" s="40"/>
      <c r="I19" s="40">
        <v>1059908</v>
      </c>
      <c r="J19" s="23">
        <v>1059908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1059908</v>
      </c>
      <c r="X19" s="23">
        <v>297266</v>
      </c>
      <c r="Y19" s="40">
        <v>762642</v>
      </c>
      <c r="Z19" s="41">
        <v>256.55</v>
      </c>
      <c r="AA19" s="42">
        <v>34288745</v>
      </c>
    </row>
    <row r="20" spans="1:27" ht="13.5">
      <c r="A20" s="26" t="s">
        <v>45</v>
      </c>
      <c r="B20" s="20"/>
      <c r="C20" s="21">
        <v>-28717000</v>
      </c>
      <c r="D20" s="21"/>
      <c r="E20" s="43"/>
      <c r="F20" s="40"/>
      <c r="G20" s="23"/>
      <c r="H20" s="23"/>
      <c r="I20" s="23">
        <v>-1634000</v>
      </c>
      <c r="J20" s="23">
        <v>-1634000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-1634000</v>
      </c>
      <c r="X20" s="23"/>
      <c r="Y20" s="23">
        <v>-1634000</v>
      </c>
      <c r="Z20" s="24"/>
      <c r="AA20" s="25"/>
    </row>
    <row r="21" spans="1:27" ht="13.5">
      <c r="A21" s="26" t="s">
        <v>46</v>
      </c>
      <c r="B21" s="20"/>
      <c r="C21" s="44">
        <v>35000000</v>
      </c>
      <c r="D21" s="44"/>
      <c r="E21" s="22"/>
      <c r="F21" s="23"/>
      <c r="G21" s="40"/>
      <c r="H21" s="40"/>
      <c r="I21" s="40">
        <v>-68508000</v>
      </c>
      <c r="J21" s="23">
        <v>-68508000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-68508000</v>
      </c>
      <c r="X21" s="23"/>
      <c r="Y21" s="40">
        <v>-68508000</v>
      </c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>
        <v>614571541</v>
      </c>
      <c r="H22" s="23">
        <v>669003661</v>
      </c>
      <c r="I22" s="23">
        <v>-1850449202</v>
      </c>
      <c r="J22" s="23">
        <v>-566874000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-566874000</v>
      </c>
      <c r="X22" s="23"/>
      <c r="Y22" s="23">
        <v>-566874000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-4201774000</v>
      </c>
      <c r="D24" s="21"/>
      <c r="E24" s="22">
        <v>-5711021000</v>
      </c>
      <c r="F24" s="23">
        <v>-5711021000</v>
      </c>
      <c r="G24" s="23">
        <v>-849134023</v>
      </c>
      <c r="H24" s="23">
        <v>-234918696</v>
      </c>
      <c r="I24" s="23">
        <v>-82987281</v>
      </c>
      <c r="J24" s="23">
        <v>-1167040000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-1167040000</v>
      </c>
      <c r="X24" s="23">
        <v>813520000</v>
      </c>
      <c r="Y24" s="23">
        <v>-1980560000</v>
      </c>
      <c r="Z24" s="24">
        <v>-243.46</v>
      </c>
      <c r="AA24" s="25">
        <v>-5711021000</v>
      </c>
    </row>
    <row r="25" spans="1:27" ht="13.5">
      <c r="A25" s="27" t="s">
        <v>49</v>
      </c>
      <c r="B25" s="28"/>
      <c r="C25" s="29">
        <f aca="true" t="shared" si="1" ref="C25:Y25">SUM(C19:C24)</f>
        <v>-4160915000</v>
      </c>
      <c r="D25" s="29">
        <f>SUM(D19:D24)</f>
        <v>0</v>
      </c>
      <c r="E25" s="30">
        <f t="shared" si="1"/>
        <v>-5676732255</v>
      </c>
      <c r="F25" s="31">
        <f t="shared" si="1"/>
        <v>-5676732255</v>
      </c>
      <c r="G25" s="31">
        <f t="shared" si="1"/>
        <v>-234562482</v>
      </c>
      <c r="H25" s="31">
        <f t="shared" si="1"/>
        <v>434084965</v>
      </c>
      <c r="I25" s="31">
        <f t="shared" si="1"/>
        <v>-2002518575</v>
      </c>
      <c r="J25" s="31">
        <f t="shared" si="1"/>
        <v>-1802996092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-1802996092</v>
      </c>
      <c r="X25" s="31">
        <f t="shared" si="1"/>
        <v>813817266</v>
      </c>
      <c r="Y25" s="31">
        <f t="shared" si="1"/>
        <v>-2616813358</v>
      </c>
      <c r="Z25" s="32">
        <f>+IF(X25&lt;&gt;0,+(Y25/X25)*100,0)</f>
        <v>-321.5480264828886</v>
      </c>
      <c r="AA25" s="33">
        <f>SUM(AA19:AA24)</f>
        <v>-5676732255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1500000000</v>
      </c>
      <c r="D30" s="21"/>
      <c r="E30" s="22">
        <v>1000000000</v>
      </c>
      <c r="F30" s="23">
        <v>1000000000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1000000000</v>
      </c>
    </row>
    <row r="31" spans="1:27" ht="13.5">
      <c r="A31" s="26" t="s">
        <v>53</v>
      </c>
      <c r="B31" s="20"/>
      <c r="C31" s="21">
        <v>221136000</v>
      </c>
      <c r="D31" s="21"/>
      <c r="E31" s="22">
        <v>62522000</v>
      </c>
      <c r="F31" s="23">
        <v>62522000</v>
      </c>
      <c r="G31" s="23"/>
      <c r="H31" s="40"/>
      <c r="I31" s="40">
        <v>-130161000</v>
      </c>
      <c r="J31" s="40">
        <v>-130161000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-130161000</v>
      </c>
      <c r="X31" s="40"/>
      <c r="Y31" s="23">
        <v>-130161000</v>
      </c>
      <c r="Z31" s="24"/>
      <c r="AA31" s="25">
        <v>62522000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-1139072000</v>
      </c>
      <c r="D33" s="21"/>
      <c r="E33" s="22">
        <v>-1037825000</v>
      </c>
      <c r="F33" s="23">
        <v>-1037825000</v>
      </c>
      <c r="G33" s="23"/>
      <c r="H33" s="23">
        <v>-37704288</v>
      </c>
      <c r="I33" s="23">
        <v>-234921500</v>
      </c>
      <c r="J33" s="23">
        <v>-272625788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-272625788</v>
      </c>
      <c r="X33" s="23">
        <v>196181606</v>
      </c>
      <c r="Y33" s="23">
        <v>-468807394</v>
      </c>
      <c r="Z33" s="24">
        <v>-238.97</v>
      </c>
      <c r="AA33" s="25">
        <v>-1037825000</v>
      </c>
    </row>
    <row r="34" spans="1:27" ht="13.5">
      <c r="A34" s="27" t="s">
        <v>55</v>
      </c>
      <c r="B34" s="28"/>
      <c r="C34" s="29">
        <f aca="true" t="shared" si="2" ref="C34:Y34">SUM(C29:C33)</f>
        <v>582064000</v>
      </c>
      <c r="D34" s="29">
        <f>SUM(D29:D33)</f>
        <v>0</v>
      </c>
      <c r="E34" s="30">
        <f t="shared" si="2"/>
        <v>24697000</v>
      </c>
      <c r="F34" s="31">
        <f t="shared" si="2"/>
        <v>24697000</v>
      </c>
      <c r="G34" s="31">
        <f t="shared" si="2"/>
        <v>0</v>
      </c>
      <c r="H34" s="31">
        <f t="shared" si="2"/>
        <v>-37704288</v>
      </c>
      <c r="I34" s="31">
        <f t="shared" si="2"/>
        <v>-365082500</v>
      </c>
      <c r="J34" s="31">
        <f t="shared" si="2"/>
        <v>-402786788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-402786788</v>
      </c>
      <c r="X34" s="31">
        <f t="shared" si="2"/>
        <v>196181606</v>
      </c>
      <c r="Y34" s="31">
        <f t="shared" si="2"/>
        <v>-598968394</v>
      </c>
      <c r="Z34" s="32">
        <f>+IF(X34&lt;&gt;0,+(Y34/X34)*100,0)</f>
        <v>-305.31322798937634</v>
      </c>
      <c r="AA34" s="33">
        <f>SUM(AA29:AA33)</f>
        <v>24697000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1293714000</v>
      </c>
      <c r="D36" s="35">
        <f>+D15+D25+D34</f>
        <v>0</v>
      </c>
      <c r="E36" s="36">
        <f t="shared" si="3"/>
        <v>-374156318</v>
      </c>
      <c r="F36" s="37">
        <f t="shared" si="3"/>
        <v>-374156318</v>
      </c>
      <c r="G36" s="37">
        <f t="shared" si="3"/>
        <v>108439272</v>
      </c>
      <c r="H36" s="37">
        <f t="shared" si="3"/>
        <v>45636840</v>
      </c>
      <c r="I36" s="37">
        <f t="shared" si="3"/>
        <v>-286210074</v>
      </c>
      <c r="J36" s="37">
        <f t="shared" si="3"/>
        <v>-132133962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-132133962</v>
      </c>
      <c r="X36" s="37">
        <f t="shared" si="3"/>
        <v>2495895462</v>
      </c>
      <c r="Y36" s="37">
        <f t="shared" si="3"/>
        <v>-2628029424</v>
      </c>
      <c r="Z36" s="38">
        <f>+IF(X36&lt;&gt;0,+(Y36/X36)*100,0)</f>
        <v>-105.29405033230515</v>
      </c>
      <c r="AA36" s="39">
        <f>+AA15+AA25+AA34</f>
        <v>-374156318</v>
      </c>
    </row>
    <row r="37" spans="1:27" ht="13.5">
      <c r="A37" s="26" t="s">
        <v>57</v>
      </c>
      <c r="B37" s="20"/>
      <c r="C37" s="35">
        <v>5299753000</v>
      </c>
      <c r="D37" s="35"/>
      <c r="E37" s="36">
        <v>5522458764</v>
      </c>
      <c r="F37" s="37">
        <v>5522458764</v>
      </c>
      <c r="G37" s="37">
        <v>6084664446</v>
      </c>
      <c r="H37" s="37">
        <v>6193103718</v>
      </c>
      <c r="I37" s="37">
        <v>6238740558</v>
      </c>
      <c r="J37" s="37">
        <v>6084664446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6084664446</v>
      </c>
      <c r="X37" s="37">
        <v>5522458764</v>
      </c>
      <c r="Y37" s="37">
        <v>562205682</v>
      </c>
      <c r="Z37" s="38">
        <v>10.18</v>
      </c>
      <c r="AA37" s="39">
        <v>5522458764</v>
      </c>
    </row>
    <row r="38" spans="1:27" ht="13.5">
      <c r="A38" s="45" t="s">
        <v>58</v>
      </c>
      <c r="B38" s="46"/>
      <c r="C38" s="47">
        <v>6593467000</v>
      </c>
      <c r="D38" s="47"/>
      <c r="E38" s="48">
        <v>5148302446</v>
      </c>
      <c r="F38" s="49">
        <v>5148302446</v>
      </c>
      <c r="G38" s="49">
        <v>6193103718</v>
      </c>
      <c r="H38" s="49">
        <v>6238740558</v>
      </c>
      <c r="I38" s="49">
        <v>5952530484</v>
      </c>
      <c r="J38" s="49">
        <v>5952530484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5952530484</v>
      </c>
      <c r="X38" s="49">
        <v>8018354226</v>
      </c>
      <c r="Y38" s="49">
        <v>-2065823742</v>
      </c>
      <c r="Z38" s="50">
        <v>-25.76</v>
      </c>
      <c r="AA38" s="51">
        <v>5148302446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201688440</v>
      </c>
      <c r="D6" s="21"/>
      <c r="E6" s="22">
        <v>195519848</v>
      </c>
      <c r="F6" s="23">
        <v>195519848</v>
      </c>
      <c r="G6" s="23">
        <v>18069267</v>
      </c>
      <c r="H6" s="23">
        <v>18302860</v>
      </c>
      <c r="I6" s="23">
        <v>17961750</v>
      </c>
      <c r="J6" s="23">
        <v>54333877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54333877</v>
      </c>
      <c r="X6" s="23">
        <v>53789591</v>
      </c>
      <c r="Y6" s="23">
        <v>544286</v>
      </c>
      <c r="Z6" s="24">
        <v>1.01</v>
      </c>
      <c r="AA6" s="25">
        <v>195519848</v>
      </c>
    </row>
    <row r="7" spans="1:27" ht="13.5">
      <c r="A7" s="26" t="s">
        <v>34</v>
      </c>
      <c r="B7" s="20"/>
      <c r="C7" s="21">
        <v>41597000</v>
      </c>
      <c r="D7" s="21"/>
      <c r="E7" s="22">
        <v>47314000</v>
      </c>
      <c r="F7" s="23">
        <v>47314000</v>
      </c>
      <c r="G7" s="23">
        <v>17523000</v>
      </c>
      <c r="H7" s="23">
        <v>1334000</v>
      </c>
      <c r="I7" s="23">
        <v>2500000</v>
      </c>
      <c r="J7" s="23">
        <v>21357000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21357000</v>
      </c>
      <c r="X7" s="23">
        <v>20150000</v>
      </c>
      <c r="Y7" s="23">
        <v>1207000</v>
      </c>
      <c r="Z7" s="24">
        <v>5.99</v>
      </c>
      <c r="AA7" s="25">
        <v>47314000</v>
      </c>
    </row>
    <row r="8" spans="1:27" ht="13.5">
      <c r="A8" s="26" t="s">
        <v>35</v>
      </c>
      <c r="B8" s="20"/>
      <c r="C8" s="21"/>
      <c r="D8" s="21"/>
      <c r="E8" s="22">
        <v>21415000</v>
      </c>
      <c r="F8" s="23">
        <v>21415000</v>
      </c>
      <c r="G8" s="23">
        <v>5485000</v>
      </c>
      <c r="H8" s="23">
        <v>15000000</v>
      </c>
      <c r="I8" s="23"/>
      <c r="J8" s="23">
        <v>20485000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20485000</v>
      </c>
      <c r="X8" s="23">
        <v>10000000</v>
      </c>
      <c r="Y8" s="23">
        <v>10485000</v>
      </c>
      <c r="Z8" s="24">
        <v>104.85</v>
      </c>
      <c r="AA8" s="25">
        <v>21415000</v>
      </c>
    </row>
    <row r="9" spans="1:27" ht="13.5">
      <c r="A9" s="26" t="s">
        <v>36</v>
      </c>
      <c r="B9" s="20"/>
      <c r="C9" s="21">
        <v>3459262</v>
      </c>
      <c r="D9" s="21"/>
      <c r="E9" s="22">
        <v>900000</v>
      </c>
      <c r="F9" s="23">
        <v>900000</v>
      </c>
      <c r="G9" s="23">
        <v>118826</v>
      </c>
      <c r="H9" s="23">
        <v>73998</v>
      </c>
      <c r="I9" s="23">
        <v>75559</v>
      </c>
      <c r="J9" s="23">
        <v>268383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268383</v>
      </c>
      <c r="X9" s="23">
        <v>307000</v>
      </c>
      <c r="Y9" s="23">
        <v>-38617</v>
      </c>
      <c r="Z9" s="24">
        <v>-12.58</v>
      </c>
      <c r="AA9" s="25">
        <v>900000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-182368553</v>
      </c>
      <c r="D12" s="21"/>
      <c r="E12" s="22">
        <v>-234915844</v>
      </c>
      <c r="F12" s="23">
        <v>-234915844</v>
      </c>
      <c r="G12" s="23">
        <v>-38694434</v>
      </c>
      <c r="H12" s="23">
        <v>-21975896</v>
      </c>
      <c r="I12" s="23">
        <v>-53985925</v>
      </c>
      <c r="J12" s="23">
        <v>-114656255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-114656255</v>
      </c>
      <c r="X12" s="23">
        <v>-58933664</v>
      </c>
      <c r="Y12" s="23">
        <v>-55722591</v>
      </c>
      <c r="Z12" s="24">
        <v>94.55</v>
      </c>
      <c r="AA12" s="25">
        <v>-234915844</v>
      </c>
    </row>
    <row r="13" spans="1:27" ht="13.5">
      <c r="A13" s="26" t="s">
        <v>40</v>
      </c>
      <c r="B13" s="20"/>
      <c r="C13" s="21">
        <v>-4265276</v>
      </c>
      <c r="D13" s="21"/>
      <c r="E13" s="22">
        <v>-4499004</v>
      </c>
      <c r="F13" s="23">
        <v>-4499004</v>
      </c>
      <c r="G13" s="23"/>
      <c r="H13" s="23"/>
      <c r="I13" s="23">
        <v>-1265286</v>
      </c>
      <c r="J13" s="23">
        <v>-1265286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-1265286</v>
      </c>
      <c r="X13" s="23">
        <v>-1124751</v>
      </c>
      <c r="Y13" s="23">
        <v>-140535</v>
      </c>
      <c r="Z13" s="24">
        <v>12.49</v>
      </c>
      <c r="AA13" s="25">
        <v>-4499004</v>
      </c>
    </row>
    <row r="14" spans="1:27" ht="13.5">
      <c r="A14" s="26" t="s">
        <v>41</v>
      </c>
      <c r="B14" s="20"/>
      <c r="C14" s="21">
        <v>-11039860</v>
      </c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49071013</v>
      </c>
      <c r="D15" s="29">
        <f>SUM(D6:D14)</f>
        <v>0</v>
      </c>
      <c r="E15" s="30">
        <f t="shared" si="0"/>
        <v>25734000</v>
      </c>
      <c r="F15" s="31">
        <f t="shared" si="0"/>
        <v>25734000</v>
      </c>
      <c r="G15" s="31">
        <f t="shared" si="0"/>
        <v>2501659</v>
      </c>
      <c r="H15" s="31">
        <f t="shared" si="0"/>
        <v>12734962</v>
      </c>
      <c r="I15" s="31">
        <f t="shared" si="0"/>
        <v>-34713902</v>
      </c>
      <c r="J15" s="31">
        <f t="shared" si="0"/>
        <v>-19477281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-19477281</v>
      </c>
      <c r="X15" s="31">
        <f t="shared" si="0"/>
        <v>24188176</v>
      </c>
      <c r="Y15" s="31">
        <f t="shared" si="0"/>
        <v>-43665457</v>
      </c>
      <c r="Z15" s="32">
        <f>+IF(X15&lt;&gt;0,+(Y15/X15)*100,0)</f>
        <v>-180.52397584671124</v>
      </c>
      <c r="AA15" s="33">
        <f>SUM(AA6:AA14)</f>
        <v>25734000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1110787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>
        <v>5311176</v>
      </c>
      <c r="I22" s="23">
        <v>18639674</v>
      </c>
      <c r="J22" s="23">
        <v>23950850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23950850</v>
      </c>
      <c r="X22" s="23"/>
      <c r="Y22" s="23">
        <v>23950850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-36824131</v>
      </c>
      <c r="D24" s="21"/>
      <c r="E24" s="22">
        <v>-23015000</v>
      </c>
      <c r="F24" s="23">
        <v>-23015000</v>
      </c>
      <c r="G24" s="23"/>
      <c r="H24" s="23">
        <v>-3208099</v>
      </c>
      <c r="I24" s="23">
        <v>-4731353</v>
      </c>
      <c r="J24" s="23">
        <v>-7939452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-7939452</v>
      </c>
      <c r="X24" s="23">
        <v>-9188000</v>
      </c>
      <c r="Y24" s="23">
        <v>1248548</v>
      </c>
      <c r="Z24" s="24">
        <v>-13.59</v>
      </c>
      <c r="AA24" s="25">
        <v>-23015000</v>
      </c>
    </row>
    <row r="25" spans="1:27" ht="13.5">
      <c r="A25" s="27" t="s">
        <v>49</v>
      </c>
      <c r="B25" s="28"/>
      <c r="C25" s="29">
        <f aca="true" t="shared" si="1" ref="C25:Y25">SUM(C19:C24)</f>
        <v>-35713344</v>
      </c>
      <c r="D25" s="29">
        <f>SUM(D19:D24)</f>
        <v>0</v>
      </c>
      <c r="E25" s="30">
        <f t="shared" si="1"/>
        <v>-23015000</v>
      </c>
      <c r="F25" s="31">
        <f t="shared" si="1"/>
        <v>-23015000</v>
      </c>
      <c r="G25" s="31">
        <f t="shared" si="1"/>
        <v>0</v>
      </c>
      <c r="H25" s="31">
        <f t="shared" si="1"/>
        <v>2103077</v>
      </c>
      <c r="I25" s="31">
        <f t="shared" si="1"/>
        <v>13908321</v>
      </c>
      <c r="J25" s="31">
        <f t="shared" si="1"/>
        <v>16011398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16011398</v>
      </c>
      <c r="X25" s="31">
        <f t="shared" si="1"/>
        <v>-9188000</v>
      </c>
      <c r="Y25" s="31">
        <f t="shared" si="1"/>
        <v>25199398</v>
      </c>
      <c r="Z25" s="32">
        <f>+IF(X25&lt;&gt;0,+(Y25/X25)*100,0)</f>
        <v>-274.26423595994777</v>
      </c>
      <c r="AA25" s="33">
        <f>SUM(AA19:AA24)</f>
        <v>-23015000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66907</v>
      </c>
      <c r="D31" s="21"/>
      <c r="E31" s="22"/>
      <c r="F31" s="23"/>
      <c r="G31" s="23">
        <v>-3090</v>
      </c>
      <c r="H31" s="40">
        <v>8581</v>
      </c>
      <c r="I31" s="40">
        <v>-118133</v>
      </c>
      <c r="J31" s="40">
        <v>-112642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-112642</v>
      </c>
      <c r="X31" s="40"/>
      <c r="Y31" s="23">
        <v>-112642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-2473978</v>
      </c>
      <c r="D33" s="21"/>
      <c r="E33" s="22">
        <v>-2500000</v>
      </c>
      <c r="F33" s="23">
        <v>-2500000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-625000</v>
      </c>
      <c r="Y33" s="23">
        <v>625000</v>
      </c>
      <c r="Z33" s="24">
        <v>-100</v>
      </c>
      <c r="AA33" s="25">
        <v>-2500000</v>
      </c>
    </row>
    <row r="34" spans="1:27" ht="13.5">
      <c r="A34" s="27" t="s">
        <v>55</v>
      </c>
      <c r="B34" s="28"/>
      <c r="C34" s="29">
        <f aca="true" t="shared" si="2" ref="C34:Y34">SUM(C29:C33)</f>
        <v>-2407071</v>
      </c>
      <c r="D34" s="29">
        <f>SUM(D29:D33)</f>
        <v>0</v>
      </c>
      <c r="E34" s="30">
        <f t="shared" si="2"/>
        <v>-2500000</v>
      </c>
      <c r="F34" s="31">
        <f t="shared" si="2"/>
        <v>-2500000</v>
      </c>
      <c r="G34" s="31">
        <f t="shared" si="2"/>
        <v>-3090</v>
      </c>
      <c r="H34" s="31">
        <f t="shared" si="2"/>
        <v>8581</v>
      </c>
      <c r="I34" s="31">
        <f t="shared" si="2"/>
        <v>-118133</v>
      </c>
      <c r="J34" s="31">
        <f t="shared" si="2"/>
        <v>-112642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-112642</v>
      </c>
      <c r="X34" s="31">
        <f t="shared" si="2"/>
        <v>-625000</v>
      </c>
      <c r="Y34" s="31">
        <f t="shared" si="2"/>
        <v>512358</v>
      </c>
      <c r="Z34" s="32">
        <f>+IF(X34&lt;&gt;0,+(Y34/X34)*100,0)</f>
        <v>-81.97728</v>
      </c>
      <c r="AA34" s="33">
        <f>SUM(AA29:AA33)</f>
        <v>-2500000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10950598</v>
      </c>
      <c r="D36" s="35">
        <f>+D15+D25+D34</f>
        <v>0</v>
      </c>
      <c r="E36" s="36">
        <f t="shared" si="3"/>
        <v>219000</v>
      </c>
      <c r="F36" s="37">
        <f t="shared" si="3"/>
        <v>219000</v>
      </c>
      <c r="G36" s="37">
        <f t="shared" si="3"/>
        <v>2498569</v>
      </c>
      <c r="H36" s="37">
        <f t="shared" si="3"/>
        <v>14846620</v>
      </c>
      <c r="I36" s="37">
        <f t="shared" si="3"/>
        <v>-20923714</v>
      </c>
      <c r="J36" s="37">
        <f t="shared" si="3"/>
        <v>-3578525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-3578525</v>
      </c>
      <c r="X36" s="37">
        <f t="shared" si="3"/>
        <v>14375176</v>
      </c>
      <c r="Y36" s="37">
        <f t="shared" si="3"/>
        <v>-17953701</v>
      </c>
      <c r="Z36" s="38">
        <f>+IF(X36&lt;&gt;0,+(Y36/X36)*100,0)</f>
        <v>-124.89378217004091</v>
      </c>
      <c r="AA36" s="39">
        <f>+AA15+AA25+AA34</f>
        <v>219000</v>
      </c>
    </row>
    <row r="37" spans="1:27" ht="13.5">
      <c r="A37" s="26" t="s">
        <v>57</v>
      </c>
      <c r="B37" s="20"/>
      <c r="C37" s="35">
        <v>-2274779</v>
      </c>
      <c r="D37" s="35"/>
      <c r="E37" s="36">
        <v>979188</v>
      </c>
      <c r="F37" s="37">
        <v>979188</v>
      </c>
      <c r="G37" s="37">
        <v>8762545</v>
      </c>
      <c r="H37" s="37">
        <v>11261114</v>
      </c>
      <c r="I37" s="37">
        <v>26107734</v>
      </c>
      <c r="J37" s="37">
        <v>8762545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8762545</v>
      </c>
      <c r="X37" s="37">
        <v>979188</v>
      </c>
      <c r="Y37" s="37">
        <v>7783357</v>
      </c>
      <c r="Z37" s="38">
        <v>794.88</v>
      </c>
      <c r="AA37" s="39">
        <v>979188</v>
      </c>
    </row>
    <row r="38" spans="1:27" ht="13.5">
      <c r="A38" s="45" t="s">
        <v>58</v>
      </c>
      <c r="B38" s="46"/>
      <c r="C38" s="47">
        <v>8675819</v>
      </c>
      <c r="D38" s="47"/>
      <c r="E38" s="48">
        <v>1198188</v>
      </c>
      <c r="F38" s="49">
        <v>1198188</v>
      </c>
      <c r="G38" s="49">
        <v>11261114</v>
      </c>
      <c r="H38" s="49">
        <v>26107734</v>
      </c>
      <c r="I38" s="49">
        <v>5184020</v>
      </c>
      <c r="J38" s="49">
        <v>5184020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5184020</v>
      </c>
      <c r="X38" s="49">
        <v>15354364</v>
      </c>
      <c r="Y38" s="49">
        <v>-10170344</v>
      </c>
      <c r="Z38" s="50">
        <v>-66.24</v>
      </c>
      <c r="AA38" s="51">
        <v>1198188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59972758</v>
      </c>
      <c r="D6" s="21"/>
      <c r="E6" s="22">
        <v>76341992</v>
      </c>
      <c r="F6" s="23">
        <v>76341992</v>
      </c>
      <c r="G6" s="23"/>
      <c r="H6" s="23">
        <v>8166000</v>
      </c>
      <c r="I6" s="23">
        <v>2691972</v>
      </c>
      <c r="J6" s="23">
        <v>10857972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10857972</v>
      </c>
      <c r="X6" s="23">
        <v>18870998</v>
      </c>
      <c r="Y6" s="23">
        <v>-8013026</v>
      </c>
      <c r="Z6" s="24">
        <v>-42.46</v>
      </c>
      <c r="AA6" s="25">
        <v>76341992</v>
      </c>
    </row>
    <row r="7" spans="1:27" ht="13.5">
      <c r="A7" s="26" t="s">
        <v>34</v>
      </c>
      <c r="B7" s="20"/>
      <c r="C7" s="21">
        <v>39399333</v>
      </c>
      <c r="D7" s="21"/>
      <c r="E7" s="22">
        <v>29700996</v>
      </c>
      <c r="F7" s="23">
        <v>29700996</v>
      </c>
      <c r="G7" s="23"/>
      <c r="H7" s="23">
        <v>735000</v>
      </c>
      <c r="I7" s="23">
        <v>781976</v>
      </c>
      <c r="J7" s="23">
        <v>1516976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1516976</v>
      </c>
      <c r="X7" s="23">
        <v>7425249</v>
      </c>
      <c r="Y7" s="23">
        <v>-5908273</v>
      </c>
      <c r="Z7" s="24">
        <v>-79.57</v>
      </c>
      <c r="AA7" s="25">
        <v>29700996</v>
      </c>
    </row>
    <row r="8" spans="1:27" ht="13.5">
      <c r="A8" s="26" t="s">
        <v>35</v>
      </c>
      <c r="B8" s="20"/>
      <c r="C8" s="21"/>
      <c r="D8" s="21"/>
      <c r="E8" s="22">
        <v>16991004</v>
      </c>
      <c r="F8" s="23">
        <v>16991004</v>
      </c>
      <c r="G8" s="23"/>
      <c r="H8" s="23"/>
      <c r="I8" s="23">
        <v>3612624</v>
      </c>
      <c r="J8" s="23">
        <v>3612624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3612624</v>
      </c>
      <c r="X8" s="23">
        <v>4247751</v>
      </c>
      <c r="Y8" s="23">
        <v>-635127</v>
      </c>
      <c r="Z8" s="24">
        <v>-14.95</v>
      </c>
      <c r="AA8" s="25">
        <v>16991004</v>
      </c>
    </row>
    <row r="9" spans="1:27" ht="13.5">
      <c r="A9" s="26" t="s">
        <v>36</v>
      </c>
      <c r="B9" s="20"/>
      <c r="C9" s="21">
        <v>2352112</v>
      </c>
      <c r="D9" s="21"/>
      <c r="E9" s="22">
        <v>3027004</v>
      </c>
      <c r="F9" s="23">
        <v>3027004</v>
      </c>
      <c r="G9" s="23"/>
      <c r="H9" s="23">
        <v>171000</v>
      </c>
      <c r="I9" s="23">
        <v>159994</v>
      </c>
      <c r="J9" s="23">
        <v>330994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330994</v>
      </c>
      <c r="X9" s="23">
        <v>971251</v>
      </c>
      <c r="Y9" s="23">
        <v>-640257</v>
      </c>
      <c r="Z9" s="24">
        <v>-65.92</v>
      </c>
      <c r="AA9" s="25">
        <v>3027004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-92058261</v>
      </c>
      <c r="D12" s="21"/>
      <c r="E12" s="22">
        <v>-98274000</v>
      </c>
      <c r="F12" s="23">
        <v>-98274000</v>
      </c>
      <c r="G12" s="23"/>
      <c r="H12" s="23">
        <v>-11097000</v>
      </c>
      <c r="I12" s="23">
        <v>-10417423</v>
      </c>
      <c r="J12" s="23">
        <v>-21514423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-21514423</v>
      </c>
      <c r="X12" s="23">
        <v>-24568500</v>
      </c>
      <c r="Y12" s="23">
        <v>3054077</v>
      </c>
      <c r="Z12" s="24">
        <v>-12.43</v>
      </c>
      <c r="AA12" s="25">
        <v>-98274000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9665942</v>
      </c>
      <c r="D15" s="29">
        <f>SUM(D6:D14)</f>
        <v>0</v>
      </c>
      <c r="E15" s="30">
        <f t="shared" si="0"/>
        <v>27786996</v>
      </c>
      <c r="F15" s="31">
        <f t="shared" si="0"/>
        <v>27786996</v>
      </c>
      <c r="G15" s="31">
        <f t="shared" si="0"/>
        <v>0</v>
      </c>
      <c r="H15" s="31">
        <f t="shared" si="0"/>
        <v>-2025000</v>
      </c>
      <c r="I15" s="31">
        <f t="shared" si="0"/>
        <v>-3170857</v>
      </c>
      <c r="J15" s="31">
        <f t="shared" si="0"/>
        <v>-5195857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-5195857</v>
      </c>
      <c r="X15" s="31">
        <f t="shared" si="0"/>
        <v>6946749</v>
      </c>
      <c r="Y15" s="31">
        <f t="shared" si="0"/>
        <v>-12142606</v>
      </c>
      <c r="Z15" s="32">
        <f>+IF(X15&lt;&gt;0,+(Y15/X15)*100,0)</f>
        <v>-174.7955194580947</v>
      </c>
      <c r="AA15" s="33">
        <f>SUM(AA6:AA14)</f>
        <v>27786996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1500000</v>
      </c>
      <c r="F19" s="23">
        <v>1500000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375000</v>
      </c>
      <c r="Y19" s="40">
        <v>-375000</v>
      </c>
      <c r="Z19" s="41">
        <v>-100</v>
      </c>
      <c r="AA19" s="42">
        <v>1500000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1500000</v>
      </c>
      <c r="F25" s="31">
        <f t="shared" si="1"/>
        <v>1500000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375000</v>
      </c>
      <c r="Y25" s="31">
        <f t="shared" si="1"/>
        <v>-375000</v>
      </c>
      <c r="Z25" s="32">
        <f>+IF(X25&lt;&gt;0,+(Y25/X25)*100,0)</f>
        <v>-100</v>
      </c>
      <c r="AA25" s="33">
        <f>SUM(AA19:AA24)</f>
        <v>1500000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9665942</v>
      </c>
      <c r="D36" s="35">
        <f>+D15+D25+D34</f>
        <v>0</v>
      </c>
      <c r="E36" s="36">
        <f t="shared" si="3"/>
        <v>29286996</v>
      </c>
      <c r="F36" s="37">
        <f t="shared" si="3"/>
        <v>29286996</v>
      </c>
      <c r="G36" s="37">
        <f t="shared" si="3"/>
        <v>0</v>
      </c>
      <c r="H36" s="37">
        <f t="shared" si="3"/>
        <v>-2025000</v>
      </c>
      <c r="I36" s="37">
        <f t="shared" si="3"/>
        <v>-3170857</v>
      </c>
      <c r="J36" s="37">
        <f t="shared" si="3"/>
        <v>-5195857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-5195857</v>
      </c>
      <c r="X36" s="37">
        <f t="shared" si="3"/>
        <v>7321749</v>
      </c>
      <c r="Y36" s="37">
        <f t="shared" si="3"/>
        <v>-12517606</v>
      </c>
      <c r="Z36" s="38">
        <f>+IF(X36&lt;&gt;0,+(Y36/X36)*100,0)</f>
        <v>-170.96469709628124</v>
      </c>
      <c r="AA36" s="39">
        <f>+AA15+AA25+AA34</f>
        <v>29286996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/>
      <c r="H37" s="37"/>
      <c r="I37" s="37">
        <v>-2025000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</row>
    <row r="38" spans="1:27" ht="13.5">
      <c r="A38" s="45" t="s">
        <v>58</v>
      </c>
      <c r="B38" s="46"/>
      <c r="C38" s="47">
        <v>9665942</v>
      </c>
      <c r="D38" s="47"/>
      <c r="E38" s="48">
        <v>29286996</v>
      </c>
      <c r="F38" s="49">
        <v>29286996</v>
      </c>
      <c r="G38" s="49"/>
      <c r="H38" s="49">
        <v>-2025000</v>
      </c>
      <c r="I38" s="49">
        <v>-5195857</v>
      </c>
      <c r="J38" s="49">
        <v>-5195857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-5195857</v>
      </c>
      <c r="X38" s="49">
        <v>7321749</v>
      </c>
      <c r="Y38" s="49">
        <v>-12517606</v>
      </c>
      <c r="Z38" s="50">
        <v>-170.96</v>
      </c>
      <c r="AA38" s="51">
        <v>29286996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8150908</v>
      </c>
      <c r="F6" s="23">
        <v>8150908</v>
      </c>
      <c r="G6" s="23">
        <v>85405</v>
      </c>
      <c r="H6" s="23">
        <v>1026137</v>
      </c>
      <c r="I6" s="23">
        <v>146421</v>
      </c>
      <c r="J6" s="23">
        <v>1257963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1257963</v>
      </c>
      <c r="X6" s="23">
        <v>1936502</v>
      </c>
      <c r="Y6" s="23">
        <v>-678539</v>
      </c>
      <c r="Z6" s="24">
        <v>-35.04</v>
      </c>
      <c r="AA6" s="25">
        <v>8150908</v>
      </c>
    </row>
    <row r="7" spans="1:27" ht="13.5">
      <c r="A7" s="26" t="s">
        <v>34</v>
      </c>
      <c r="B7" s="20"/>
      <c r="C7" s="21">
        <v>26485066</v>
      </c>
      <c r="D7" s="21"/>
      <c r="E7" s="22">
        <v>32745999</v>
      </c>
      <c r="F7" s="23">
        <v>32745999</v>
      </c>
      <c r="G7" s="23">
        <v>11523153</v>
      </c>
      <c r="H7" s="23">
        <v>7340652</v>
      </c>
      <c r="I7" s="23">
        <v>2963719</v>
      </c>
      <c r="J7" s="23">
        <v>21827524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21827524</v>
      </c>
      <c r="X7" s="23">
        <v>17319833</v>
      </c>
      <c r="Y7" s="23">
        <v>4507691</v>
      </c>
      <c r="Z7" s="24">
        <v>26.03</v>
      </c>
      <c r="AA7" s="25">
        <v>32745999</v>
      </c>
    </row>
    <row r="8" spans="1:27" ht="13.5">
      <c r="A8" s="26" t="s">
        <v>35</v>
      </c>
      <c r="B8" s="20"/>
      <c r="C8" s="21">
        <v>20485066</v>
      </c>
      <c r="D8" s="21"/>
      <c r="E8" s="22">
        <v>14736000</v>
      </c>
      <c r="F8" s="23">
        <v>14736000</v>
      </c>
      <c r="G8" s="23">
        <v>8781000</v>
      </c>
      <c r="H8" s="23">
        <v>3615834</v>
      </c>
      <c r="I8" s="23">
        <v>1820635</v>
      </c>
      <c r="J8" s="23">
        <v>14217469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14217469</v>
      </c>
      <c r="X8" s="23">
        <v>4913000</v>
      </c>
      <c r="Y8" s="23">
        <v>9304469</v>
      </c>
      <c r="Z8" s="24">
        <v>189.38</v>
      </c>
      <c r="AA8" s="25">
        <v>14736000</v>
      </c>
    </row>
    <row r="9" spans="1:27" ht="13.5">
      <c r="A9" s="26" t="s">
        <v>36</v>
      </c>
      <c r="B9" s="20"/>
      <c r="C9" s="21">
        <v>1185536</v>
      </c>
      <c r="D9" s="21"/>
      <c r="E9" s="22">
        <v>350004</v>
      </c>
      <c r="F9" s="23">
        <v>350004</v>
      </c>
      <c r="G9" s="23">
        <v>11278</v>
      </c>
      <c r="H9" s="23">
        <v>72134</v>
      </c>
      <c r="I9" s="23">
        <v>65126</v>
      </c>
      <c r="J9" s="23">
        <v>148538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148538</v>
      </c>
      <c r="X9" s="23">
        <v>87501</v>
      </c>
      <c r="Y9" s="23">
        <v>61037</v>
      </c>
      <c r="Z9" s="24">
        <v>69.76</v>
      </c>
      <c r="AA9" s="25">
        <v>350004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19443556</v>
      </c>
      <c r="D12" s="21"/>
      <c r="E12" s="22">
        <v>-37000884</v>
      </c>
      <c r="F12" s="23">
        <v>-37000884</v>
      </c>
      <c r="G12" s="23">
        <v>-3069262</v>
      </c>
      <c r="H12" s="23">
        <v>-1705071</v>
      </c>
      <c r="I12" s="23">
        <v>-3557251</v>
      </c>
      <c r="J12" s="23">
        <v>-8331584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-8331584</v>
      </c>
      <c r="X12" s="23">
        <v>-9250221</v>
      </c>
      <c r="Y12" s="23">
        <v>918637</v>
      </c>
      <c r="Z12" s="24">
        <v>-9.93</v>
      </c>
      <c r="AA12" s="25">
        <v>-37000884</v>
      </c>
    </row>
    <row r="13" spans="1:27" ht="13.5">
      <c r="A13" s="26" t="s">
        <v>40</v>
      </c>
      <c r="B13" s="20"/>
      <c r="C13" s="21">
        <v>82016</v>
      </c>
      <c r="D13" s="21"/>
      <c r="E13" s="22">
        <v>-66000</v>
      </c>
      <c r="F13" s="23">
        <v>-66000</v>
      </c>
      <c r="G13" s="23">
        <v>-4504</v>
      </c>
      <c r="H13" s="23">
        <v>-4284</v>
      </c>
      <c r="I13" s="23">
        <v>-3911</v>
      </c>
      <c r="J13" s="23">
        <v>-12699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-12699</v>
      </c>
      <c r="X13" s="23">
        <v>-16500</v>
      </c>
      <c r="Y13" s="23">
        <v>3801</v>
      </c>
      <c r="Z13" s="24">
        <v>-23.04</v>
      </c>
      <c r="AA13" s="25">
        <v>-66000</v>
      </c>
    </row>
    <row r="14" spans="1:27" ht="13.5">
      <c r="A14" s="26" t="s">
        <v>41</v>
      </c>
      <c r="B14" s="20"/>
      <c r="C14" s="21">
        <v>9533948</v>
      </c>
      <c r="D14" s="21"/>
      <c r="E14" s="22">
        <v>-4289500</v>
      </c>
      <c r="F14" s="23">
        <v>-4289500</v>
      </c>
      <c r="G14" s="23">
        <v>-6808437</v>
      </c>
      <c r="H14" s="23">
        <v>-13482428</v>
      </c>
      <c r="I14" s="23">
        <v>-5055590</v>
      </c>
      <c r="J14" s="23">
        <v>-25346455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-25346455</v>
      </c>
      <c r="X14" s="23">
        <v>-1072500</v>
      </c>
      <c r="Y14" s="23">
        <v>-24273955</v>
      </c>
      <c r="Z14" s="24">
        <v>2263.31</v>
      </c>
      <c r="AA14" s="25">
        <v>-4289500</v>
      </c>
    </row>
    <row r="15" spans="1:27" ht="13.5">
      <c r="A15" s="27" t="s">
        <v>42</v>
      </c>
      <c r="B15" s="28"/>
      <c r="C15" s="29">
        <f aca="true" t="shared" si="0" ref="C15:Y15">SUM(C6:C14)</f>
        <v>77215188</v>
      </c>
      <c r="D15" s="29">
        <f>SUM(D6:D14)</f>
        <v>0</v>
      </c>
      <c r="E15" s="30">
        <f t="shared" si="0"/>
        <v>14626527</v>
      </c>
      <c r="F15" s="31">
        <f t="shared" si="0"/>
        <v>14626527</v>
      </c>
      <c r="G15" s="31">
        <f t="shared" si="0"/>
        <v>10518633</v>
      </c>
      <c r="H15" s="31">
        <f t="shared" si="0"/>
        <v>-3137026</v>
      </c>
      <c r="I15" s="31">
        <f t="shared" si="0"/>
        <v>-3620851</v>
      </c>
      <c r="J15" s="31">
        <f t="shared" si="0"/>
        <v>3760756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3760756</v>
      </c>
      <c r="X15" s="31">
        <f t="shared" si="0"/>
        <v>13917615</v>
      </c>
      <c r="Y15" s="31">
        <f t="shared" si="0"/>
        <v>-10156859</v>
      </c>
      <c r="Z15" s="32">
        <f>+IF(X15&lt;&gt;0,+(Y15/X15)*100,0)</f>
        <v>-72.97844494189559</v>
      </c>
      <c r="AA15" s="33">
        <f>SUM(AA6:AA14)</f>
        <v>14626527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17446</v>
      </c>
      <c r="D19" s="21"/>
      <c r="E19" s="22">
        <v>250000</v>
      </c>
      <c r="F19" s="23">
        <v>250000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250000</v>
      </c>
      <c r="Y19" s="40">
        <v>-250000</v>
      </c>
      <c r="Z19" s="41">
        <v>-100</v>
      </c>
      <c r="AA19" s="42">
        <v>250000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-36222419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13421175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-14736000</v>
      </c>
      <c r="F24" s="23">
        <v>-14736000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-3684000</v>
      </c>
      <c r="Y24" s="23">
        <v>3684000</v>
      </c>
      <c r="Z24" s="24">
        <v>-100</v>
      </c>
      <c r="AA24" s="25">
        <v>-14736000</v>
      </c>
    </row>
    <row r="25" spans="1:27" ht="13.5">
      <c r="A25" s="27" t="s">
        <v>49</v>
      </c>
      <c r="B25" s="28"/>
      <c r="C25" s="29">
        <f aca="true" t="shared" si="1" ref="C25:Y25">SUM(C19:C24)</f>
        <v>-22783798</v>
      </c>
      <c r="D25" s="29">
        <f>SUM(D19:D24)</f>
        <v>0</v>
      </c>
      <c r="E25" s="30">
        <f t="shared" si="1"/>
        <v>-14486000</v>
      </c>
      <c r="F25" s="31">
        <f t="shared" si="1"/>
        <v>-14486000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-3434000</v>
      </c>
      <c r="Y25" s="31">
        <f t="shared" si="1"/>
        <v>3434000</v>
      </c>
      <c r="Z25" s="32">
        <f>+IF(X25&lt;&gt;0,+(Y25/X25)*100,0)</f>
        <v>-100</v>
      </c>
      <c r="AA25" s="33">
        <f>SUM(AA19:AA24)</f>
        <v>-14486000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477606</v>
      </c>
      <c r="D33" s="21"/>
      <c r="E33" s="22">
        <v>875000</v>
      </c>
      <c r="F33" s="23">
        <v>875000</v>
      </c>
      <c r="G33" s="23">
        <v>-46635</v>
      </c>
      <c r="H33" s="23">
        <v>-42351</v>
      </c>
      <c r="I33" s="23">
        <v>-42724</v>
      </c>
      <c r="J33" s="23">
        <v>-131710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-131710</v>
      </c>
      <c r="X33" s="23">
        <v>219000</v>
      </c>
      <c r="Y33" s="23">
        <v>-350710</v>
      </c>
      <c r="Z33" s="24">
        <v>-160.14</v>
      </c>
      <c r="AA33" s="25">
        <v>875000</v>
      </c>
    </row>
    <row r="34" spans="1:27" ht="13.5">
      <c r="A34" s="27" t="s">
        <v>55</v>
      </c>
      <c r="B34" s="28"/>
      <c r="C34" s="29">
        <f aca="true" t="shared" si="2" ref="C34:Y34">SUM(C29:C33)</f>
        <v>477606</v>
      </c>
      <c r="D34" s="29">
        <f>SUM(D29:D33)</f>
        <v>0</v>
      </c>
      <c r="E34" s="30">
        <f t="shared" si="2"/>
        <v>875000</v>
      </c>
      <c r="F34" s="31">
        <f t="shared" si="2"/>
        <v>875000</v>
      </c>
      <c r="G34" s="31">
        <f t="shared" si="2"/>
        <v>-46635</v>
      </c>
      <c r="H34" s="31">
        <f t="shared" si="2"/>
        <v>-42351</v>
      </c>
      <c r="I34" s="31">
        <f t="shared" si="2"/>
        <v>-42724</v>
      </c>
      <c r="J34" s="31">
        <f t="shared" si="2"/>
        <v>-131710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-131710</v>
      </c>
      <c r="X34" s="31">
        <f t="shared" si="2"/>
        <v>219000</v>
      </c>
      <c r="Y34" s="31">
        <f t="shared" si="2"/>
        <v>-350710</v>
      </c>
      <c r="Z34" s="32">
        <f>+IF(X34&lt;&gt;0,+(Y34/X34)*100,0)</f>
        <v>-160.14155251141554</v>
      </c>
      <c r="AA34" s="33">
        <f>SUM(AA29:AA33)</f>
        <v>875000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54908996</v>
      </c>
      <c r="D36" s="35">
        <f>+D15+D25+D34</f>
        <v>0</v>
      </c>
      <c r="E36" s="36">
        <f t="shared" si="3"/>
        <v>1015527</v>
      </c>
      <c r="F36" s="37">
        <f t="shared" si="3"/>
        <v>1015527</v>
      </c>
      <c r="G36" s="37">
        <f t="shared" si="3"/>
        <v>10471998</v>
      </c>
      <c r="H36" s="37">
        <f t="shared" si="3"/>
        <v>-3179377</v>
      </c>
      <c r="I36" s="37">
        <f t="shared" si="3"/>
        <v>-3663575</v>
      </c>
      <c r="J36" s="37">
        <f t="shared" si="3"/>
        <v>3629046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3629046</v>
      </c>
      <c r="X36" s="37">
        <f t="shared" si="3"/>
        <v>10702615</v>
      </c>
      <c r="Y36" s="37">
        <f t="shared" si="3"/>
        <v>-7073569</v>
      </c>
      <c r="Z36" s="38">
        <f>+IF(X36&lt;&gt;0,+(Y36/X36)*100,0)</f>
        <v>-66.09196911222163</v>
      </c>
      <c r="AA36" s="39">
        <f>+AA15+AA25+AA34</f>
        <v>1015527</v>
      </c>
    </row>
    <row r="37" spans="1:27" ht="13.5">
      <c r="A37" s="26" t="s">
        <v>57</v>
      </c>
      <c r="B37" s="20"/>
      <c r="C37" s="35">
        <v>19018664</v>
      </c>
      <c r="D37" s="35"/>
      <c r="E37" s="36">
        <v>5242000</v>
      </c>
      <c r="F37" s="37">
        <v>5242000</v>
      </c>
      <c r="G37" s="37">
        <v>7650422</v>
      </c>
      <c r="H37" s="37">
        <v>18122420</v>
      </c>
      <c r="I37" s="37">
        <v>14943043</v>
      </c>
      <c r="J37" s="37">
        <v>7650422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7650422</v>
      </c>
      <c r="X37" s="37">
        <v>5242000</v>
      </c>
      <c r="Y37" s="37">
        <v>2408422</v>
      </c>
      <c r="Z37" s="38">
        <v>45.94</v>
      </c>
      <c r="AA37" s="39">
        <v>5242000</v>
      </c>
    </row>
    <row r="38" spans="1:27" ht="13.5">
      <c r="A38" s="45" t="s">
        <v>58</v>
      </c>
      <c r="B38" s="46"/>
      <c r="C38" s="47">
        <v>73927660</v>
      </c>
      <c r="D38" s="47"/>
      <c r="E38" s="48">
        <v>6257526</v>
      </c>
      <c r="F38" s="49">
        <v>6257526</v>
      </c>
      <c r="G38" s="49">
        <v>18122420</v>
      </c>
      <c r="H38" s="49">
        <v>14943043</v>
      </c>
      <c r="I38" s="49">
        <v>11279468</v>
      </c>
      <c r="J38" s="49">
        <v>11279468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11279468</v>
      </c>
      <c r="X38" s="49">
        <v>15944614</v>
      </c>
      <c r="Y38" s="49">
        <v>-4665146</v>
      </c>
      <c r="Z38" s="50">
        <v>-29.26</v>
      </c>
      <c r="AA38" s="51">
        <v>6257526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2833940582</v>
      </c>
      <c r="D6" s="21"/>
      <c r="E6" s="22">
        <v>3015567158</v>
      </c>
      <c r="F6" s="23">
        <v>3015567158</v>
      </c>
      <c r="G6" s="23">
        <v>166451448</v>
      </c>
      <c r="H6" s="23">
        <v>262245885</v>
      </c>
      <c r="I6" s="23">
        <v>327146292</v>
      </c>
      <c r="J6" s="23">
        <v>755843625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755843625</v>
      </c>
      <c r="X6" s="23">
        <v>874614150</v>
      </c>
      <c r="Y6" s="23">
        <v>-118770525</v>
      </c>
      <c r="Z6" s="24">
        <v>-13.58</v>
      </c>
      <c r="AA6" s="25">
        <v>3015567158</v>
      </c>
    </row>
    <row r="7" spans="1:27" ht="13.5">
      <c r="A7" s="26" t="s">
        <v>34</v>
      </c>
      <c r="B7" s="20"/>
      <c r="C7" s="21">
        <v>448121964</v>
      </c>
      <c r="D7" s="21"/>
      <c r="E7" s="22">
        <v>415372000</v>
      </c>
      <c r="F7" s="23">
        <v>415372000</v>
      </c>
      <c r="G7" s="23">
        <v>177751020</v>
      </c>
      <c r="H7" s="23">
        <v>24225000</v>
      </c>
      <c r="I7" s="23"/>
      <c r="J7" s="23">
        <v>201976020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201976020</v>
      </c>
      <c r="X7" s="23">
        <v>107478900</v>
      </c>
      <c r="Y7" s="23">
        <v>94497120</v>
      </c>
      <c r="Z7" s="24">
        <v>87.92</v>
      </c>
      <c r="AA7" s="25">
        <v>415372000</v>
      </c>
    </row>
    <row r="8" spans="1:27" ht="13.5">
      <c r="A8" s="26" t="s">
        <v>35</v>
      </c>
      <c r="B8" s="20"/>
      <c r="C8" s="21">
        <v>246182649</v>
      </c>
      <c r="D8" s="21"/>
      <c r="E8" s="22">
        <v>293824000</v>
      </c>
      <c r="F8" s="23">
        <v>293824000</v>
      </c>
      <c r="G8" s="23">
        <v>70179000</v>
      </c>
      <c r="H8" s="23">
        <v>3553756</v>
      </c>
      <c r="I8" s="23">
        <v>25471454</v>
      </c>
      <c r="J8" s="23">
        <v>99204210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99204210</v>
      </c>
      <c r="X8" s="23">
        <v>70974240</v>
      </c>
      <c r="Y8" s="23">
        <v>28229970</v>
      </c>
      <c r="Z8" s="24">
        <v>39.77</v>
      </c>
      <c r="AA8" s="25">
        <v>293824000</v>
      </c>
    </row>
    <row r="9" spans="1:27" ht="13.5">
      <c r="A9" s="26" t="s">
        <v>36</v>
      </c>
      <c r="B9" s="20"/>
      <c r="C9" s="21">
        <v>96358040</v>
      </c>
      <c r="D9" s="21"/>
      <c r="E9" s="22">
        <v>32247000</v>
      </c>
      <c r="F9" s="23">
        <v>32247000</v>
      </c>
      <c r="G9" s="23">
        <v>3291173</v>
      </c>
      <c r="H9" s="23">
        <v>3513641</v>
      </c>
      <c r="I9" s="23">
        <v>6327380</v>
      </c>
      <c r="J9" s="23">
        <v>13132194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13132194</v>
      </c>
      <c r="X9" s="23">
        <v>7012500</v>
      </c>
      <c r="Y9" s="23">
        <v>6119694</v>
      </c>
      <c r="Z9" s="24">
        <v>87.27</v>
      </c>
      <c r="AA9" s="25">
        <v>32247000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-2962242286</v>
      </c>
      <c r="D12" s="21"/>
      <c r="E12" s="22">
        <v>-3113993004</v>
      </c>
      <c r="F12" s="23">
        <v>-3113993004</v>
      </c>
      <c r="G12" s="23">
        <v>-336881692</v>
      </c>
      <c r="H12" s="23">
        <v>-323401899</v>
      </c>
      <c r="I12" s="23">
        <v>-326708089</v>
      </c>
      <c r="J12" s="23">
        <v>-986991680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-986991680</v>
      </c>
      <c r="X12" s="23">
        <v>-819982361</v>
      </c>
      <c r="Y12" s="23">
        <v>-167009319</v>
      </c>
      <c r="Z12" s="24">
        <v>20.37</v>
      </c>
      <c r="AA12" s="25">
        <v>-3113993004</v>
      </c>
    </row>
    <row r="13" spans="1:27" ht="13.5">
      <c r="A13" s="26" t="s">
        <v>40</v>
      </c>
      <c r="B13" s="20"/>
      <c r="C13" s="21">
        <v>-67174144</v>
      </c>
      <c r="D13" s="21"/>
      <c r="E13" s="22">
        <v>-60738178</v>
      </c>
      <c r="F13" s="23">
        <v>-60738178</v>
      </c>
      <c r="G13" s="23"/>
      <c r="H13" s="23"/>
      <c r="I13" s="23">
        <v>-14843545</v>
      </c>
      <c r="J13" s="23">
        <v>-14843545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-14843545</v>
      </c>
      <c r="X13" s="23">
        <v>-5399266</v>
      </c>
      <c r="Y13" s="23">
        <v>-9444279</v>
      </c>
      <c r="Z13" s="24">
        <v>174.92</v>
      </c>
      <c r="AA13" s="25">
        <v>-60738178</v>
      </c>
    </row>
    <row r="14" spans="1:27" ht="13.5">
      <c r="A14" s="26" t="s">
        <v>41</v>
      </c>
      <c r="B14" s="20"/>
      <c r="C14" s="21">
        <v>-4428810</v>
      </c>
      <c r="D14" s="21"/>
      <c r="E14" s="22">
        <v>-5408000</v>
      </c>
      <c r="F14" s="23">
        <v>-5408000</v>
      </c>
      <c r="G14" s="23">
        <v>-1153320</v>
      </c>
      <c r="H14" s="23">
        <v>-19844</v>
      </c>
      <c r="I14" s="23">
        <v>-19844</v>
      </c>
      <c r="J14" s="23">
        <v>-1193008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-1193008</v>
      </c>
      <c r="X14" s="23">
        <v>-1460160</v>
      </c>
      <c r="Y14" s="23">
        <v>267152</v>
      </c>
      <c r="Z14" s="24">
        <v>-18.3</v>
      </c>
      <c r="AA14" s="25">
        <v>-5408000</v>
      </c>
    </row>
    <row r="15" spans="1:27" ht="13.5">
      <c r="A15" s="27" t="s">
        <v>42</v>
      </c>
      <c r="B15" s="28"/>
      <c r="C15" s="29">
        <f aca="true" t="shared" si="0" ref="C15:Y15">SUM(C6:C14)</f>
        <v>590757995</v>
      </c>
      <c r="D15" s="29">
        <f>SUM(D6:D14)</f>
        <v>0</v>
      </c>
      <c r="E15" s="30">
        <f t="shared" si="0"/>
        <v>576870976</v>
      </c>
      <c r="F15" s="31">
        <f t="shared" si="0"/>
        <v>576870976</v>
      </c>
      <c r="G15" s="31">
        <f t="shared" si="0"/>
        <v>79637629</v>
      </c>
      <c r="H15" s="31">
        <f t="shared" si="0"/>
        <v>-29883461</v>
      </c>
      <c r="I15" s="31">
        <f t="shared" si="0"/>
        <v>17373648</v>
      </c>
      <c r="J15" s="31">
        <f t="shared" si="0"/>
        <v>67127816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67127816</v>
      </c>
      <c r="X15" s="31">
        <f t="shared" si="0"/>
        <v>233238003</v>
      </c>
      <c r="Y15" s="31">
        <f t="shared" si="0"/>
        <v>-166110187</v>
      </c>
      <c r="Z15" s="32">
        <f>+IF(X15&lt;&gt;0,+(Y15/X15)*100,0)</f>
        <v>-71.21917734821285</v>
      </c>
      <c r="AA15" s="33">
        <f>SUM(AA6:AA14)</f>
        <v>576870976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9191019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-816273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-1000813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-372510602</v>
      </c>
      <c r="D24" s="21"/>
      <c r="E24" s="22">
        <v>-364442000</v>
      </c>
      <c r="F24" s="23">
        <v>-364442000</v>
      </c>
      <c r="G24" s="23">
        <v>-1459186</v>
      </c>
      <c r="H24" s="23">
        <v>-15963553</v>
      </c>
      <c r="I24" s="23">
        <v>-29555663</v>
      </c>
      <c r="J24" s="23">
        <v>-46978402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-46978402</v>
      </c>
      <c r="X24" s="23">
        <v>-37101220</v>
      </c>
      <c r="Y24" s="23">
        <v>-9877182</v>
      </c>
      <c r="Z24" s="24">
        <v>26.62</v>
      </c>
      <c r="AA24" s="25">
        <v>-364442000</v>
      </c>
    </row>
    <row r="25" spans="1:27" ht="13.5">
      <c r="A25" s="27" t="s">
        <v>49</v>
      </c>
      <c r="B25" s="28"/>
      <c r="C25" s="29">
        <f aca="true" t="shared" si="1" ref="C25:Y25">SUM(C19:C24)</f>
        <v>-365136669</v>
      </c>
      <c r="D25" s="29">
        <f>SUM(D19:D24)</f>
        <v>0</v>
      </c>
      <c r="E25" s="30">
        <f t="shared" si="1"/>
        <v>-364442000</v>
      </c>
      <c r="F25" s="31">
        <f t="shared" si="1"/>
        <v>-364442000</v>
      </c>
      <c r="G25" s="31">
        <f t="shared" si="1"/>
        <v>-1459186</v>
      </c>
      <c r="H25" s="31">
        <f t="shared" si="1"/>
        <v>-15963553</v>
      </c>
      <c r="I25" s="31">
        <f t="shared" si="1"/>
        <v>-29555663</v>
      </c>
      <c r="J25" s="31">
        <f t="shared" si="1"/>
        <v>-46978402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-46978402</v>
      </c>
      <c r="X25" s="31">
        <f t="shared" si="1"/>
        <v>-37101220</v>
      </c>
      <c r="Y25" s="31">
        <f t="shared" si="1"/>
        <v>-9877182</v>
      </c>
      <c r="Z25" s="32">
        <f>+IF(X25&lt;&gt;0,+(Y25/X25)*100,0)</f>
        <v>26.622256626601498</v>
      </c>
      <c r="AA25" s="33">
        <f>SUM(AA19:AA24)</f>
        <v>-364442000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100000000</v>
      </c>
      <c r="F30" s="23">
        <v>100000000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71666660</v>
      </c>
      <c r="Y30" s="23">
        <v>-71666660</v>
      </c>
      <c r="Z30" s="24">
        <v>-100</v>
      </c>
      <c r="AA30" s="25">
        <v>100000000</v>
      </c>
    </row>
    <row r="31" spans="1:27" ht="13.5">
      <c r="A31" s="26" t="s">
        <v>53</v>
      </c>
      <c r="B31" s="20"/>
      <c r="C31" s="21">
        <v>5522841</v>
      </c>
      <c r="D31" s="21"/>
      <c r="E31" s="22"/>
      <c r="F31" s="23"/>
      <c r="G31" s="23">
        <v>1193892</v>
      </c>
      <c r="H31" s="40">
        <v>-41382</v>
      </c>
      <c r="I31" s="40">
        <v>370150</v>
      </c>
      <c r="J31" s="40">
        <v>1522660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1522660</v>
      </c>
      <c r="X31" s="40"/>
      <c r="Y31" s="23">
        <v>1522660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-47562633</v>
      </c>
      <c r="D33" s="21"/>
      <c r="E33" s="22">
        <v>-42691000</v>
      </c>
      <c r="F33" s="23">
        <v>-42691000</v>
      </c>
      <c r="G33" s="23">
        <v>-37488</v>
      </c>
      <c r="H33" s="23">
        <v>-37577</v>
      </c>
      <c r="I33" s="23">
        <v>-10743667</v>
      </c>
      <c r="J33" s="23">
        <v>-10818732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-10818732</v>
      </c>
      <c r="X33" s="23">
        <v>-11293740</v>
      </c>
      <c r="Y33" s="23">
        <v>475008</v>
      </c>
      <c r="Z33" s="24">
        <v>-4.21</v>
      </c>
      <c r="AA33" s="25">
        <v>-42691000</v>
      </c>
    </row>
    <row r="34" spans="1:27" ht="13.5">
      <c r="A34" s="27" t="s">
        <v>55</v>
      </c>
      <c r="B34" s="28"/>
      <c r="C34" s="29">
        <f aca="true" t="shared" si="2" ref="C34:Y34">SUM(C29:C33)</f>
        <v>-42039792</v>
      </c>
      <c r="D34" s="29">
        <f>SUM(D29:D33)</f>
        <v>0</v>
      </c>
      <c r="E34" s="30">
        <f t="shared" si="2"/>
        <v>57309000</v>
      </c>
      <c r="F34" s="31">
        <f t="shared" si="2"/>
        <v>57309000</v>
      </c>
      <c r="G34" s="31">
        <f t="shared" si="2"/>
        <v>1156404</v>
      </c>
      <c r="H34" s="31">
        <f t="shared" si="2"/>
        <v>-78959</v>
      </c>
      <c r="I34" s="31">
        <f t="shared" si="2"/>
        <v>-10373517</v>
      </c>
      <c r="J34" s="31">
        <f t="shared" si="2"/>
        <v>-9296072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-9296072</v>
      </c>
      <c r="X34" s="31">
        <f t="shared" si="2"/>
        <v>60372920</v>
      </c>
      <c r="Y34" s="31">
        <f t="shared" si="2"/>
        <v>-69668992</v>
      </c>
      <c r="Z34" s="32">
        <f>+IF(X34&lt;&gt;0,+(Y34/X34)*100,0)</f>
        <v>-115.39775117718341</v>
      </c>
      <c r="AA34" s="33">
        <f>SUM(AA29:AA33)</f>
        <v>57309000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183581534</v>
      </c>
      <c r="D36" s="35">
        <f>+D15+D25+D34</f>
        <v>0</v>
      </c>
      <c r="E36" s="36">
        <f t="shared" si="3"/>
        <v>269737976</v>
      </c>
      <c r="F36" s="37">
        <f t="shared" si="3"/>
        <v>269737976</v>
      </c>
      <c r="G36" s="37">
        <f t="shared" si="3"/>
        <v>79334847</v>
      </c>
      <c r="H36" s="37">
        <f t="shared" si="3"/>
        <v>-45925973</v>
      </c>
      <c r="I36" s="37">
        <f t="shared" si="3"/>
        <v>-22555532</v>
      </c>
      <c r="J36" s="37">
        <f t="shared" si="3"/>
        <v>10853342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10853342</v>
      </c>
      <c r="X36" s="37">
        <f t="shared" si="3"/>
        <v>256509703</v>
      </c>
      <c r="Y36" s="37">
        <f t="shared" si="3"/>
        <v>-245656361</v>
      </c>
      <c r="Z36" s="38">
        <f>+IF(X36&lt;&gt;0,+(Y36/X36)*100,0)</f>
        <v>-95.76883764120221</v>
      </c>
      <c r="AA36" s="39">
        <f>+AA15+AA25+AA34</f>
        <v>269737976</v>
      </c>
    </row>
    <row r="37" spans="1:27" ht="13.5">
      <c r="A37" s="26" t="s">
        <v>57</v>
      </c>
      <c r="B37" s="20"/>
      <c r="C37" s="35">
        <v>718068292</v>
      </c>
      <c r="D37" s="35"/>
      <c r="E37" s="36">
        <v>898552000</v>
      </c>
      <c r="F37" s="37">
        <v>898552000</v>
      </c>
      <c r="G37" s="37">
        <v>679500125</v>
      </c>
      <c r="H37" s="37">
        <v>758834972</v>
      </c>
      <c r="I37" s="37">
        <v>712908999</v>
      </c>
      <c r="J37" s="37">
        <v>679500125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679500125</v>
      </c>
      <c r="X37" s="37">
        <v>898552000</v>
      </c>
      <c r="Y37" s="37">
        <v>-219051875</v>
      </c>
      <c r="Z37" s="38">
        <v>-24.38</v>
      </c>
      <c r="AA37" s="39">
        <v>898552000</v>
      </c>
    </row>
    <row r="38" spans="1:27" ht="13.5">
      <c r="A38" s="45" t="s">
        <v>58</v>
      </c>
      <c r="B38" s="46"/>
      <c r="C38" s="47">
        <v>901649826</v>
      </c>
      <c r="D38" s="47"/>
      <c r="E38" s="48">
        <v>1168289976</v>
      </c>
      <c r="F38" s="49">
        <v>1168289976</v>
      </c>
      <c r="G38" s="49">
        <v>758834972</v>
      </c>
      <c r="H38" s="49">
        <v>712908999</v>
      </c>
      <c r="I38" s="49">
        <v>690353467</v>
      </c>
      <c r="J38" s="49">
        <v>690353467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690353467</v>
      </c>
      <c r="X38" s="49">
        <v>1155061703</v>
      </c>
      <c r="Y38" s="49">
        <v>-464708236</v>
      </c>
      <c r="Z38" s="50">
        <v>-40.23</v>
      </c>
      <c r="AA38" s="51">
        <v>1168289976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22269470</v>
      </c>
      <c r="D6" s="21"/>
      <c r="E6" s="22">
        <v>20026004</v>
      </c>
      <c r="F6" s="23">
        <v>20026004</v>
      </c>
      <c r="G6" s="23">
        <v>1035080</v>
      </c>
      <c r="H6" s="23">
        <v>479947</v>
      </c>
      <c r="I6" s="23">
        <v>863374</v>
      </c>
      <c r="J6" s="23">
        <v>2378401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2378401</v>
      </c>
      <c r="X6" s="23">
        <v>5006001</v>
      </c>
      <c r="Y6" s="23">
        <v>-2627600</v>
      </c>
      <c r="Z6" s="24">
        <v>-52.49</v>
      </c>
      <c r="AA6" s="25">
        <v>20026004</v>
      </c>
    </row>
    <row r="7" spans="1:27" ht="13.5">
      <c r="A7" s="26" t="s">
        <v>34</v>
      </c>
      <c r="B7" s="20"/>
      <c r="C7" s="21">
        <v>48649335</v>
      </c>
      <c r="D7" s="21"/>
      <c r="E7" s="22">
        <v>48971004</v>
      </c>
      <c r="F7" s="23">
        <v>48971004</v>
      </c>
      <c r="G7" s="23">
        <v>17405000</v>
      </c>
      <c r="H7" s="23">
        <v>2068000</v>
      </c>
      <c r="I7" s="23"/>
      <c r="J7" s="23">
        <v>19473000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19473000</v>
      </c>
      <c r="X7" s="23">
        <v>12242751</v>
      </c>
      <c r="Y7" s="23">
        <v>7230249</v>
      </c>
      <c r="Z7" s="24">
        <v>59.06</v>
      </c>
      <c r="AA7" s="25">
        <v>48971004</v>
      </c>
    </row>
    <row r="8" spans="1:27" ht="13.5">
      <c r="A8" s="26" t="s">
        <v>35</v>
      </c>
      <c r="B8" s="20"/>
      <c r="C8" s="21"/>
      <c r="D8" s="21"/>
      <c r="E8" s="22">
        <v>16251000</v>
      </c>
      <c r="F8" s="23">
        <v>16251000</v>
      </c>
      <c r="G8" s="23">
        <v>4000000</v>
      </c>
      <c r="H8" s="23"/>
      <c r="I8" s="23"/>
      <c r="J8" s="23">
        <v>4000000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4000000</v>
      </c>
      <c r="X8" s="23">
        <v>4062750</v>
      </c>
      <c r="Y8" s="23">
        <v>-62750</v>
      </c>
      <c r="Z8" s="24">
        <v>-1.54</v>
      </c>
      <c r="AA8" s="25">
        <v>16251000</v>
      </c>
    </row>
    <row r="9" spans="1:27" ht="13.5">
      <c r="A9" s="26" t="s">
        <v>36</v>
      </c>
      <c r="B9" s="20"/>
      <c r="C9" s="21">
        <v>913367</v>
      </c>
      <c r="D9" s="21"/>
      <c r="E9" s="22">
        <v>988992</v>
      </c>
      <c r="F9" s="23">
        <v>988992</v>
      </c>
      <c r="G9" s="23">
        <v>27281</v>
      </c>
      <c r="H9" s="23">
        <v>136620</v>
      </c>
      <c r="I9" s="23">
        <v>163533</v>
      </c>
      <c r="J9" s="23">
        <v>327434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327434</v>
      </c>
      <c r="X9" s="23">
        <v>247248</v>
      </c>
      <c r="Y9" s="23">
        <v>80186</v>
      </c>
      <c r="Z9" s="24">
        <v>32.43</v>
      </c>
      <c r="AA9" s="25">
        <v>988992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-65364737</v>
      </c>
      <c r="D12" s="21"/>
      <c r="E12" s="22">
        <v>-46080000</v>
      </c>
      <c r="F12" s="23">
        <v>-46080000</v>
      </c>
      <c r="G12" s="23">
        <v>-3137190</v>
      </c>
      <c r="H12" s="23">
        <v>-3072995</v>
      </c>
      <c r="I12" s="23">
        <v>-4055889</v>
      </c>
      <c r="J12" s="23">
        <v>-10266074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-10266074</v>
      </c>
      <c r="X12" s="23">
        <v>-11520000</v>
      </c>
      <c r="Y12" s="23">
        <v>1253926</v>
      </c>
      <c r="Z12" s="24">
        <v>-10.88</v>
      </c>
      <c r="AA12" s="25">
        <v>-46080000</v>
      </c>
    </row>
    <row r="13" spans="1:27" ht="13.5">
      <c r="A13" s="26" t="s">
        <v>40</v>
      </c>
      <c r="B13" s="20"/>
      <c r="C13" s="21">
        <v>-117055</v>
      </c>
      <c r="D13" s="21"/>
      <c r="E13" s="22">
        <v>-127080</v>
      </c>
      <c r="F13" s="23">
        <v>-127080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-31770</v>
      </c>
      <c r="Y13" s="23">
        <v>31770</v>
      </c>
      <c r="Z13" s="24">
        <v>-100</v>
      </c>
      <c r="AA13" s="25">
        <v>-127080</v>
      </c>
    </row>
    <row r="14" spans="1:27" ht="13.5">
      <c r="A14" s="26" t="s">
        <v>41</v>
      </c>
      <c r="B14" s="20"/>
      <c r="C14" s="21"/>
      <c r="D14" s="21"/>
      <c r="E14" s="22">
        <v>-4738000</v>
      </c>
      <c r="F14" s="23">
        <v>-4738000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-1184499</v>
      </c>
      <c r="Y14" s="23">
        <v>1184499</v>
      </c>
      <c r="Z14" s="24">
        <v>-100</v>
      </c>
      <c r="AA14" s="25">
        <v>-4738000</v>
      </c>
    </row>
    <row r="15" spans="1:27" ht="13.5">
      <c r="A15" s="27" t="s">
        <v>42</v>
      </c>
      <c r="B15" s="28"/>
      <c r="C15" s="29">
        <f aca="true" t="shared" si="0" ref="C15:Y15">SUM(C6:C14)</f>
        <v>6350380</v>
      </c>
      <c r="D15" s="29">
        <f>SUM(D6:D14)</f>
        <v>0</v>
      </c>
      <c r="E15" s="30">
        <f t="shared" si="0"/>
        <v>35291920</v>
      </c>
      <c r="F15" s="31">
        <f t="shared" si="0"/>
        <v>35291920</v>
      </c>
      <c r="G15" s="31">
        <f t="shared" si="0"/>
        <v>19330171</v>
      </c>
      <c r="H15" s="31">
        <f t="shared" si="0"/>
        <v>-388428</v>
      </c>
      <c r="I15" s="31">
        <f t="shared" si="0"/>
        <v>-3028982</v>
      </c>
      <c r="J15" s="31">
        <f t="shared" si="0"/>
        <v>15912761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15912761</v>
      </c>
      <c r="X15" s="31">
        <f t="shared" si="0"/>
        <v>8822481</v>
      </c>
      <c r="Y15" s="31">
        <f t="shared" si="0"/>
        <v>7090280</v>
      </c>
      <c r="Z15" s="32">
        <f>+IF(X15&lt;&gt;0,+(Y15/X15)*100,0)</f>
        <v>80.36605576141224</v>
      </c>
      <c r="AA15" s="33">
        <f>SUM(AA6:AA14)</f>
        <v>35291920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>
        <v>20000</v>
      </c>
      <c r="F20" s="40">
        <v>20000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5001</v>
      </c>
      <c r="Y20" s="23">
        <v>-5001</v>
      </c>
      <c r="Z20" s="24">
        <v>-100</v>
      </c>
      <c r="AA20" s="25">
        <v>20000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-19042642</v>
      </c>
      <c r="D24" s="21"/>
      <c r="E24" s="22">
        <v>-20720000</v>
      </c>
      <c r="F24" s="23">
        <v>-20720000</v>
      </c>
      <c r="G24" s="23">
        <v>-900344</v>
      </c>
      <c r="H24" s="23">
        <v>-1288750</v>
      </c>
      <c r="I24" s="23">
        <v>-1724533</v>
      </c>
      <c r="J24" s="23">
        <v>-3913627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-3913627</v>
      </c>
      <c r="X24" s="23">
        <v>-5180001</v>
      </c>
      <c r="Y24" s="23">
        <v>1266374</v>
      </c>
      <c r="Z24" s="24">
        <v>-24.45</v>
      </c>
      <c r="AA24" s="25">
        <v>-20720000</v>
      </c>
    </row>
    <row r="25" spans="1:27" ht="13.5">
      <c r="A25" s="27" t="s">
        <v>49</v>
      </c>
      <c r="B25" s="28"/>
      <c r="C25" s="29">
        <f aca="true" t="shared" si="1" ref="C25:Y25">SUM(C19:C24)</f>
        <v>-19042642</v>
      </c>
      <c r="D25" s="29">
        <f>SUM(D19:D24)</f>
        <v>0</v>
      </c>
      <c r="E25" s="30">
        <f t="shared" si="1"/>
        <v>-20700000</v>
      </c>
      <c r="F25" s="31">
        <f t="shared" si="1"/>
        <v>-20700000</v>
      </c>
      <c r="G25" s="31">
        <f t="shared" si="1"/>
        <v>-900344</v>
      </c>
      <c r="H25" s="31">
        <f t="shared" si="1"/>
        <v>-1288750</v>
      </c>
      <c r="I25" s="31">
        <f t="shared" si="1"/>
        <v>-1724533</v>
      </c>
      <c r="J25" s="31">
        <f t="shared" si="1"/>
        <v>-3913627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-3913627</v>
      </c>
      <c r="X25" s="31">
        <f t="shared" si="1"/>
        <v>-5175000</v>
      </c>
      <c r="Y25" s="31">
        <f t="shared" si="1"/>
        <v>1261373</v>
      </c>
      <c r="Z25" s="32">
        <f>+IF(X25&lt;&gt;0,+(Y25/X25)*100,0)</f>
        <v>-24.374357487922705</v>
      </c>
      <c r="AA25" s="33">
        <f>SUM(AA19:AA24)</f>
        <v>-20700000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-12692262</v>
      </c>
      <c r="D36" s="35">
        <f>+D15+D25+D34</f>
        <v>0</v>
      </c>
      <c r="E36" s="36">
        <f t="shared" si="3"/>
        <v>14591920</v>
      </c>
      <c r="F36" s="37">
        <f t="shared" si="3"/>
        <v>14591920</v>
      </c>
      <c r="G36" s="37">
        <f t="shared" si="3"/>
        <v>18429827</v>
      </c>
      <c r="H36" s="37">
        <f t="shared" si="3"/>
        <v>-1677178</v>
      </c>
      <c r="I36" s="37">
        <f t="shared" si="3"/>
        <v>-4753515</v>
      </c>
      <c r="J36" s="37">
        <f t="shared" si="3"/>
        <v>11999134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11999134</v>
      </c>
      <c r="X36" s="37">
        <f t="shared" si="3"/>
        <v>3647481</v>
      </c>
      <c r="Y36" s="37">
        <f t="shared" si="3"/>
        <v>8351653</v>
      </c>
      <c r="Z36" s="38">
        <f>+IF(X36&lt;&gt;0,+(Y36/X36)*100,0)</f>
        <v>228.9704319227434</v>
      </c>
      <c r="AA36" s="39">
        <f>+AA15+AA25+AA34</f>
        <v>14591920</v>
      </c>
    </row>
    <row r="37" spans="1:27" ht="13.5">
      <c r="A37" s="26" t="s">
        <v>57</v>
      </c>
      <c r="B37" s="20"/>
      <c r="C37" s="35">
        <v>18263453</v>
      </c>
      <c r="D37" s="35"/>
      <c r="E37" s="36">
        <v>22376552</v>
      </c>
      <c r="F37" s="37">
        <v>22376552</v>
      </c>
      <c r="G37" s="37"/>
      <c r="H37" s="37">
        <v>18429827</v>
      </c>
      <c r="I37" s="37">
        <v>16752649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22376552</v>
      </c>
      <c r="Y37" s="37">
        <v>-22376552</v>
      </c>
      <c r="Z37" s="38">
        <v>-100</v>
      </c>
      <c r="AA37" s="39">
        <v>22376552</v>
      </c>
    </row>
    <row r="38" spans="1:27" ht="13.5">
      <c r="A38" s="45" t="s">
        <v>58</v>
      </c>
      <c r="B38" s="46"/>
      <c r="C38" s="47">
        <v>5571191</v>
      </c>
      <c r="D38" s="47"/>
      <c r="E38" s="48">
        <v>36968472</v>
      </c>
      <c r="F38" s="49">
        <v>36968472</v>
      </c>
      <c r="G38" s="49">
        <v>18429827</v>
      </c>
      <c r="H38" s="49">
        <v>16752649</v>
      </c>
      <c r="I38" s="49">
        <v>11999134</v>
      </c>
      <c r="J38" s="49">
        <v>11999134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11999134</v>
      </c>
      <c r="X38" s="49">
        <v>26024033</v>
      </c>
      <c r="Y38" s="49">
        <v>-14024899</v>
      </c>
      <c r="Z38" s="50">
        <v>-53.89</v>
      </c>
      <c r="AA38" s="51">
        <v>36968472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13547228</v>
      </c>
      <c r="D6" s="21"/>
      <c r="E6" s="22">
        <v>11616000</v>
      </c>
      <c r="F6" s="23">
        <v>11616000</v>
      </c>
      <c r="G6" s="23">
        <v>921999</v>
      </c>
      <c r="H6" s="23">
        <v>476225</v>
      </c>
      <c r="I6" s="23">
        <v>4030636</v>
      </c>
      <c r="J6" s="23">
        <v>5428860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5428860</v>
      </c>
      <c r="X6" s="23">
        <v>4801000</v>
      </c>
      <c r="Y6" s="23">
        <v>627860</v>
      </c>
      <c r="Z6" s="24">
        <v>13.08</v>
      </c>
      <c r="AA6" s="25">
        <v>11616000</v>
      </c>
    </row>
    <row r="7" spans="1:27" ht="13.5">
      <c r="A7" s="26" t="s">
        <v>34</v>
      </c>
      <c r="B7" s="20"/>
      <c r="C7" s="21">
        <v>59372047</v>
      </c>
      <c r="D7" s="21"/>
      <c r="E7" s="22">
        <v>46917000</v>
      </c>
      <c r="F7" s="23">
        <v>46917000</v>
      </c>
      <c r="G7" s="23">
        <v>16406991</v>
      </c>
      <c r="H7" s="23">
        <v>1228958</v>
      </c>
      <c r="I7" s="23">
        <v>622640</v>
      </c>
      <c r="J7" s="23">
        <v>18258589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18258589</v>
      </c>
      <c r="X7" s="23">
        <v>13700000</v>
      </c>
      <c r="Y7" s="23">
        <v>4558589</v>
      </c>
      <c r="Z7" s="24">
        <v>33.27</v>
      </c>
      <c r="AA7" s="25">
        <v>46917000</v>
      </c>
    </row>
    <row r="8" spans="1:27" ht="13.5">
      <c r="A8" s="26" t="s">
        <v>35</v>
      </c>
      <c r="B8" s="20"/>
      <c r="C8" s="21"/>
      <c r="D8" s="21"/>
      <c r="E8" s="22">
        <v>18865000</v>
      </c>
      <c r="F8" s="23">
        <v>18865000</v>
      </c>
      <c r="G8" s="23"/>
      <c r="H8" s="23">
        <v>2529114</v>
      </c>
      <c r="I8" s="23">
        <v>2304675</v>
      </c>
      <c r="J8" s="23">
        <v>4833789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4833789</v>
      </c>
      <c r="X8" s="23">
        <v>4716000</v>
      </c>
      <c r="Y8" s="23">
        <v>117789</v>
      </c>
      <c r="Z8" s="24">
        <v>2.5</v>
      </c>
      <c r="AA8" s="25">
        <v>18865000</v>
      </c>
    </row>
    <row r="9" spans="1:27" ht="13.5">
      <c r="A9" s="26" t="s">
        <v>36</v>
      </c>
      <c r="B9" s="20"/>
      <c r="C9" s="21">
        <v>2120545</v>
      </c>
      <c r="D9" s="21"/>
      <c r="E9" s="22">
        <v>1800000</v>
      </c>
      <c r="F9" s="23">
        <v>1800000</v>
      </c>
      <c r="G9" s="23">
        <v>365749</v>
      </c>
      <c r="H9" s="23">
        <v>114861</v>
      </c>
      <c r="I9" s="23">
        <v>87441</v>
      </c>
      <c r="J9" s="23">
        <v>568051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568051</v>
      </c>
      <c r="X9" s="23">
        <v>405000</v>
      </c>
      <c r="Y9" s="23">
        <v>163051</v>
      </c>
      <c r="Z9" s="24">
        <v>40.26</v>
      </c>
      <c r="AA9" s="25">
        <v>1800000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-52440037</v>
      </c>
      <c r="D12" s="21"/>
      <c r="E12" s="22">
        <v>-56992000</v>
      </c>
      <c r="F12" s="23">
        <v>-56992000</v>
      </c>
      <c r="G12" s="23">
        <v>-15829118</v>
      </c>
      <c r="H12" s="23">
        <v>-2946394</v>
      </c>
      <c r="I12" s="23">
        <v>-6555740</v>
      </c>
      <c r="J12" s="23">
        <v>-25331252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-25331252</v>
      </c>
      <c r="X12" s="23">
        <v>-14015000</v>
      </c>
      <c r="Y12" s="23">
        <v>-11316252</v>
      </c>
      <c r="Z12" s="24">
        <v>80.74</v>
      </c>
      <c r="AA12" s="25">
        <v>-56992000</v>
      </c>
    </row>
    <row r="13" spans="1:27" ht="13.5">
      <c r="A13" s="26" t="s">
        <v>40</v>
      </c>
      <c r="B13" s="20"/>
      <c r="C13" s="21">
        <v>-613462</v>
      </c>
      <c r="D13" s="21"/>
      <c r="E13" s="22">
        <v>-114000</v>
      </c>
      <c r="F13" s="23">
        <v>-114000</v>
      </c>
      <c r="G13" s="23">
        <v>-6747</v>
      </c>
      <c r="H13" s="23">
        <v>-4322</v>
      </c>
      <c r="I13" s="23">
        <v>-4238</v>
      </c>
      <c r="J13" s="23">
        <v>-15307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-15307</v>
      </c>
      <c r="X13" s="23">
        <v>-27000</v>
      </c>
      <c r="Y13" s="23">
        <v>11693</v>
      </c>
      <c r="Z13" s="24">
        <v>-43.31</v>
      </c>
      <c r="AA13" s="25">
        <v>-114000</v>
      </c>
    </row>
    <row r="14" spans="1:27" ht="13.5">
      <c r="A14" s="26" t="s">
        <v>41</v>
      </c>
      <c r="B14" s="20"/>
      <c r="C14" s="21"/>
      <c r="D14" s="21"/>
      <c r="E14" s="22">
        <v>-760000</v>
      </c>
      <c r="F14" s="23">
        <v>-760000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-189000</v>
      </c>
      <c r="Y14" s="23">
        <v>189000</v>
      </c>
      <c r="Z14" s="24">
        <v>-100</v>
      </c>
      <c r="AA14" s="25">
        <v>-760000</v>
      </c>
    </row>
    <row r="15" spans="1:27" ht="13.5">
      <c r="A15" s="27" t="s">
        <v>42</v>
      </c>
      <c r="B15" s="28"/>
      <c r="C15" s="29">
        <f aca="true" t="shared" si="0" ref="C15:Y15">SUM(C6:C14)</f>
        <v>21986321</v>
      </c>
      <c r="D15" s="29">
        <f>SUM(D6:D14)</f>
        <v>0</v>
      </c>
      <c r="E15" s="30">
        <f t="shared" si="0"/>
        <v>21332000</v>
      </c>
      <c r="F15" s="31">
        <f t="shared" si="0"/>
        <v>21332000</v>
      </c>
      <c r="G15" s="31">
        <f t="shared" si="0"/>
        <v>1858874</v>
      </c>
      <c r="H15" s="31">
        <f t="shared" si="0"/>
        <v>1398442</v>
      </c>
      <c r="I15" s="31">
        <f t="shared" si="0"/>
        <v>485414</v>
      </c>
      <c r="J15" s="31">
        <f t="shared" si="0"/>
        <v>3742730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3742730</v>
      </c>
      <c r="X15" s="31">
        <f t="shared" si="0"/>
        <v>9391000</v>
      </c>
      <c r="Y15" s="31">
        <f t="shared" si="0"/>
        <v>-5648270</v>
      </c>
      <c r="Z15" s="32">
        <f>+IF(X15&lt;&gt;0,+(Y15/X15)*100,0)</f>
        <v>-60.145564902566285</v>
      </c>
      <c r="AA15" s="33">
        <f>SUM(AA6:AA14)</f>
        <v>21332000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-363247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1926031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-21139519</v>
      </c>
      <c r="D24" s="21"/>
      <c r="E24" s="22">
        <v>-21499000</v>
      </c>
      <c r="F24" s="23">
        <v>-21499000</v>
      </c>
      <c r="G24" s="23">
        <v>-1858874</v>
      </c>
      <c r="H24" s="23">
        <v>-2530600</v>
      </c>
      <c r="I24" s="23">
        <v>-3267422</v>
      </c>
      <c r="J24" s="23">
        <v>-7656896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-7656896</v>
      </c>
      <c r="X24" s="23">
        <v>-5376000</v>
      </c>
      <c r="Y24" s="23">
        <v>-2280896</v>
      </c>
      <c r="Z24" s="24">
        <v>42.43</v>
      </c>
      <c r="AA24" s="25">
        <v>-21499000</v>
      </c>
    </row>
    <row r="25" spans="1:27" ht="13.5">
      <c r="A25" s="27" t="s">
        <v>49</v>
      </c>
      <c r="B25" s="28"/>
      <c r="C25" s="29">
        <f aca="true" t="shared" si="1" ref="C25:Y25">SUM(C19:C24)</f>
        <v>-19576735</v>
      </c>
      <c r="D25" s="29">
        <f>SUM(D19:D24)</f>
        <v>0</v>
      </c>
      <c r="E25" s="30">
        <f t="shared" si="1"/>
        <v>-21499000</v>
      </c>
      <c r="F25" s="31">
        <f t="shared" si="1"/>
        <v>-21499000</v>
      </c>
      <c r="G25" s="31">
        <f t="shared" si="1"/>
        <v>-1858874</v>
      </c>
      <c r="H25" s="31">
        <f t="shared" si="1"/>
        <v>-2530600</v>
      </c>
      <c r="I25" s="31">
        <f t="shared" si="1"/>
        <v>-3267422</v>
      </c>
      <c r="J25" s="31">
        <f t="shared" si="1"/>
        <v>-7656896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-7656896</v>
      </c>
      <c r="X25" s="31">
        <f t="shared" si="1"/>
        <v>-5376000</v>
      </c>
      <c r="Y25" s="31">
        <f t="shared" si="1"/>
        <v>-2280896</v>
      </c>
      <c r="Z25" s="32">
        <f>+IF(X25&lt;&gt;0,+(Y25/X25)*100,0)</f>
        <v>42.42738095238095</v>
      </c>
      <c r="AA25" s="33">
        <f>SUM(AA19:AA24)</f>
        <v>-21499000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-150364</v>
      </c>
      <c r="D33" s="21"/>
      <c r="E33" s="22">
        <v>-140000</v>
      </c>
      <c r="F33" s="23">
        <v>-140000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-140000</v>
      </c>
    </row>
    <row r="34" spans="1:27" ht="13.5">
      <c r="A34" s="27" t="s">
        <v>55</v>
      </c>
      <c r="B34" s="28"/>
      <c r="C34" s="29">
        <f aca="true" t="shared" si="2" ref="C34:Y34">SUM(C29:C33)</f>
        <v>-150364</v>
      </c>
      <c r="D34" s="29">
        <f>SUM(D29:D33)</f>
        <v>0</v>
      </c>
      <c r="E34" s="30">
        <f t="shared" si="2"/>
        <v>-140000</v>
      </c>
      <c r="F34" s="31">
        <f t="shared" si="2"/>
        <v>-140000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-140000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2259222</v>
      </c>
      <c r="D36" s="35">
        <f>+D15+D25+D34</f>
        <v>0</v>
      </c>
      <c r="E36" s="36">
        <f t="shared" si="3"/>
        <v>-307000</v>
      </c>
      <c r="F36" s="37">
        <f t="shared" si="3"/>
        <v>-307000</v>
      </c>
      <c r="G36" s="37">
        <f t="shared" si="3"/>
        <v>0</v>
      </c>
      <c r="H36" s="37">
        <f t="shared" si="3"/>
        <v>-1132158</v>
      </c>
      <c r="I36" s="37">
        <f t="shared" si="3"/>
        <v>-2782008</v>
      </c>
      <c r="J36" s="37">
        <f t="shared" si="3"/>
        <v>-3914166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-3914166</v>
      </c>
      <c r="X36" s="37">
        <f t="shared" si="3"/>
        <v>4015000</v>
      </c>
      <c r="Y36" s="37">
        <f t="shared" si="3"/>
        <v>-7929166</v>
      </c>
      <c r="Z36" s="38">
        <f>+IF(X36&lt;&gt;0,+(Y36/X36)*100,0)</f>
        <v>-197.48856787048567</v>
      </c>
      <c r="AA36" s="39">
        <f>+AA15+AA25+AA34</f>
        <v>-307000</v>
      </c>
    </row>
    <row r="37" spans="1:27" ht="13.5">
      <c r="A37" s="26" t="s">
        <v>57</v>
      </c>
      <c r="B37" s="20"/>
      <c r="C37" s="35">
        <v>43414907</v>
      </c>
      <c r="D37" s="35"/>
      <c r="E37" s="36">
        <v>74680000</v>
      </c>
      <c r="F37" s="37">
        <v>74680000</v>
      </c>
      <c r="G37" s="37">
        <v>5020007</v>
      </c>
      <c r="H37" s="37">
        <v>5020007</v>
      </c>
      <c r="I37" s="37">
        <v>3887849</v>
      </c>
      <c r="J37" s="37">
        <v>5020007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5020007</v>
      </c>
      <c r="X37" s="37">
        <v>74680000</v>
      </c>
      <c r="Y37" s="37">
        <v>-69659993</v>
      </c>
      <c r="Z37" s="38">
        <v>-93.28</v>
      </c>
      <c r="AA37" s="39">
        <v>74680000</v>
      </c>
    </row>
    <row r="38" spans="1:27" ht="13.5">
      <c r="A38" s="45" t="s">
        <v>58</v>
      </c>
      <c r="B38" s="46"/>
      <c r="C38" s="47">
        <v>45674129</v>
      </c>
      <c r="D38" s="47"/>
      <c r="E38" s="48">
        <v>74373000</v>
      </c>
      <c r="F38" s="49">
        <v>74373000</v>
      </c>
      <c r="G38" s="49">
        <v>5020007</v>
      </c>
      <c r="H38" s="49">
        <v>3887849</v>
      </c>
      <c r="I38" s="49">
        <v>1105841</v>
      </c>
      <c r="J38" s="49">
        <v>1105841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1105841</v>
      </c>
      <c r="X38" s="49">
        <v>78695000</v>
      </c>
      <c r="Y38" s="49">
        <v>-77589159</v>
      </c>
      <c r="Z38" s="50">
        <v>-98.59</v>
      </c>
      <c r="AA38" s="51">
        <v>74373000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21908210</v>
      </c>
      <c r="D6" s="21"/>
      <c r="E6" s="22">
        <v>59319996</v>
      </c>
      <c r="F6" s="23">
        <v>59319996</v>
      </c>
      <c r="G6" s="23">
        <v>16395138</v>
      </c>
      <c r="H6" s="23">
        <v>15591172</v>
      </c>
      <c r="I6" s="23">
        <v>15245244</v>
      </c>
      <c r="J6" s="23">
        <v>47231554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47231554</v>
      </c>
      <c r="X6" s="23">
        <v>14829999</v>
      </c>
      <c r="Y6" s="23">
        <v>32401555</v>
      </c>
      <c r="Z6" s="24">
        <v>218.49</v>
      </c>
      <c r="AA6" s="25">
        <v>59319996</v>
      </c>
    </row>
    <row r="7" spans="1:27" ht="13.5">
      <c r="A7" s="26" t="s">
        <v>34</v>
      </c>
      <c r="B7" s="20"/>
      <c r="C7" s="21">
        <v>533093404</v>
      </c>
      <c r="D7" s="21"/>
      <c r="E7" s="22">
        <v>390746004</v>
      </c>
      <c r="F7" s="23">
        <v>390746004</v>
      </c>
      <c r="G7" s="23">
        <v>146443000</v>
      </c>
      <c r="H7" s="23">
        <v>2262000</v>
      </c>
      <c r="I7" s="23"/>
      <c r="J7" s="23">
        <v>148705000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148705000</v>
      </c>
      <c r="X7" s="23">
        <v>97686501</v>
      </c>
      <c r="Y7" s="23">
        <v>51018499</v>
      </c>
      <c r="Z7" s="24">
        <v>52.23</v>
      </c>
      <c r="AA7" s="25">
        <v>390746004</v>
      </c>
    </row>
    <row r="8" spans="1:27" ht="13.5">
      <c r="A8" s="26" t="s">
        <v>35</v>
      </c>
      <c r="B8" s="20"/>
      <c r="C8" s="21"/>
      <c r="D8" s="21"/>
      <c r="E8" s="22">
        <v>139097004</v>
      </c>
      <c r="F8" s="23">
        <v>139097004</v>
      </c>
      <c r="G8" s="23">
        <v>97264000</v>
      </c>
      <c r="H8" s="23">
        <v>11665947</v>
      </c>
      <c r="I8" s="23"/>
      <c r="J8" s="23">
        <v>108929947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108929947</v>
      </c>
      <c r="X8" s="23">
        <v>34774251</v>
      </c>
      <c r="Y8" s="23">
        <v>74155696</v>
      </c>
      <c r="Z8" s="24">
        <v>213.25</v>
      </c>
      <c r="AA8" s="25">
        <v>139097004</v>
      </c>
    </row>
    <row r="9" spans="1:27" ht="13.5">
      <c r="A9" s="26" t="s">
        <v>36</v>
      </c>
      <c r="B9" s="20"/>
      <c r="C9" s="21">
        <v>10412984</v>
      </c>
      <c r="D9" s="21"/>
      <c r="E9" s="22">
        <v>8000004</v>
      </c>
      <c r="F9" s="23">
        <v>8000004</v>
      </c>
      <c r="G9" s="23">
        <v>445010</v>
      </c>
      <c r="H9" s="23">
        <v>1706552</v>
      </c>
      <c r="I9" s="23"/>
      <c r="J9" s="23">
        <v>2151562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2151562</v>
      </c>
      <c r="X9" s="23">
        <v>2000001</v>
      </c>
      <c r="Y9" s="23">
        <v>151561</v>
      </c>
      <c r="Z9" s="24">
        <v>7.58</v>
      </c>
      <c r="AA9" s="25">
        <v>8000004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-416527293</v>
      </c>
      <c r="D12" s="21"/>
      <c r="E12" s="22">
        <v>-500911992</v>
      </c>
      <c r="F12" s="23">
        <v>-500911992</v>
      </c>
      <c r="G12" s="23">
        <v>-32040045</v>
      </c>
      <c r="H12" s="23">
        <v>-50122880</v>
      </c>
      <c r="I12" s="23">
        <v>-39959162</v>
      </c>
      <c r="J12" s="23">
        <v>-122122087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-122122087</v>
      </c>
      <c r="X12" s="23">
        <v>-125227998</v>
      </c>
      <c r="Y12" s="23">
        <v>3105911</v>
      </c>
      <c r="Z12" s="24">
        <v>-2.48</v>
      </c>
      <c r="AA12" s="25">
        <v>-500911992</v>
      </c>
    </row>
    <row r="13" spans="1:27" ht="13.5">
      <c r="A13" s="26" t="s">
        <v>40</v>
      </c>
      <c r="B13" s="20"/>
      <c r="C13" s="21">
        <v>-2975891</v>
      </c>
      <c r="D13" s="21"/>
      <c r="E13" s="22">
        <v>-5300004</v>
      </c>
      <c r="F13" s="23">
        <v>-5300004</v>
      </c>
      <c r="G13" s="23">
        <v>-5320</v>
      </c>
      <c r="H13" s="23">
        <v>-5297</v>
      </c>
      <c r="I13" s="23">
        <v>-14746</v>
      </c>
      <c r="J13" s="23">
        <v>-25363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-25363</v>
      </c>
      <c r="X13" s="23">
        <v>-1325001</v>
      </c>
      <c r="Y13" s="23">
        <v>1299638</v>
      </c>
      <c r="Z13" s="24">
        <v>-98.09</v>
      </c>
      <c r="AA13" s="25">
        <v>-5300004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145911414</v>
      </c>
      <c r="D15" s="29">
        <f>SUM(D6:D14)</f>
        <v>0</v>
      </c>
      <c r="E15" s="30">
        <f t="shared" si="0"/>
        <v>90951012</v>
      </c>
      <c r="F15" s="31">
        <f t="shared" si="0"/>
        <v>90951012</v>
      </c>
      <c r="G15" s="31">
        <f t="shared" si="0"/>
        <v>228501783</v>
      </c>
      <c r="H15" s="31">
        <f t="shared" si="0"/>
        <v>-18902506</v>
      </c>
      <c r="I15" s="31">
        <f t="shared" si="0"/>
        <v>-24728664</v>
      </c>
      <c r="J15" s="31">
        <f t="shared" si="0"/>
        <v>184870613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184870613</v>
      </c>
      <c r="X15" s="31">
        <f t="shared" si="0"/>
        <v>22737753</v>
      </c>
      <c r="Y15" s="31">
        <f t="shared" si="0"/>
        <v>162132860</v>
      </c>
      <c r="Z15" s="32">
        <f>+IF(X15&lt;&gt;0,+(Y15/X15)*100,0)</f>
        <v>713.0557711661306</v>
      </c>
      <c r="AA15" s="33">
        <f>SUM(AA6:AA14)</f>
        <v>90951012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-160396286</v>
      </c>
      <c r="D24" s="21"/>
      <c r="E24" s="22">
        <v>-246108000</v>
      </c>
      <c r="F24" s="23">
        <v>-246108000</v>
      </c>
      <c r="G24" s="23">
        <v>-2131403</v>
      </c>
      <c r="H24" s="23">
        <v>-14807087</v>
      </c>
      <c r="I24" s="23">
        <v>-28469269</v>
      </c>
      <c r="J24" s="23">
        <v>-45407759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-45407759</v>
      </c>
      <c r="X24" s="23">
        <v>-61527000</v>
      </c>
      <c r="Y24" s="23">
        <v>16119241</v>
      </c>
      <c r="Z24" s="24">
        <v>-26.2</v>
      </c>
      <c r="AA24" s="25">
        <v>-246108000</v>
      </c>
    </row>
    <row r="25" spans="1:27" ht="13.5">
      <c r="A25" s="27" t="s">
        <v>49</v>
      </c>
      <c r="B25" s="28"/>
      <c r="C25" s="29">
        <f aca="true" t="shared" si="1" ref="C25:Y25">SUM(C19:C24)</f>
        <v>-160396286</v>
      </c>
      <c r="D25" s="29">
        <f>SUM(D19:D24)</f>
        <v>0</v>
      </c>
      <c r="E25" s="30">
        <f t="shared" si="1"/>
        <v>-246108000</v>
      </c>
      <c r="F25" s="31">
        <f t="shared" si="1"/>
        <v>-246108000</v>
      </c>
      <c r="G25" s="31">
        <f t="shared" si="1"/>
        <v>-2131403</v>
      </c>
      <c r="H25" s="31">
        <f t="shared" si="1"/>
        <v>-14807087</v>
      </c>
      <c r="I25" s="31">
        <f t="shared" si="1"/>
        <v>-28469269</v>
      </c>
      <c r="J25" s="31">
        <f t="shared" si="1"/>
        <v>-45407759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-45407759</v>
      </c>
      <c r="X25" s="31">
        <f t="shared" si="1"/>
        <v>-61527000</v>
      </c>
      <c r="Y25" s="31">
        <f t="shared" si="1"/>
        <v>16119241</v>
      </c>
      <c r="Z25" s="32">
        <f>+IF(X25&lt;&gt;0,+(Y25/X25)*100,0)</f>
        <v>-26.19864612284038</v>
      </c>
      <c r="AA25" s="33">
        <f>SUM(AA19:AA24)</f>
        <v>-246108000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82769229</v>
      </c>
      <c r="D30" s="21"/>
      <c r="E30" s="22">
        <v>57735996</v>
      </c>
      <c r="F30" s="23">
        <v>57735996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14433999</v>
      </c>
      <c r="Y30" s="23">
        <v>-14433999</v>
      </c>
      <c r="Z30" s="24">
        <v>-100</v>
      </c>
      <c r="AA30" s="25">
        <v>57735996</v>
      </c>
    </row>
    <row r="31" spans="1:27" ht="13.5">
      <c r="A31" s="26" t="s">
        <v>53</v>
      </c>
      <c r="B31" s="20"/>
      <c r="C31" s="21"/>
      <c r="D31" s="21"/>
      <c r="E31" s="22">
        <v>273000</v>
      </c>
      <c r="F31" s="23">
        <v>273000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68250</v>
      </c>
      <c r="Y31" s="23">
        <v>-68250</v>
      </c>
      <c r="Z31" s="24">
        <v>-100</v>
      </c>
      <c r="AA31" s="25">
        <v>273000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-10292004</v>
      </c>
      <c r="F33" s="23">
        <v>-10292004</v>
      </c>
      <c r="G33" s="23"/>
      <c r="H33" s="23"/>
      <c r="I33" s="23">
        <v>-2437295</v>
      </c>
      <c r="J33" s="23">
        <v>-2437295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-2437295</v>
      </c>
      <c r="X33" s="23">
        <v>-2573001</v>
      </c>
      <c r="Y33" s="23">
        <v>135706</v>
      </c>
      <c r="Z33" s="24">
        <v>-5.27</v>
      </c>
      <c r="AA33" s="25">
        <v>-10292004</v>
      </c>
    </row>
    <row r="34" spans="1:27" ht="13.5">
      <c r="A34" s="27" t="s">
        <v>55</v>
      </c>
      <c r="B34" s="28"/>
      <c r="C34" s="29">
        <f aca="true" t="shared" si="2" ref="C34:Y34">SUM(C29:C33)</f>
        <v>82769229</v>
      </c>
      <c r="D34" s="29">
        <f>SUM(D29:D33)</f>
        <v>0</v>
      </c>
      <c r="E34" s="30">
        <f t="shared" si="2"/>
        <v>47716992</v>
      </c>
      <c r="F34" s="31">
        <f t="shared" si="2"/>
        <v>47716992</v>
      </c>
      <c r="G34" s="31">
        <f t="shared" si="2"/>
        <v>0</v>
      </c>
      <c r="H34" s="31">
        <f t="shared" si="2"/>
        <v>0</v>
      </c>
      <c r="I34" s="31">
        <f t="shared" si="2"/>
        <v>-2437295</v>
      </c>
      <c r="J34" s="31">
        <f t="shared" si="2"/>
        <v>-2437295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-2437295</v>
      </c>
      <c r="X34" s="31">
        <f t="shared" si="2"/>
        <v>11929248</v>
      </c>
      <c r="Y34" s="31">
        <f t="shared" si="2"/>
        <v>-14366543</v>
      </c>
      <c r="Z34" s="32">
        <f>+IF(X34&lt;&gt;0,+(Y34/X34)*100,0)</f>
        <v>-120.43125434226869</v>
      </c>
      <c r="AA34" s="33">
        <f>SUM(AA29:AA33)</f>
        <v>47716992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68284357</v>
      </c>
      <c r="D36" s="35">
        <f>+D15+D25+D34</f>
        <v>0</v>
      </c>
      <c r="E36" s="36">
        <f t="shared" si="3"/>
        <v>-107439996</v>
      </c>
      <c r="F36" s="37">
        <f t="shared" si="3"/>
        <v>-107439996</v>
      </c>
      <c r="G36" s="37">
        <f t="shared" si="3"/>
        <v>226370380</v>
      </c>
      <c r="H36" s="37">
        <f t="shared" si="3"/>
        <v>-33709593</v>
      </c>
      <c r="I36" s="37">
        <f t="shared" si="3"/>
        <v>-55635228</v>
      </c>
      <c r="J36" s="37">
        <f t="shared" si="3"/>
        <v>137025559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137025559</v>
      </c>
      <c r="X36" s="37">
        <f t="shared" si="3"/>
        <v>-26859999</v>
      </c>
      <c r="Y36" s="37">
        <f t="shared" si="3"/>
        <v>163885558</v>
      </c>
      <c r="Z36" s="38">
        <f>+IF(X36&lt;&gt;0,+(Y36/X36)*100,0)</f>
        <v>-610.1472974738383</v>
      </c>
      <c r="AA36" s="39">
        <f>+AA15+AA25+AA34</f>
        <v>-107439996</v>
      </c>
    </row>
    <row r="37" spans="1:27" ht="13.5">
      <c r="A37" s="26" t="s">
        <v>57</v>
      </c>
      <c r="B37" s="20"/>
      <c r="C37" s="35">
        <v>136998580</v>
      </c>
      <c r="D37" s="35"/>
      <c r="E37" s="36">
        <v>119240000</v>
      </c>
      <c r="F37" s="37">
        <v>119240000</v>
      </c>
      <c r="G37" s="37">
        <v>205274301</v>
      </c>
      <c r="H37" s="37">
        <v>431644681</v>
      </c>
      <c r="I37" s="37">
        <v>397935088</v>
      </c>
      <c r="J37" s="37">
        <v>205274301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205274301</v>
      </c>
      <c r="X37" s="37">
        <v>119240000</v>
      </c>
      <c r="Y37" s="37">
        <v>86034301</v>
      </c>
      <c r="Z37" s="38">
        <v>72.15</v>
      </c>
      <c r="AA37" s="39">
        <v>119240000</v>
      </c>
    </row>
    <row r="38" spans="1:27" ht="13.5">
      <c r="A38" s="45" t="s">
        <v>58</v>
      </c>
      <c r="B38" s="46"/>
      <c r="C38" s="47">
        <v>205282937</v>
      </c>
      <c r="D38" s="47"/>
      <c r="E38" s="48">
        <v>11800004</v>
      </c>
      <c r="F38" s="49">
        <v>11800004</v>
      </c>
      <c r="G38" s="49">
        <v>431644681</v>
      </c>
      <c r="H38" s="49">
        <v>397935088</v>
      </c>
      <c r="I38" s="49">
        <v>342299860</v>
      </c>
      <c r="J38" s="49">
        <v>342299860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342299860</v>
      </c>
      <c r="X38" s="49">
        <v>92380001</v>
      </c>
      <c r="Y38" s="49">
        <v>249919859</v>
      </c>
      <c r="Z38" s="50">
        <v>270.53</v>
      </c>
      <c r="AA38" s="51">
        <v>11800004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437077735</v>
      </c>
      <c r="F6" s="23">
        <v>437077735</v>
      </c>
      <c r="G6" s="23">
        <v>40506743</v>
      </c>
      <c r="H6" s="23">
        <v>45088180</v>
      </c>
      <c r="I6" s="23">
        <v>29976234</v>
      </c>
      <c r="J6" s="23">
        <v>115571157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115571157</v>
      </c>
      <c r="X6" s="23">
        <v>122247000</v>
      </c>
      <c r="Y6" s="23">
        <v>-6675843</v>
      </c>
      <c r="Z6" s="24">
        <v>-5.46</v>
      </c>
      <c r="AA6" s="25">
        <v>437077735</v>
      </c>
    </row>
    <row r="7" spans="1:27" ht="13.5">
      <c r="A7" s="26" t="s">
        <v>34</v>
      </c>
      <c r="B7" s="20"/>
      <c r="C7" s="21"/>
      <c r="D7" s="21"/>
      <c r="E7" s="22">
        <v>130838000</v>
      </c>
      <c r="F7" s="23">
        <v>130838000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43612000</v>
      </c>
      <c r="Y7" s="23">
        <v>-43612000</v>
      </c>
      <c r="Z7" s="24">
        <v>-100</v>
      </c>
      <c r="AA7" s="25">
        <v>130838000</v>
      </c>
    </row>
    <row r="8" spans="1:27" ht="13.5">
      <c r="A8" s="26" t="s">
        <v>35</v>
      </c>
      <c r="B8" s="20"/>
      <c r="C8" s="21"/>
      <c r="D8" s="21"/>
      <c r="E8" s="22">
        <v>58150000</v>
      </c>
      <c r="F8" s="23">
        <v>58150000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19383000</v>
      </c>
      <c r="Y8" s="23">
        <v>-19383000</v>
      </c>
      <c r="Z8" s="24">
        <v>-100</v>
      </c>
      <c r="AA8" s="25">
        <v>58150000</v>
      </c>
    </row>
    <row r="9" spans="1:27" ht="13.5">
      <c r="A9" s="26" t="s">
        <v>36</v>
      </c>
      <c r="B9" s="20"/>
      <c r="C9" s="21"/>
      <c r="D9" s="21"/>
      <c r="E9" s="22">
        <v>9000000</v>
      </c>
      <c r="F9" s="23">
        <v>9000000</v>
      </c>
      <c r="G9" s="23">
        <v>802536</v>
      </c>
      <c r="H9" s="23">
        <v>379767</v>
      </c>
      <c r="I9" s="23">
        <v>436199</v>
      </c>
      <c r="J9" s="23">
        <v>1618502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1618502</v>
      </c>
      <c r="X9" s="23">
        <v>1749000</v>
      </c>
      <c r="Y9" s="23">
        <v>-130498</v>
      </c>
      <c r="Z9" s="24">
        <v>-7.46</v>
      </c>
      <c r="AA9" s="25">
        <v>9000000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-521853000</v>
      </c>
      <c r="F12" s="23">
        <v>-521853000</v>
      </c>
      <c r="G12" s="23">
        <v>-13845114</v>
      </c>
      <c r="H12" s="23">
        <v>-33711435</v>
      </c>
      <c r="I12" s="23">
        <v>-32831203</v>
      </c>
      <c r="J12" s="23">
        <v>-80387752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-80387752</v>
      </c>
      <c r="X12" s="23">
        <v>-143024000</v>
      </c>
      <c r="Y12" s="23">
        <v>62636248</v>
      </c>
      <c r="Z12" s="24">
        <v>-43.79</v>
      </c>
      <c r="AA12" s="25">
        <v>-521853000</v>
      </c>
    </row>
    <row r="13" spans="1:27" ht="13.5">
      <c r="A13" s="26" t="s">
        <v>40</v>
      </c>
      <c r="B13" s="20"/>
      <c r="C13" s="21"/>
      <c r="D13" s="21"/>
      <c r="E13" s="22">
        <v>-477706</v>
      </c>
      <c r="F13" s="23">
        <v>-477706</v>
      </c>
      <c r="G13" s="23">
        <v>-19323</v>
      </c>
      <c r="H13" s="23">
        <v>-19472</v>
      </c>
      <c r="I13" s="23">
        <v>-20850</v>
      </c>
      <c r="J13" s="23">
        <v>-59645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-59645</v>
      </c>
      <c r="X13" s="23">
        <v>-246000</v>
      </c>
      <c r="Y13" s="23">
        <v>186355</v>
      </c>
      <c r="Z13" s="24">
        <v>-75.75</v>
      </c>
      <c r="AA13" s="25">
        <v>-477706</v>
      </c>
    </row>
    <row r="14" spans="1:27" ht="13.5">
      <c r="A14" s="26" t="s">
        <v>41</v>
      </c>
      <c r="B14" s="20"/>
      <c r="C14" s="21"/>
      <c r="D14" s="21"/>
      <c r="E14" s="22">
        <v>-26492206</v>
      </c>
      <c r="F14" s="23">
        <v>-26492206</v>
      </c>
      <c r="G14" s="23">
        <v>-16500</v>
      </c>
      <c r="H14" s="23"/>
      <c r="I14" s="23"/>
      <c r="J14" s="23">
        <v>-16500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-16500</v>
      </c>
      <c r="X14" s="23">
        <v>-5043000</v>
      </c>
      <c r="Y14" s="23">
        <v>5026500</v>
      </c>
      <c r="Z14" s="24">
        <v>-99.67</v>
      </c>
      <c r="AA14" s="25">
        <v>-26492206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86242823</v>
      </c>
      <c r="F15" s="31">
        <f t="shared" si="0"/>
        <v>86242823</v>
      </c>
      <c r="G15" s="31">
        <f t="shared" si="0"/>
        <v>27428342</v>
      </c>
      <c r="H15" s="31">
        <f t="shared" si="0"/>
        <v>11737040</v>
      </c>
      <c r="I15" s="31">
        <f t="shared" si="0"/>
        <v>-2439620</v>
      </c>
      <c r="J15" s="31">
        <f t="shared" si="0"/>
        <v>36725762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36725762</v>
      </c>
      <c r="X15" s="31">
        <f t="shared" si="0"/>
        <v>38678000</v>
      </c>
      <c r="Y15" s="31">
        <f t="shared" si="0"/>
        <v>-1952238</v>
      </c>
      <c r="Z15" s="32">
        <f>+IF(X15&lt;&gt;0,+(Y15/X15)*100,0)</f>
        <v>-5.047411965458401</v>
      </c>
      <c r="AA15" s="33">
        <f>SUM(AA6:AA14)</f>
        <v>86242823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-111799000</v>
      </c>
      <c r="F24" s="23">
        <v>-111799000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-14535000</v>
      </c>
      <c r="Y24" s="23">
        <v>14535000</v>
      </c>
      <c r="Z24" s="24">
        <v>-100</v>
      </c>
      <c r="AA24" s="25">
        <v>-111799000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-111799000</v>
      </c>
      <c r="F25" s="31">
        <f t="shared" si="1"/>
        <v>-111799000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-14535000</v>
      </c>
      <c r="Y25" s="31">
        <f t="shared" si="1"/>
        <v>14535000</v>
      </c>
      <c r="Z25" s="32">
        <f>+IF(X25&lt;&gt;0,+(Y25/X25)*100,0)</f>
        <v>-100</v>
      </c>
      <c r="AA25" s="33">
        <f>SUM(AA19:AA24)</f>
        <v>-111799000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930000</v>
      </c>
      <c r="F31" s="23">
        <v>930000</v>
      </c>
      <c r="G31" s="23">
        <v>74254640</v>
      </c>
      <c r="H31" s="40">
        <v>29404433</v>
      </c>
      <c r="I31" s="40">
        <v>41207079</v>
      </c>
      <c r="J31" s="40">
        <v>144866152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144866152</v>
      </c>
      <c r="X31" s="40"/>
      <c r="Y31" s="23">
        <v>144866152</v>
      </c>
      <c r="Z31" s="24"/>
      <c r="AA31" s="25">
        <v>930000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-228429</v>
      </c>
      <c r="F33" s="23">
        <v>-228429</v>
      </c>
      <c r="G33" s="23">
        <v>-57666</v>
      </c>
      <c r="H33" s="23">
        <v>-57666</v>
      </c>
      <c r="I33" s="23">
        <v>-57666</v>
      </c>
      <c r="J33" s="23">
        <v>-172998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-172998</v>
      </c>
      <c r="X33" s="23"/>
      <c r="Y33" s="23">
        <v>-172998</v>
      </c>
      <c r="Z33" s="24"/>
      <c r="AA33" s="25">
        <v>-228429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701571</v>
      </c>
      <c r="F34" s="31">
        <f t="shared" si="2"/>
        <v>701571</v>
      </c>
      <c r="G34" s="31">
        <f t="shared" si="2"/>
        <v>74196974</v>
      </c>
      <c r="H34" s="31">
        <f t="shared" si="2"/>
        <v>29346767</v>
      </c>
      <c r="I34" s="31">
        <f t="shared" si="2"/>
        <v>41149413</v>
      </c>
      <c r="J34" s="31">
        <f t="shared" si="2"/>
        <v>144693154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144693154</v>
      </c>
      <c r="X34" s="31">
        <f t="shared" si="2"/>
        <v>0</v>
      </c>
      <c r="Y34" s="31">
        <f t="shared" si="2"/>
        <v>144693154</v>
      </c>
      <c r="Z34" s="32">
        <f>+IF(X34&lt;&gt;0,+(Y34/X34)*100,0)</f>
        <v>0</v>
      </c>
      <c r="AA34" s="33">
        <f>SUM(AA29:AA33)</f>
        <v>701571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-24854606</v>
      </c>
      <c r="F36" s="37">
        <f t="shared" si="3"/>
        <v>-24854606</v>
      </c>
      <c r="G36" s="37">
        <f t="shared" si="3"/>
        <v>101625316</v>
      </c>
      <c r="H36" s="37">
        <f t="shared" si="3"/>
        <v>41083807</v>
      </c>
      <c r="I36" s="37">
        <f t="shared" si="3"/>
        <v>38709793</v>
      </c>
      <c r="J36" s="37">
        <f t="shared" si="3"/>
        <v>181418916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181418916</v>
      </c>
      <c r="X36" s="37">
        <f t="shared" si="3"/>
        <v>24143000</v>
      </c>
      <c r="Y36" s="37">
        <f t="shared" si="3"/>
        <v>157275916</v>
      </c>
      <c r="Z36" s="38">
        <f>+IF(X36&lt;&gt;0,+(Y36/X36)*100,0)</f>
        <v>651.4348506813569</v>
      </c>
      <c r="AA36" s="39">
        <f>+AA15+AA25+AA34</f>
        <v>-24854606</v>
      </c>
    </row>
    <row r="37" spans="1:27" ht="13.5">
      <c r="A37" s="26" t="s">
        <v>57</v>
      </c>
      <c r="B37" s="20"/>
      <c r="C37" s="35"/>
      <c r="D37" s="35"/>
      <c r="E37" s="36">
        <v>90328000</v>
      </c>
      <c r="F37" s="37">
        <v>90328000</v>
      </c>
      <c r="G37" s="37">
        <v>94799182</v>
      </c>
      <c r="H37" s="37">
        <v>196424498</v>
      </c>
      <c r="I37" s="37">
        <v>237508305</v>
      </c>
      <c r="J37" s="37">
        <v>94799182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94799182</v>
      </c>
      <c r="X37" s="37">
        <v>90328000</v>
      </c>
      <c r="Y37" s="37">
        <v>4471182</v>
      </c>
      <c r="Z37" s="38">
        <v>4.95</v>
      </c>
      <c r="AA37" s="39">
        <v>90328000</v>
      </c>
    </row>
    <row r="38" spans="1:27" ht="13.5">
      <c r="A38" s="45" t="s">
        <v>58</v>
      </c>
      <c r="B38" s="46"/>
      <c r="C38" s="47"/>
      <c r="D38" s="47"/>
      <c r="E38" s="48">
        <v>65473394</v>
      </c>
      <c r="F38" s="49">
        <v>65473394</v>
      </c>
      <c r="G38" s="49">
        <v>196424498</v>
      </c>
      <c r="H38" s="49">
        <v>237508305</v>
      </c>
      <c r="I38" s="49">
        <v>276218098</v>
      </c>
      <c r="J38" s="49">
        <v>276218098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276218098</v>
      </c>
      <c r="X38" s="49">
        <v>114471000</v>
      </c>
      <c r="Y38" s="49">
        <v>161747098</v>
      </c>
      <c r="Z38" s="50">
        <v>141.3</v>
      </c>
      <c r="AA38" s="51">
        <v>65473394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4760891</v>
      </c>
      <c r="D6" s="21"/>
      <c r="E6" s="22">
        <v>1556000</v>
      </c>
      <c r="F6" s="23">
        <v>1556000</v>
      </c>
      <c r="G6" s="23">
        <v>1495961</v>
      </c>
      <c r="H6" s="23">
        <v>4294859</v>
      </c>
      <c r="I6" s="23">
        <v>24712</v>
      </c>
      <c r="J6" s="23">
        <v>5815532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5815532</v>
      </c>
      <c r="X6" s="23">
        <v>1427500</v>
      </c>
      <c r="Y6" s="23">
        <v>4388032</v>
      </c>
      <c r="Z6" s="24">
        <v>307.39</v>
      </c>
      <c r="AA6" s="25">
        <v>1556000</v>
      </c>
    </row>
    <row r="7" spans="1:27" ht="13.5">
      <c r="A7" s="26" t="s">
        <v>34</v>
      </c>
      <c r="B7" s="20"/>
      <c r="C7" s="21">
        <v>92815000</v>
      </c>
      <c r="D7" s="21"/>
      <c r="E7" s="22">
        <v>71820000</v>
      </c>
      <c r="F7" s="23">
        <v>71820000</v>
      </c>
      <c r="G7" s="23">
        <v>26762457</v>
      </c>
      <c r="H7" s="23">
        <v>400000</v>
      </c>
      <c r="I7" s="23">
        <v>142030</v>
      </c>
      <c r="J7" s="23">
        <v>27304487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27304487</v>
      </c>
      <c r="X7" s="23">
        <v>23940000</v>
      </c>
      <c r="Y7" s="23">
        <v>3364487</v>
      </c>
      <c r="Z7" s="24">
        <v>14.05</v>
      </c>
      <c r="AA7" s="25">
        <v>71820000</v>
      </c>
    </row>
    <row r="8" spans="1:27" ht="13.5">
      <c r="A8" s="26" t="s">
        <v>35</v>
      </c>
      <c r="B8" s="20"/>
      <c r="C8" s="21"/>
      <c r="D8" s="21"/>
      <c r="E8" s="22">
        <v>21401000</v>
      </c>
      <c r="F8" s="23">
        <v>21401000</v>
      </c>
      <c r="G8" s="23">
        <v>4923665</v>
      </c>
      <c r="H8" s="23">
        <v>165740</v>
      </c>
      <c r="I8" s="23">
        <v>2758689</v>
      </c>
      <c r="J8" s="23">
        <v>7848094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7848094</v>
      </c>
      <c r="X8" s="23">
        <v>7133666</v>
      </c>
      <c r="Y8" s="23">
        <v>714428</v>
      </c>
      <c r="Z8" s="24">
        <v>10.01</v>
      </c>
      <c r="AA8" s="25">
        <v>21401000</v>
      </c>
    </row>
    <row r="9" spans="1:27" ht="13.5">
      <c r="A9" s="26" t="s">
        <v>36</v>
      </c>
      <c r="B9" s="20"/>
      <c r="C9" s="21">
        <v>3876256</v>
      </c>
      <c r="D9" s="21"/>
      <c r="E9" s="22">
        <v>2500000</v>
      </c>
      <c r="F9" s="23">
        <v>2500000</v>
      </c>
      <c r="G9" s="23">
        <v>388693</v>
      </c>
      <c r="H9" s="23">
        <v>596418</v>
      </c>
      <c r="I9" s="23">
        <v>591341</v>
      </c>
      <c r="J9" s="23">
        <v>1576452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1576452</v>
      </c>
      <c r="X9" s="23">
        <v>625000</v>
      </c>
      <c r="Y9" s="23">
        <v>951452</v>
      </c>
      <c r="Z9" s="24">
        <v>152.23</v>
      </c>
      <c r="AA9" s="25">
        <v>2500000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-36803592</v>
      </c>
      <c r="D12" s="21"/>
      <c r="E12" s="22">
        <v>-67063889</v>
      </c>
      <c r="F12" s="23">
        <v>-67063889</v>
      </c>
      <c r="G12" s="23">
        <v>-2894854</v>
      </c>
      <c r="H12" s="23">
        <v>-2179241</v>
      </c>
      <c r="I12" s="23">
        <v>-5780363</v>
      </c>
      <c r="J12" s="23">
        <v>-10854458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-10854458</v>
      </c>
      <c r="X12" s="23">
        <v>-31627151</v>
      </c>
      <c r="Y12" s="23">
        <v>20772693</v>
      </c>
      <c r="Z12" s="24">
        <v>-65.68</v>
      </c>
      <c r="AA12" s="25">
        <v>-67063889</v>
      </c>
    </row>
    <row r="13" spans="1:27" ht="13.5">
      <c r="A13" s="26" t="s">
        <v>40</v>
      </c>
      <c r="B13" s="20"/>
      <c r="C13" s="21">
        <v>-213963</v>
      </c>
      <c r="D13" s="21"/>
      <c r="E13" s="22">
        <v>-230000</v>
      </c>
      <c r="F13" s="23">
        <v>-230000</v>
      </c>
      <c r="G13" s="23"/>
      <c r="H13" s="23"/>
      <c r="I13" s="23">
        <v>-46206</v>
      </c>
      <c r="J13" s="23">
        <v>-46206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-46206</v>
      </c>
      <c r="X13" s="23"/>
      <c r="Y13" s="23">
        <v>-46206</v>
      </c>
      <c r="Z13" s="24"/>
      <c r="AA13" s="25">
        <v>-230000</v>
      </c>
    </row>
    <row r="14" spans="1:27" ht="13.5">
      <c r="A14" s="26" t="s">
        <v>41</v>
      </c>
      <c r="B14" s="20"/>
      <c r="C14" s="21"/>
      <c r="D14" s="21"/>
      <c r="E14" s="22">
        <v>-1000000</v>
      </c>
      <c r="F14" s="23">
        <v>-1000000</v>
      </c>
      <c r="G14" s="23">
        <v>-46923</v>
      </c>
      <c r="H14" s="23">
        <v>-50419</v>
      </c>
      <c r="I14" s="23">
        <v>-98610</v>
      </c>
      <c r="J14" s="23">
        <v>-195952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-195952</v>
      </c>
      <c r="X14" s="23">
        <v>-250000</v>
      </c>
      <c r="Y14" s="23">
        <v>54048</v>
      </c>
      <c r="Z14" s="24">
        <v>-21.62</v>
      </c>
      <c r="AA14" s="25">
        <v>-1000000</v>
      </c>
    </row>
    <row r="15" spans="1:27" ht="13.5">
      <c r="A15" s="27" t="s">
        <v>42</v>
      </c>
      <c r="B15" s="28"/>
      <c r="C15" s="29">
        <f aca="true" t="shared" si="0" ref="C15:Y15">SUM(C6:C14)</f>
        <v>64434592</v>
      </c>
      <c r="D15" s="29">
        <f>SUM(D6:D14)</f>
        <v>0</v>
      </c>
      <c r="E15" s="30">
        <f t="shared" si="0"/>
        <v>28983111</v>
      </c>
      <c r="F15" s="31">
        <f t="shared" si="0"/>
        <v>28983111</v>
      </c>
      <c r="G15" s="31">
        <f t="shared" si="0"/>
        <v>30628999</v>
      </c>
      <c r="H15" s="31">
        <f t="shared" si="0"/>
        <v>3227357</v>
      </c>
      <c r="I15" s="31">
        <f t="shared" si="0"/>
        <v>-2408407</v>
      </c>
      <c r="J15" s="31">
        <f t="shared" si="0"/>
        <v>31447949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31447949</v>
      </c>
      <c r="X15" s="31">
        <f t="shared" si="0"/>
        <v>1249015</v>
      </c>
      <c r="Y15" s="31">
        <f t="shared" si="0"/>
        <v>30198934</v>
      </c>
      <c r="Z15" s="32">
        <f>+IF(X15&lt;&gt;0,+(Y15/X15)*100,0)</f>
        <v>2417.8199621301587</v>
      </c>
      <c r="AA15" s="33">
        <f>SUM(AA6:AA14)</f>
        <v>28983111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28769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>
        <v>-168808</v>
      </c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-23634093</v>
      </c>
      <c r="D24" s="21"/>
      <c r="E24" s="22">
        <v>-44040000</v>
      </c>
      <c r="F24" s="23">
        <v>-44040000</v>
      </c>
      <c r="G24" s="23">
        <v>-5505546</v>
      </c>
      <c r="H24" s="23">
        <v>-249624</v>
      </c>
      <c r="I24" s="23">
        <v>-3057925</v>
      </c>
      <c r="J24" s="23">
        <v>-8813095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-8813095</v>
      </c>
      <c r="X24" s="23">
        <v>-14679999</v>
      </c>
      <c r="Y24" s="23">
        <v>5866904</v>
      </c>
      <c r="Z24" s="24">
        <v>-39.97</v>
      </c>
      <c r="AA24" s="25">
        <v>-44040000</v>
      </c>
    </row>
    <row r="25" spans="1:27" ht="13.5">
      <c r="A25" s="27" t="s">
        <v>49</v>
      </c>
      <c r="B25" s="28"/>
      <c r="C25" s="29">
        <f aca="true" t="shared" si="1" ref="C25:Y25">SUM(C19:C24)</f>
        <v>-23774132</v>
      </c>
      <c r="D25" s="29">
        <f>SUM(D19:D24)</f>
        <v>0</v>
      </c>
      <c r="E25" s="30">
        <f t="shared" si="1"/>
        <v>-44040000</v>
      </c>
      <c r="F25" s="31">
        <f t="shared" si="1"/>
        <v>-44040000</v>
      </c>
      <c r="G25" s="31">
        <f t="shared" si="1"/>
        <v>-5505546</v>
      </c>
      <c r="H25" s="31">
        <f t="shared" si="1"/>
        <v>-249624</v>
      </c>
      <c r="I25" s="31">
        <f t="shared" si="1"/>
        <v>-3057925</v>
      </c>
      <c r="J25" s="31">
        <f t="shared" si="1"/>
        <v>-8813095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-8813095</v>
      </c>
      <c r="X25" s="31">
        <f t="shared" si="1"/>
        <v>-14679999</v>
      </c>
      <c r="Y25" s="31">
        <f t="shared" si="1"/>
        <v>5866904</v>
      </c>
      <c r="Z25" s="32">
        <f>+IF(X25&lt;&gt;0,+(Y25/X25)*100,0)</f>
        <v>-39.96528882597335</v>
      </c>
      <c r="AA25" s="33">
        <f>SUM(AA19:AA24)</f>
        <v>-44040000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335</v>
      </c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-195289</v>
      </c>
      <c r="D33" s="21"/>
      <c r="E33" s="22">
        <v>-168999</v>
      </c>
      <c r="F33" s="23">
        <v>-168999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-42249</v>
      </c>
      <c r="Y33" s="23">
        <v>42249</v>
      </c>
      <c r="Z33" s="24">
        <v>-100</v>
      </c>
      <c r="AA33" s="25">
        <v>-168999</v>
      </c>
    </row>
    <row r="34" spans="1:27" ht="13.5">
      <c r="A34" s="27" t="s">
        <v>55</v>
      </c>
      <c r="B34" s="28"/>
      <c r="C34" s="29">
        <f aca="true" t="shared" si="2" ref="C34:Y34">SUM(C29:C33)</f>
        <v>-194954</v>
      </c>
      <c r="D34" s="29">
        <f>SUM(D29:D33)</f>
        <v>0</v>
      </c>
      <c r="E34" s="30">
        <f t="shared" si="2"/>
        <v>-168999</v>
      </c>
      <c r="F34" s="31">
        <f t="shared" si="2"/>
        <v>-168999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-42249</v>
      </c>
      <c r="Y34" s="31">
        <f t="shared" si="2"/>
        <v>42249</v>
      </c>
      <c r="Z34" s="32">
        <f>+IF(X34&lt;&gt;0,+(Y34/X34)*100,0)</f>
        <v>-100</v>
      </c>
      <c r="AA34" s="33">
        <f>SUM(AA29:AA33)</f>
        <v>-168999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40465506</v>
      </c>
      <c r="D36" s="35">
        <f>+D15+D25+D34</f>
        <v>0</v>
      </c>
      <c r="E36" s="36">
        <f t="shared" si="3"/>
        <v>-15225888</v>
      </c>
      <c r="F36" s="37">
        <f t="shared" si="3"/>
        <v>-15225888</v>
      </c>
      <c r="G36" s="37">
        <f t="shared" si="3"/>
        <v>25123453</v>
      </c>
      <c r="H36" s="37">
        <f t="shared" si="3"/>
        <v>2977733</v>
      </c>
      <c r="I36" s="37">
        <f t="shared" si="3"/>
        <v>-5466332</v>
      </c>
      <c r="J36" s="37">
        <f t="shared" si="3"/>
        <v>22634854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22634854</v>
      </c>
      <c r="X36" s="37">
        <f t="shared" si="3"/>
        <v>-13473233</v>
      </c>
      <c r="Y36" s="37">
        <f t="shared" si="3"/>
        <v>36108087</v>
      </c>
      <c r="Z36" s="38">
        <f>+IF(X36&lt;&gt;0,+(Y36/X36)*100,0)</f>
        <v>-267.99868301839655</v>
      </c>
      <c r="AA36" s="39">
        <f>+AA15+AA25+AA34</f>
        <v>-15225888</v>
      </c>
    </row>
    <row r="37" spans="1:27" ht="13.5">
      <c r="A37" s="26" t="s">
        <v>57</v>
      </c>
      <c r="B37" s="20"/>
      <c r="C37" s="35">
        <v>62708180</v>
      </c>
      <c r="D37" s="35"/>
      <c r="E37" s="36">
        <v>64522856</v>
      </c>
      <c r="F37" s="37">
        <v>64522856</v>
      </c>
      <c r="G37" s="37">
        <v>103173686</v>
      </c>
      <c r="H37" s="37">
        <v>128297139</v>
      </c>
      <c r="I37" s="37">
        <v>131274872</v>
      </c>
      <c r="J37" s="37">
        <v>103173686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103173686</v>
      </c>
      <c r="X37" s="37">
        <v>64522856</v>
      </c>
      <c r="Y37" s="37">
        <v>38650830</v>
      </c>
      <c r="Z37" s="38">
        <v>59.9</v>
      </c>
      <c r="AA37" s="39">
        <v>64522856</v>
      </c>
    </row>
    <row r="38" spans="1:27" ht="13.5">
      <c r="A38" s="45" t="s">
        <v>58</v>
      </c>
      <c r="B38" s="46"/>
      <c r="C38" s="47">
        <v>103173686</v>
      </c>
      <c r="D38" s="47"/>
      <c r="E38" s="48">
        <v>49296969</v>
      </c>
      <c r="F38" s="49">
        <v>49296969</v>
      </c>
      <c r="G38" s="49">
        <v>128297139</v>
      </c>
      <c r="H38" s="49">
        <v>131274872</v>
      </c>
      <c r="I38" s="49">
        <v>125808540</v>
      </c>
      <c r="J38" s="49">
        <v>125808540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125808540</v>
      </c>
      <c r="X38" s="49">
        <v>51049624</v>
      </c>
      <c r="Y38" s="49">
        <v>74758916</v>
      </c>
      <c r="Z38" s="50">
        <v>146.44</v>
      </c>
      <c r="AA38" s="51">
        <v>49296969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249020158</v>
      </c>
      <c r="D6" s="21"/>
      <c r="E6" s="22">
        <v>240837488</v>
      </c>
      <c r="F6" s="23">
        <v>240837488</v>
      </c>
      <c r="G6" s="23">
        <v>12277239</v>
      </c>
      <c r="H6" s="23">
        <v>32042829</v>
      </c>
      <c r="I6" s="23">
        <v>30861554</v>
      </c>
      <c r="J6" s="23">
        <v>75181622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75181622</v>
      </c>
      <c r="X6" s="23">
        <v>72848486</v>
      </c>
      <c r="Y6" s="23">
        <v>2333136</v>
      </c>
      <c r="Z6" s="24">
        <v>3.2</v>
      </c>
      <c r="AA6" s="25">
        <v>240837488</v>
      </c>
    </row>
    <row r="7" spans="1:27" ht="13.5">
      <c r="A7" s="26" t="s">
        <v>34</v>
      </c>
      <c r="B7" s="20"/>
      <c r="C7" s="21">
        <v>40545933</v>
      </c>
      <c r="D7" s="21"/>
      <c r="E7" s="22">
        <v>45778000</v>
      </c>
      <c r="F7" s="23">
        <v>45778000</v>
      </c>
      <c r="G7" s="23">
        <v>17153000</v>
      </c>
      <c r="H7" s="23">
        <v>1334000</v>
      </c>
      <c r="I7" s="23"/>
      <c r="J7" s="23">
        <v>18487000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18487000</v>
      </c>
      <c r="X7" s="23">
        <v>19582000</v>
      </c>
      <c r="Y7" s="23">
        <v>-1095000</v>
      </c>
      <c r="Z7" s="24">
        <v>-5.59</v>
      </c>
      <c r="AA7" s="25">
        <v>45778000</v>
      </c>
    </row>
    <row r="8" spans="1:27" ht="13.5">
      <c r="A8" s="26" t="s">
        <v>35</v>
      </c>
      <c r="B8" s="20"/>
      <c r="C8" s="21">
        <v>31405674</v>
      </c>
      <c r="D8" s="21"/>
      <c r="E8" s="22">
        <v>28615000</v>
      </c>
      <c r="F8" s="23">
        <v>28615000</v>
      </c>
      <c r="G8" s="23">
        <v>5326000</v>
      </c>
      <c r="H8" s="23"/>
      <c r="I8" s="23"/>
      <c r="J8" s="23">
        <v>5326000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5326000</v>
      </c>
      <c r="X8" s="23">
        <v>9538330</v>
      </c>
      <c r="Y8" s="23">
        <v>-4212330</v>
      </c>
      <c r="Z8" s="24">
        <v>-44.16</v>
      </c>
      <c r="AA8" s="25">
        <v>28615000</v>
      </c>
    </row>
    <row r="9" spans="1:27" ht="13.5">
      <c r="A9" s="26" t="s">
        <v>36</v>
      </c>
      <c r="B9" s="20"/>
      <c r="C9" s="21">
        <v>2442844</v>
      </c>
      <c r="D9" s="21"/>
      <c r="E9" s="22">
        <v>2211453</v>
      </c>
      <c r="F9" s="23">
        <v>2211453</v>
      </c>
      <c r="G9" s="23">
        <v>24368</v>
      </c>
      <c r="H9" s="23">
        <v>36222</v>
      </c>
      <c r="I9" s="23">
        <v>49313</v>
      </c>
      <c r="J9" s="23">
        <v>109903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109903</v>
      </c>
      <c r="X9" s="23">
        <v>552864</v>
      </c>
      <c r="Y9" s="23">
        <v>-442961</v>
      </c>
      <c r="Z9" s="24">
        <v>-80.12</v>
      </c>
      <c r="AA9" s="25">
        <v>2211453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-276956988</v>
      </c>
      <c r="D12" s="21"/>
      <c r="E12" s="22">
        <v>-279696277</v>
      </c>
      <c r="F12" s="23">
        <v>-279696277</v>
      </c>
      <c r="G12" s="23">
        <v>-37972302</v>
      </c>
      <c r="H12" s="23">
        <v>-29872119</v>
      </c>
      <c r="I12" s="23">
        <v>-28841202</v>
      </c>
      <c r="J12" s="23">
        <v>-96685623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-96685623</v>
      </c>
      <c r="X12" s="23">
        <v>-69949260</v>
      </c>
      <c r="Y12" s="23">
        <v>-26736363</v>
      </c>
      <c r="Z12" s="24">
        <v>38.22</v>
      </c>
      <c r="AA12" s="25">
        <v>-279696277</v>
      </c>
    </row>
    <row r="13" spans="1:27" ht="13.5">
      <c r="A13" s="26" t="s">
        <v>40</v>
      </c>
      <c r="B13" s="20"/>
      <c r="C13" s="21">
        <v>-34855</v>
      </c>
      <c r="D13" s="21"/>
      <c r="E13" s="22">
        <v>-1392484</v>
      </c>
      <c r="F13" s="23">
        <v>-1392484</v>
      </c>
      <c r="G13" s="23">
        <v>-453497</v>
      </c>
      <c r="H13" s="23">
        <v>-314849</v>
      </c>
      <c r="I13" s="23">
        <v>-673765</v>
      </c>
      <c r="J13" s="23">
        <v>-1442111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-1442111</v>
      </c>
      <c r="X13" s="23">
        <v>-348000</v>
      </c>
      <c r="Y13" s="23">
        <v>-1094111</v>
      </c>
      <c r="Z13" s="24">
        <v>314.4</v>
      </c>
      <c r="AA13" s="25">
        <v>-1392484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46422766</v>
      </c>
      <c r="D15" s="29">
        <f>SUM(D6:D14)</f>
        <v>0</v>
      </c>
      <c r="E15" s="30">
        <f t="shared" si="0"/>
        <v>36353180</v>
      </c>
      <c r="F15" s="31">
        <f t="shared" si="0"/>
        <v>36353180</v>
      </c>
      <c r="G15" s="31">
        <f t="shared" si="0"/>
        <v>-3645192</v>
      </c>
      <c r="H15" s="31">
        <f t="shared" si="0"/>
        <v>3226083</v>
      </c>
      <c r="I15" s="31">
        <f t="shared" si="0"/>
        <v>1395900</v>
      </c>
      <c r="J15" s="31">
        <f t="shared" si="0"/>
        <v>976791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976791</v>
      </c>
      <c r="X15" s="31">
        <f t="shared" si="0"/>
        <v>32224420</v>
      </c>
      <c r="Y15" s="31">
        <f t="shared" si="0"/>
        <v>-31247629</v>
      </c>
      <c r="Z15" s="32">
        <f>+IF(X15&lt;&gt;0,+(Y15/X15)*100,0)</f>
        <v>-96.96878640484452</v>
      </c>
      <c r="AA15" s="33">
        <f>SUM(AA6:AA14)</f>
        <v>36353180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>
        <v>134425</v>
      </c>
      <c r="F20" s="40">
        <v>134425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>
        <v>134425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-4042265</v>
      </c>
      <c r="D22" s="21"/>
      <c r="E22" s="22">
        <v>-96000</v>
      </c>
      <c r="F22" s="23">
        <v>-96000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>
        <v>-96000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-47462061</v>
      </c>
      <c r="D24" s="21"/>
      <c r="E24" s="22">
        <v>-35499276</v>
      </c>
      <c r="F24" s="23">
        <v>-35499276</v>
      </c>
      <c r="G24" s="23">
        <v>-1763577</v>
      </c>
      <c r="H24" s="23">
        <v>-3247286</v>
      </c>
      <c r="I24" s="23">
        <v>-4962036</v>
      </c>
      <c r="J24" s="23">
        <v>-9972899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-9972899</v>
      </c>
      <c r="X24" s="23">
        <v>-8874819</v>
      </c>
      <c r="Y24" s="23">
        <v>-1098080</v>
      </c>
      <c r="Z24" s="24">
        <v>12.37</v>
      </c>
      <c r="AA24" s="25">
        <v>-35499276</v>
      </c>
    </row>
    <row r="25" spans="1:27" ht="13.5">
      <c r="A25" s="27" t="s">
        <v>49</v>
      </c>
      <c r="B25" s="28"/>
      <c r="C25" s="29">
        <f aca="true" t="shared" si="1" ref="C25:Y25">SUM(C19:C24)</f>
        <v>-51504326</v>
      </c>
      <c r="D25" s="29">
        <f>SUM(D19:D24)</f>
        <v>0</v>
      </c>
      <c r="E25" s="30">
        <f t="shared" si="1"/>
        <v>-35460851</v>
      </c>
      <c r="F25" s="31">
        <f t="shared" si="1"/>
        <v>-35460851</v>
      </c>
      <c r="G25" s="31">
        <f t="shared" si="1"/>
        <v>-1763577</v>
      </c>
      <c r="H25" s="31">
        <f t="shared" si="1"/>
        <v>-3247286</v>
      </c>
      <c r="I25" s="31">
        <f t="shared" si="1"/>
        <v>-4962036</v>
      </c>
      <c r="J25" s="31">
        <f t="shared" si="1"/>
        <v>-9972899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-9972899</v>
      </c>
      <c r="X25" s="31">
        <f t="shared" si="1"/>
        <v>-8874819</v>
      </c>
      <c r="Y25" s="31">
        <f t="shared" si="1"/>
        <v>-1098080</v>
      </c>
      <c r="Z25" s="32">
        <f>+IF(X25&lt;&gt;0,+(Y25/X25)*100,0)</f>
        <v>12.372984733547804</v>
      </c>
      <c r="AA25" s="33">
        <f>SUM(AA19:AA24)</f>
        <v>-35460851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196200</v>
      </c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-1289046</v>
      </c>
      <c r="D33" s="21"/>
      <c r="E33" s="22">
        <v>-1328683</v>
      </c>
      <c r="F33" s="23">
        <v>-1328683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-332250</v>
      </c>
      <c r="Y33" s="23">
        <v>332250</v>
      </c>
      <c r="Z33" s="24">
        <v>-100</v>
      </c>
      <c r="AA33" s="25">
        <v>-1328683</v>
      </c>
    </row>
    <row r="34" spans="1:27" ht="13.5">
      <c r="A34" s="27" t="s">
        <v>55</v>
      </c>
      <c r="B34" s="28"/>
      <c r="C34" s="29">
        <f aca="true" t="shared" si="2" ref="C34:Y34">SUM(C29:C33)</f>
        <v>-1092846</v>
      </c>
      <c r="D34" s="29">
        <f>SUM(D29:D33)</f>
        <v>0</v>
      </c>
      <c r="E34" s="30">
        <f t="shared" si="2"/>
        <v>-1328683</v>
      </c>
      <c r="F34" s="31">
        <f t="shared" si="2"/>
        <v>-1328683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-332250</v>
      </c>
      <c r="Y34" s="31">
        <f t="shared" si="2"/>
        <v>332250</v>
      </c>
      <c r="Z34" s="32">
        <f>+IF(X34&lt;&gt;0,+(Y34/X34)*100,0)</f>
        <v>-100</v>
      </c>
      <c r="AA34" s="33">
        <f>SUM(AA29:AA33)</f>
        <v>-1328683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-6174406</v>
      </c>
      <c r="D36" s="35">
        <f>+D15+D25+D34</f>
        <v>0</v>
      </c>
      <c r="E36" s="36">
        <f t="shared" si="3"/>
        <v>-436354</v>
      </c>
      <c r="F36" s="37">
        <f t="shared" si="3"/>
        <v>-436354</v>
      </c>
      <c r="G36" s="37">
        <f t="shared" si="3"/>
        <v>-5408769</v>
      </c>
      <c r="H36" s="37">
        <f t="shared" si="3"/>
        <v>-21203</v>
      </c>
      <c r="I36" s="37">
        <f t="shared" si="3"/>
        <v>-3566136</v>
      </c>
      <c r="J36" s="37">
        <f t="shared" si="3"/>
        <v>-8996108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-8996108</v>
      </c>
      <c r="X36" s="37">
        <f t="shared" si="3"/>
        <v>23017351</v>
      </c>
      <c r="Y36" s="37">
        <f t="shared" si="3"/>
        <v>-32013459</v>
      </c>
      <c r="Z36" s="38">
        <f>+IF(X36&lt;&gt;0,+(Y36/X36)*100,0)</f>
        <v>-139.08402839232022</v>
      </c>
      <c r="AA36" s="39">
        <f>+AA15+AA25+AA34</f>
        <v>-436354</v>
      </c>
    </row>
    <row r="37" spans="1:27" ht="13.5">
      <c r="A37" s="26" t="s">
        <v>57</v>
      </c>
      <c r="B37" s="20"/>
      <c r="C37" s="35">
        <v>13523473</v>
      </c>
      <c r="D37" s="35"/>
      <c r="E37" s="36">
        <v>29604000</v>
      </c>
      <c r="F37" s="37">
        <v>29604000</v>
      </c>
      <c r="G37" s="37">
        <v>7340329</v>
      </c>
      <c r="H37" s="37">
        <v>1931560</v>
      </c>
      <c r="I37" s="37">
        <v>1910357</v>
      </c>
      <c r="J37" s="37">
        <v>7340329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7340329</v>
      </c>
      <c r="X37" s="37">
        <v>29604000</v>
      </c>
      <c r="Y37" s="37">
        <v>-22263671</v>
      </c>
      <c r="Z37" s="38">
        <v>-75.2</v>
      </c>
      <c r="AA37" s="39">
        <v>29604000</v>
      </c>
    </row>
    <row r="38" spans="1:27" ht="13.5">
      <c r="A38" s="45" t="s">
        <v>58</v>
      </c>
      <c r="B38" s="46"/>
      <c r="C38" s="47">
        <v>7349067</v>
      </c>
      <c r="D38" s="47"/>
      <c r="E38" s="48">
        <v>29167646</v>
      </c>
      <c r="F38" s="49">
        <v>29167646</v>
      </c>
      <c r="G38" s="49">
        <v>1931560</v>
      </c>
      <c r="H38" s="49">
        <v>1910357</v>
      </c>
      <c r="I38" s="49">
        <v>-1655779</v>
      </c>
      <c r="J38" s="49">
        <v>-1655779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-1655779</v>
      </c>
      <c r="X38" s="49">
        <v>52621351</v>
      </c>
      <c r="Y38" s="49">
        <v>-54277130</v>
      </c>
      <c r="Z38" s="50">
        <v>-103.15</v>
      </c>
      <c r="AA38" s="51">
        <v>29167646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1282432</v>
      </c>
      <c r="D6" s="21"/>
      <c r="E6" s="22">
        <v>5080980</v>
      </c>
      <c r="F6" s="23">
        <v>5080980</v>
      </c>
      <c r="G6" s="23">
        <v>2022246</v>
      </c>
      <c r="H6" s="23">
        <v>57329</v>
      </c>
      <c r="I6" s="23">
        <v>347286</v>
      </c>
      <c r="J6" s="23">
        <v>2426861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2426861</v>
      </c>
      <c r="X6" s="23">
        <v>1270245</v>
      </c>
      <c r="Y6" s="23">
        <v>1156616</v>
      </c>
      <c r="Z6" s="24">
        <v>91.05</v>
      </c>
      <c r="AA6" s="25">
        <v>5080980</v>
      </c>
    </row>
    <row r="7" spans="1:27" ht="13.5">
      <c r="A7" s="26" t="s">
        <v>34</v>
      </c>
      <c r="B7" s="20"/>
      <c r="C7" s="21">
        <v>59525611</v>
      </c>
      <c r="D7" s="21"/>
      <c r="E7" s="22">
        <v>57390999</v>
      </c>
      <c r="F7" s="23">
        <v>57390999</v>
      </c>
      <c r="G7" s="23">
        <v>21345311</v>
      </c>
      <c r="H7" s="23">
        <v>1339784</v>
      </c>
      <c r="I7" s="23"/>
      <c r="J7" s="23">
        <v>22685095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22685095</v>
      </c>
      <c r="X7" s="23">
        <v>19130333</v>
      </c>
      <c r="Y7" s="23">
        <v>3554762</v>
      </c>
      <c r="Z7" s="24">
        <v>18.58</v>
      </c>
      <c r="AA7" s="25">
        <v>57390999</v>
      </c>
    </row>
    <row r="8" spans="1:27" ht="13.5">
      <c r="A8" s="26" t="s">
        <v>35</v>
      </c>
      <c r="B8" s="20"/>
      <c r="C8" s="21"/>
      <c r="D8" s="21"/>
      <c r="E8" s="22">
        <v>17999001</v>
      </c>
      <c r="F8" s="23">
        <v>17999001</v>
      </c>
      <c r="G8" s="23">
        <v>6808000</v>
      </c>
      <c r="H8" s="23"/>
      <c r="I8" s="23"/>
      <c r="J8" s="23">
        <v>6808000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6808000</v>
      </c>
      <c r="X8" s="23">
        <v>5999667</v>
      </c>
      <c r="Y8" s="23">
        <v>808333</v>
      </c>
      <c r="Z8" s="24">
        <v>13.47</v>
      </c>
      <c r="AA8" s="25">
        <v>17999001</v>
      </c>
    </row>
    <row r="9" spans="1:27" ht="13.5">
      <c r="A9" s="26" t="s">
        <v>36</v>
      </c>
      <c r="B9" s="20"/>
      <c r="C9" s="21">
        <v>856364</v>
      </c>
      <c r="D9" s="21"/>
      <c r="E9" s="22">
        <v>649992</v>
      </c>
      <c r="F9" s="23">
        <v>649992</v>
      </c>
      <c r="G9" s="23">
        <v>39490</v>
      </c>
      <c r="H9" s="23">
        <v>76288</v>
      </c>
      <c r="I9" s="23">
        <v>111664</v>
      </c>
      <c r="J9" s="23">
        <v>227442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227442</v>
      </c>
      <c r="X9" s="23">
        <v>162498</v>
      </c>
      <c r="Y9" s="23">
        <v>64944</v>
      </c>
      <c r="Z9" s="24">
        <v>39.97</v>
      </c>
      <c r="AA9" s="25">
        <v>649992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-45331541</v>
      </c>
      <c r="D12" s="21"/>
      <c r="E12" s="22">
        <v>-61611248</v>
      </c>
      <c r="F12" s="23">
        <v>-61611248</v>
      </c>
      <c r="G12" s="23">
        <v>-3613932</v>
      </c>
      <c r="H12" s="23">
        <v>-3426481</v>
      </c>
      <c r="I12" s="23">
        <v>-3484258</v>
      </c>
      <c r="J12" s="23">
        <v>-10524671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-10524671</v>
      </c>
      <c r="X12" s="23">
        <v>-16460653</v>
      </c>
      <c r="Y12" s="23">
        <v>5935982</v>
      </c>
      <c r="Z12" s="24">
        <v>-36.06</v>
      </c>
      <c r="AA12" s="25">
        <v>-61611248</v>
      </c>
    </row>
    <row r="13" spans="1:27" ht="13.5">
      <c r="A13" s="26" t="s">
        <v>40</v>
      </c>
      <c r="B13" s="20"/>
      <c r="C13" s="21">
        <v>-299429</v>
      </c>
      <c r="D13" s="21"/>
      <c r="E13" s="22">
        <v>-335412</v>
      </c>
      <c r="F13" s="23">
        <v>-335412</v>
      </c>
      <c r="G13" s="23">
        <v>-11240</v>
      </c>
      <c r="H13" s="23">
        <v>-218</v>
      </c>
      <c r="I13" s="23"/>
      <c r="J13" s="23">
        <v>-11458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-11458</v>
      </c>
      <c r="X13" s="23">
        <v>-83853</v>
      </c>
      <c r="Y13" s="23">
        <v>72395</v>
      </c>
      <c r="Z13" s="24">
        <v>-86.34</v>
      </c>
      <c r="AA13" s="25">
        <v>-335412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>
        <v>-337588</v>
      </c>
      <c r="H14" s="23">
        <v>-155233</v>
      </c>
      <c r="I14" s="23">
        <v>-2823897</v>
      </c>
      <c r="J14" s="23">
        <v>-3316718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-3316718</v>
      </c>
      <c r="X14" s="23"/>
      <c r="Y14" s="23">
        <v>-3316718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16033437</v>
      </c>
      <c r="D15" s="29">
        <f>SUM(D6:D14)</f>
        <v>0</v>
      </c>
      <c r="E15" s="30">
        <f t="shared" si="0"/>
        <v>19174312</v>
      </c>
      <c r="F15" s="31">
        <f t="shared" si="0"/>
        <v>19174312</v>
      </c>
      <c r="G15" s="31">
        <f t="shared" si="0"/>
        <v>26252287</v>
      </c>
      <c r="H15" s="31">
        <f t="shared" si="0"/>
        <v>-2108531</v>
      </c>
      <c r="I15" s="31">
        <f t="shared" si="0"/>
        <v>-5849205</v>
      </c>
      <c r="J15" s="31">
        <f t="shared" si="0"/>
        <v>18294551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18294551</v>
      </c>
      <c r="X15" s="31">
        <f t="shared" si="0"/>
        <v>10018237</v>
      </c>
      <c r="Y15" s="31">
        <f t="shared" si="0"/>
        <v>8276314</v>
      </c>
      <c r="Z15" s="32">
        <f>+IF(X15&lt;&gt;0,+(Y15/X15)*100,0)</f>
        <v>82.61247962091534</v>
      </c>
      <c r="AA15" s="33">
        <f>SUM(AA6:AA14)</f>
        <v>19174312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33000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-19525641</v>
      </c>
      <c r="D24" s="21"/>
      <c r="E24" s="22">
        <v>-17733000</v>
      </c>
      <c r="F24" s="23">
        <v>-17733000</v>
      </c>
      <c r="G24" s="23">
        <v>-6808000</v>
      </c>
      <c r="H24" s="23"/>
      <c r="I24" s="23">
        <v>-248698</v>
      </c>
      <c r="J24" s="23">
        <v>-7056698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-7056698</v>
      </c>
      <c r="X24" s="23">
        <v>-2955500</v>
      </c>
      <c r="Y24" s="23">
        <v>-4101198</v>
      </c>
      <c r="Z24" s="24">
        <v>138.76</v>
      </c>
      <c r="AA24" s="25">
        <v>-17733000</v>
      </c>
    </row>
    <row r="25" spans="1:27" ht="13.5">
      <c r="A25" s="27" t="s">
        <v>49</v>
      </c>
      <c r="B25" s="28"/>
      <c r="C25" s="29">
        <f aca="true" t="shared" si="1" ref="C25:Y25">SUM(C19:C24)</f>
        <v>-19492641</v>
      </c>
      <c r="D25" s="29">
        <f>SUM(D19:D24)</f>
        <v>0</v>
      </c>
      <c r="E25" s="30">
        <f t="shared" si="1"/>
        <v>-17733000</v>
      </c>
      <c r="F25" s="31">
        <f t="shared" si="1"/>
        <v>-17733000</v>
      </c>
      <c r="G25" s="31">
        <f t="shared" si="1"/>
        <v>-6808000</v>
      </c>
      <c r="H25" s="31">
        <f t="shared" si="1"/>
        <v>0</v>
      </c>
      <c r="I25" s="31">
        <f t="shared" si="1"/>
        <v>-248698</v>
      </c>
      <c r="J25" s="31">
        <f t="shared" si="1"/>
        <v>-7056698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-7056698</v>
      </c>
      <c r="X25" s="31">
        <f t="shared" si="1"/>
        <v>-2955500</v>
      </c>
      <c r="Y25" s="31">
        <f t="shared" si="1"/>
        <v>-4101198</v>
      </c>
      <c r="Z25" s="32">
        <f>+IF(X25&lt;&gt;0,+(Y25/X25)*100,0)</f>
        <v>138.76494670952462</v>
      </c>
      <c r="AA25" s="33">
        <f>SUM(AA19:AA24)</f>
        <v>-17733000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-547832</v>
      </c>
      <c r="D33" s="21"/>
      <c r="E33" s="22"/>
      <c r="F33" s="23"/>
      <c r="G33" s="23">
        <v>-108888</v>
      </c>
      <c r="H33" s="23">
        <v>-120033</v>
      </c>
      <c r="I33" s="23">
        <v>-120286</v>
      </c>
      <c r="J33" s="23">
        <v>-349207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-349207</v>
      </c>
      <c r="X33" s="23"/>
      <c r="Y33" s="23">
        <v>-349207</v>
      </c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-547832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-108888</v>
      </c>
      <c r="H34" s="31">
        <f t="shared" si="2"/>
        <v>-120033</v>
      </c>
      <c r="I34" s="31">
        <f t="shared" si="2"/>
        <v>-120286</v>
      </c>
      <c r="J34" s="31">
        <f t="shared" si="2"/>
        <v>-349207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-349207</v>
      </c>
      <c r="X34" s="31">
        <f t="shared" si="2"/>
        <v>0</v>
      </c>
      <c r="Y34" s="31">
        <f t="shared" si="2"/>
        <v>-349207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-4007036</v>
      </c>
      <c r="D36" s="35">
        <f>+D15+D25+D34</f>
        <v>0</v>
      </c>
      <c r="E36" s="36">
        <f t="shared" si="3"/>
        <v>1441312</v>
      </c>
      <c r="F36" s="37">
        <f t="shared" si="3"/>
        <v>1441312</v>
      </c>
      <c r="G36" s="37">
        <f t="shared" si="3"/>
        <v>19335399</v>
      </c>
      <c r="H36" s="37">
        <f t="shared" si="3"/>
        <v>-2228564</v>
      </c>
      <c r="I36" s="37">
        <f t="shared" si="3"/>
        <v>-6218189</v>
      </c>
      <c r="J36" s="37">
        <f t="shared" si="3"/>
        <v>10888646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10888646</v>
      </c>
      <c r="X36" s="37">
        <f t="shared" si="3"/>
        <v>7062737</v>
      </c>
      <c r="Y36" s="37">
        <f t="shared" si="3"/>
        <v>3825909</v>
      </c>
      <c r="Z36" s="38">
        <f>+IF(X36&lt;&gt;0,+(Y36/X36)*100,0)</f>
        <v>54.1703450093073</v>
      </c>
      <c r="AA36" s="39">
        <f>+AA15+AA25+AA34</f>
        <v>1441312</v>
      </c>
    </row>
    <row r="37" spans="1:27" ht="13.5">
      <c r="A37" s="26" t="s">
        <v>57</v>
      </c>
      <c r="B37" s="20"/>
      <c r="C37" s="35">
        <v>12780095</v>
      </c>
      <c r="D37" s="35"/>
      <c r="E37" s="36">
        <v>12950941</v>
      </c>
      <c r="F37" s="37">
        <v>12950941</v>
      </c>
      <c r="G37" s="37">
        <v>8526750</v>
      </c>
      <c r="H37" s="37">
        <v>27862149</v>
      </c>
      <c r="I37" s="37">
        <v>25633585</v>
      </c>
      <c r="J37" s="37">
        <v>8526750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8526750</v>
      </c>
      <c r="X37" s="37">
        <v>12950941</v>
      </c>
      <c r="Y37" s="37">
        <v>-4424191</v>
      </c>
      <c r="Z37" s="38">
        <v>-34.16</v>
      </c>
      <c r="AA37" s="39">
        <v>12950941</v>
      </c>
    </row>
    <row r="38" spans="1:27" ht="13.5">
      <c r="A38" s="45" t="s">
        <v>58</v>
      </c>
      <c r="B38" s="46"/>
      <c r="C38" s="47">
        <v>8773059</v>
      </c>
      <c r="D38" s="47"/>
      <c r="E38" s="48">
        <v>14392253</v>
      </c>
      <c r="F38" s="49">
        <v>14392253</v>
      </c>
      <c r="G38" s="49">
        <v>27862149</v>
      </c>
      <c r="H38" s="49">
        <v>25633585</v>
      </c>
      <c r="I38" s="49">
        <v>19415396</v>
      </c>
      <c r="J38" s="49">
        <v>19415396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19415396</v>
      </c>
      <c r="X38" s="49">
        <v>20013678</v>
      </c>
      <c r="Y38" s="49">
        <v>-598282</v>
      </c>
      <c r="Z38" s="50">
        <v>-2.99</v>
      </c>
      <c r="AA38" s="51">
        <v>14392253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28748095</v>
      </c>
      <c r="D6" s="21"/>
      <c r="E6" s="22">
        <v>19643162</v>
      </c>
      <c r="F6" s="23">
        <v>19643162</v>
      </c>
      <c r="G6" s="23">
        <v>6325724</v>
      </c>
      <c r="H6" s="23">
        <v>4370287</v>
      </c>
      <c r="I6" s="23">
        <v>1764894</v>
      </c>
      <c r="J6" s="23">
        <v>12460905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12460905</v>
      </c>
      <c r="X6" s="23">
        <v>4807697</v>
      </c>
      <c r="Y6" s="23">
        <v>7653208</v>
      </c>
      <c r="Z6" s="24">
        <v>159.19</v>
      </c>
      <c r="AA6" s="25">
        <v>19643162</v>
      </c>
    </row>
    <row r="7" spans="1:27" ht="13.5">
      <c r="A7" s="26" t="s">
        <v>34</v>
      </c>
      <c r="B7" s="20"/>
      <c r="C7" s="21">
        <v>75358935</v>
      </c>
      <c r="D7" s="21"/>
      <c r="E7" s="22">
        <v>84307000</v>
      </c>
      <c r="F7" s="23">
        <v>84307000</v>
      </c>
      <c r="G7" s="23">
        <v>36762450</v>
      </c>
      <c r="H7" s="23">
        <v>2244000</v>
      </c>
      <c r="I7" s="23">
        <v>2294100</v>
      </c>
      <c r="J7" s="23">
        <v>41300550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41300550</v>
      </c>
      <c r="X7" s="23">
        <v>25314000</v>
      </c>
      <c r="Y7" s="23">
        <v>15986550</v>
      </c>
      <c r="Z7" s="24">
        <v>63.15</v>
      </c>
      <c r="AA7" s="25">
        <v>84307000</v>
      </c>
    </row>
    <row r="8" spans="1:27" ht="13.5">
      <c r="A8" s="26" t="s">
        <v>35</v>
      </c>
      <c r="B8" s="20"/>
      <c r="C8" s="21"/>
      <c r="D8" s="21"/>
      <c r="E8" s="22">
        <v>32537000</v>
      </c>
      <c r="F8" s="23">
        <v>32537000</v>
      </c>
      <c r="G8" s="23">
        <v>17300000</v>
      </c>
      <c r="H8" s="23">
        <v>11365000</v>
      </c>
      <c r="I8" s="23">
        <v>1500000</v>
      </c>
      <c r="J8" s="23">
        <v>30165000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30165000</v>
      </c>
      <c r="X8" s="23">
        <v>10845667</v>
      </c>
      <c r="Y8" s="23">
        <v>19319333</v>
      </c>
      <c r="Z8" s="24">
        <v>178.13</v>
      </c>
      <c r="AA8" s="25">
        <v>32537000</v>
      </c>
    </row>
    <row r="9" spans="1:27" ht="13.5">
      <c r="A9" s="26" t="s">
        <v>36</v>
      </c>
      <c r="B9" s="20"/>
      <c r="C9" s="21">
        <v>3592363</v>
      </c>
      <c r="D9" s="21"/>
      <c r="E9" s="22">
        <v>2000000</v>
      </c>
      <c r="F9" s="23">
        <v>2000000</v>
      </c>
      <c r="G9" s="23">
        <v>149615</v>
      </c>
      <c r="H9" s="23">
        <v>136965</v>
      </c>
      <c r="I9" s="23"/>
      <c r="J9" s="23">
        <v>286580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286580</v>
      </c>
      <c r="X9" s="23">
        <v>480000</v>
      </c>
      <c r="Y9" s="23">
        <v>-193420</v>
      </c>
      <c r="Z9" s="24">
        <v>-40.3</v>
      </c>
      <c r="AA9" s="25">
        <v>2000000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-60544600</v>
      </c>
      <c r="D12" s="21"/>
      <c r="E12" s="22">
        <v>-89025300</v>
      </c>
      <c r="F12" s="23">
        <v>-89025300</v>
      </c>
      <c r="G12" s="23">
        <v>-49358472</v>
      </c>
      <c r="H12" s="23">
        <v>-9391820</v>
      </c>
      <c r="I12" s="23">
        <v>-9611875</v>
      </c>
      <c r="J12" s="23">
        <v>-68362167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-68362167</v>
      </c>
      <c r="X12" s="23">
        <v>-20228147</v>
      </c>
      <c r="Y12" s="23">
        <v>-48134020</v>
      </c>
      <c r="Z12" s="24">
        <v>237.96</v>
      </c>
      <c r="AA12" s="25">
        <v>-89025300</v>
      </c>
    </row>
    <row r="13" spans="1:27" ht="13.5">
      <c r="A13" s="26" t="s">
        <v>40</v>
      </c>
      <c r="B13" s="20"/>
      <c r="C13" s="21">
        <v>-1116523</v>
      </c>
      <c r="D13" s="21"/>
      <c r="E13" s="22">
        <v>-2297929</v>
      </c>
      <c r="F13" s="23">
        <v>-2297929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-1179750</v>
      </c>
      <c r="Y13" s="23">
        <v>1179750</v>
      </c>
      <c r="Z13" s="24">
        <v>-100</v>
      </c>
      <c r="AA13" s="25">
        <v>-2297929</v>
      </c>
    </row>
    <row r="14" spans="1:27" ht="13.5">
      <c r="A14" s="26" t="s">
        <v>41</v>
      </c>
      <c r="B14" s="20"/>
      <c r="C14" s="21"/>
      <c r="D14" s="21"/>
      <c r="E14" s="22">
        <v>-2124000</v>
      </c>
      <c r="F14" s="23">
        <v>-2124000</v>
      </c>
      <c r="G14" s="23">
        <v>-183315</v>
      </c>
      <c r="H14" s="23">
        <v>-67198</v>
      </c>
      <c r="I14" s="23">
        <v>-571963</v>
      </c>
      <c r="J14" s="23">
        <v>-822476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-822476</v>
      </c>
      <c r="X14" s="23">
        <v>-531000</v>
      </c>
      <c r="Y14" s="23">
        <v>-291476</v>
      </c>
      <c r="Z14" s="24">
        <v>54.89</v>
      </c>
      <c r="AA14" s="25">
        <v>-2124000</v>
      </c>
    </row>
    <row r="15" spans="1:27" ht="13.5">
      <c r="A15" s="27" t="s">
        <v>42</v>
      </c>
      <c r="B15" s="28"/>
      <c r="C15" s="29">
        <f aca="true" t="shared" si="0" ref="C15:Y15">SUM(C6:C14)</f>
        <v>46038270</v>
      </c>
      <c r="D15" s="29">
        <f>SUM(D6:D14)</f>
        <v>0</v>
      </c>
      <c r="E15" s="30">
        <f t="shared" si="0"/>
        <v>45039933</v>
      </c>
      <c r="F15" s="31">
        <f t="shared" si="0"/>
        <v>45039933</v>
      </c>
      <c r="G15" s="31">
        <f t="shared" si="0"/>
        <v>10996002</v>
      </c>
      <c r="H15" s="31">
        <f t="shared" si="0"/>
        <v>8657234</v>
      </c>
      <c r="I15" s="31">
        <f t="shared" si="0"/>
        <v>-4624844</v>
      </c>
      <c r="J15" s="31">
        <f t="shared" si="0"/>
        <v>15028392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15028392</v>
      </c>
      <c r="X15" s="31">
        <f t="shared" si="0"/>
        <v>19508467</v>
      </c>
      <c r="Y15" s="31">
        <f t="shared" si="0"/>
        <v>-4480075</v>
      </c>
      <c r="Z15" s="32">
        <f>+IF(X15&lt;&gt;0,+(Y15/X15)*100,0)</f>
        <v>-22.964772167900225</v>
      </c>
      <c r="AA15" s="33">
        <f>SUM(AA6:AA14)</f>
        <v>45039933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>
        <v>15862352</v>
      </c>
      <c r="F21" s="23">
        <v>15862352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15862352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>
        <v>24815335</v>
      </c>
      <c r="H22" s="23"/>
      <c r="I22" s="23"/>
      <c r="J22" s="23">
        <v>24815335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24815335</v>
      </c>
      <c r="X22" s="23"/>
      <c r="Y22" s="23">
        <v>24815335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-88067799</v>
      </c>
      <c r="D24" s="21"/>
      <c r="E24" s="22">
        <v>-48412352</v>
      </c>
      <c r="F24" s="23">
        <v>-48412352</v>
      </c>
      <c r="G24" s="23">
        <v>-3551844</v>
      </c>
      <c r="H24" s="23">
        <v>-10075503</v>
      </c>
      <c r="I24" s="23">
        <v>-7198268</v>
      </c>
      <c r="J24" s="23">
        <v>-20825615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-20825615</v>
      </c>
      <c r="X24" s="23">
        <v>-5643300</v>
      </c>
      <c r="Y24" s="23">
        <v>-15182315</v>
      </c>
      <c r="Z24" s="24">
        <v>269.03</v>
      </c>
      <c r="AA24" s="25">
        <v>-48412352</v>
      </c>
    </row>
    <row r="25" spans="1:27" ht="13.5">
      <c r="A25" s="27" t="s">
        <v>49</v>
      </c>
      <c r="B25" s="28"/>
      <c r="C25" s="29">
        <f aca="true" t="shared" si="1" ref="C25:Y25">SUM(C19:C24)</f>
        <v>-88067799</v>
      </c>
      <c r="D25" s="29">
        <f>SUM(D19:D24)</f>
        <v>0</v>
      </c>
      <c r="E25" s="30">
        <f t="shared" si="1"/>
        <v>-32550000</v>
      </c>
      <c r="F25" s="31">
        <f t="shared" si="1"/>
        <v>-32550000</v>
      </c>
      <c r="G25" s="31">
        <f t="shared" si="1"/>
        <v>21263491</v>
      </c>
      <c r="H25" s="31">
        <f t="shared" si="1"/>
        <v>-10075503</v>
      </c>
      <c r="I25" s="31">
        <f t="shared" si="1"/>
        <v>-7198268</v>
      </c>
      <c r="J25" s="31">
        <f t="shared" si="1"/>
        <v>3989720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3989720</v>
      </c>
      <c r="X25" s="31">
        <f t="shared" si="1"/>
        <v>-5643300</v>
      </c>
      <c r="Y25" s="31">
        <f t="shared" si="1"/>
        <v>9633020</v>
      </c>
      <c r="Z25" s="32">
        <f>+IF(X25&lt;&gt;0,+(Y25/X25)*100,0)</f>
        <v>-170.69835025605587</v>
      </c>
      <c r="AA25" s="33">
        <f>SUM(AA19:AA24)</f>
        <v>-32550000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>
        <v>5998817</v>
      </c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-4300000</v>
      </c>
      <c r="F33" s="23">
        <v>-4300000</v>
      </c>
      <c r="G33" s="23">
        <v>-1892957</v>
      </c>
      <c r="H33" s="23"/>
      <c r="I33" s="23"/>
      <c r="J33" s="23">
        <v>-1892957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-1892957</v>
      </c>
      <c r="X33" s="23"/>
      <c r="Y33" s="23">
        <v>-1892957</v>
      </c>
      <c r="Z33" s="24"/>
      <c r="AA33" s="25">
        <v>-4300000</v>
      </c>
    </row>
    <row r="34" spans="1:27" ht="13.5">
      <c r="A34" s="27" t="s">
        <v>55</v>
      </c>
      <c r="B34" s="28"/>
      <c r="C34" s="29">
        <f aca="true" t="shared" si="2" ref="C34:Y34">SUM(C29:C33)</f>
        <v>5998817</v>
      </c>
      <c r="D34" s="29">
        <f>SUM(D29:D33)</f>
        <v>0</v>
      </c>
      <c r="E34" s="30">
        <f t="shared" si="2"/>
        <v>-4300000</v>
      </c>
      <c r="F34" s="31">
        <f t="shared" si="2"/>
        <v>-4300000</v>
      </c>
      <c r="G34" s="31">
        <f t="shared" si="2"/>
        <v>-1892957</v>
      </c>
      <c r="H34" s="31">
        <f t="shared" si="2"/>
        <v>0</v>
      </c>
      <c r="I34" s="31">
        <f t="shared" si="2"/>
        <v>0</v>
      </c>
      <c r="J34" s="31">
        <f t="shared" si="2"/>
        <v>-1892957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-1892957</v>
      </c>
      <c r="X34" s="31">
        <f t="shared" si="2"/>
        <v>0</v>
      </c>
      <c r="Y34" s="31">
        <f t="shared" si="2"/>
        <v>-1892957</v>
      </c>
      <c r="Z34" s="32">
        <f>+IF(X34&lt;&gt;0,+(Y34/X34)*100,0)</f>
        <v>0</v>
      </c>
      <c r="AA34" s="33">
        <f>SUM(AA29:AA33)</f>
        <v>-4300000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-36030712</v>
      </c>
      <c r="D36" s="35">
        <f>+D15+D25+D34</f>
        <v>0</v>
      </c>
      <c r="E36" s="36">
        <f t="shared" si="3"/>
        <v>8189933</v>
      </c>
      <c r="F36" s="37">
        <f t="shared" si="3"/>
        <v>8189933</v>
      </c>
      <c r="G36" s="37">
        <f t="shared" si="3"/>
        <v>30366536</v>
      </c>
      <c r="H36" s="37">
        <f t="shared" si="3"/>
        <v>-1418269</v>
      </c>
      <c r="I36" s="37">
        <f t="shared" si="3"/>
        <v>-11823112</v>
      </c>
      <c r="J36" s="37">
        <f t="shared" si="3"/>
        <v>17125155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17125155</v>
      </c>
      <c r="X36" s="37">
        <f t="shared" si="3"/>
        <v>13865167</v>
      </c>
      <c r="Y36" s="37">
        <f t="shared" si="3"/>
        <v>3259988</v>
      </c>
      <c r="Z36" s="38">
        <f>+IF(X36&lt;&gt;0,+(Y36/X36)*100,0)</f>
        <v>23.512071654095475</v>
      </c>
      <c r="AA36" s="39">
        <f>+AA15+AA25+AA34</f>
        <v>8189933</v>
      </c>
    </row>
    <row r="37" spans="1:27" ht="13.5">
      <c r="A37" s="26" t="s">
        <v>57</v>
      </c>
      <c r="B37" s="20"/>
      <c r="C37" s="35">
        <v>78828900</v>
      </c>
      <c r="D37" s="35"/>
      <c r="E37" s="36">
        <v>65388297</v>
      </c>
      <c r="F37" s="37">
        <v>65388297</v>
      </c>
      <c r="G37" s="37">
        <v>53063601</v>
      </c>
      <c r="H37" s="37">
        <v>83430137</v>
      </c>
      <c r="I37" s="37">
        <v>82011868</v>
      </c>
      <c r="J37" s="37">
        <v>53063601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53063601</v>
      </c>
      <c r="X37" s="37">
        <v>65388297</v>
      </c>
      <c r="Y37" s="37">
        <v>-12324696</v>
      </c>
      <c r="Z37" s="38">
        <v>-18.85</v>
      </c>
      <c r="AA37" s="39">
        <v>65388297</v>
      </c>
    </row>
    <row r="38" spans="1:27" ht="13.5">
      <c r="A38" s="45" t="s">
        <v>58</v>
      </c>
      <c r="B38" s="46"/>
      <c r="C38" s="47">
        <v>42798188</v>
      </c>
      <c r="D38" s="47"/>
      <c r="E38" s="48">
        <v>73578230</v>
      </c>
      <c r="F38" s="49">
        <v>73578230</v>
      </c>
      <c r="G38" s="49">
        <v>83430137</v>
      </c>
      <c r="H38" s="49">
        <v>82011868</v>
      </c>
      <c r="I38" s="49">
        <v>70188756</v>
      </c>
      <c r="J38" s="49">
        <v>70188756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70188756</v>
      </c>
      <c r="X38" s="49">
        <v>79253464</v>
      </c>
      <c r="Y38" s="49">
        <v>-9064708</v>
      </c>
      <c r="Z38" s="50">
        <v>-11.44</v>
      </c>
      <c r="AA38" s="51">
        <v>73578230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5578695</v>
      </c>
      <c r="D6" s="21"/>
      <c r="E6" s="22">
        <v>6443641</v>
      </c>
      <c r="F6" s="23">
        <v>6443641</v>
      </c>
      <c r="G6" s="23">
        <v>37958</v>
      </c>
      <c r="H6" s="23">
        <v>71203</v>
      </c>
      <c r="I6" s="23">
        <v>2747616</v>
      </c>
      <c r="J6" s="23">
        <v>2856777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2856777</v>
      </c>
      <c r="X6" s="23">
        <v>4189357</v>
      </c>
      <c r="Y6" s="23">
        <v>-1332580</v>
      </c>
      <c r="Z6" s="24">
        <v>-31.81</v>
      </c>
      <c r="AA6" s="25">
        <v>6443641</v>
      </c>
    </row>
    <row r="7" spans="1:27" ht="13.5">
      <c r="A7" s="26" t="s">
        <v>34</v>
      </c>
      <c r="B7" s="20"/>
      <c r="C7" s="21">
        <v>75408263</v>
      </c>
      <c r="D7" s="21"/>
      <c r="E7" s="22">
        <v>78416000</v>
      </c>
      <c r="F7" s="23">
        <v>78416000</v>
      </c>
      <c r="G7" s="23">
        <v>31040000</v>
      </c>
      <c r="H7" s="23">
        <v>2019000</v>
      </c>
      <c r="I7" s="23"/>
      <c r="J7" s="23">
        <v>33059000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33059000</v>
      </c>
      <c r="X7" s="23">
        <v>30000000</v>
      </c>
      <c r="Y7" s="23">
        <v>3059000</v>
      </c>
      <c r="Z7" s="24">
        <v>10.2</v>
      </c>
      <c r="AA7" s="25">
        <v>78416000</v>
      </c>
    </row>
    <row r="8" spans="1:27" ht="13.5">
      <c r="A8" s="26" t="s">
        <v>35</v>
      </c>
      <c r="B8" s="20"/>
      <c r="C8" s="21">
        <v>21785738</v>
      </c>
      <c r="D8" s="21"/>
      <c r="E8" s="22">
        <v>22787001</v>
      </c>
      <c r="F8" s="23">
        <v>22787001</v>
      </c>
      <c r="G8" s="23">
        <v>5537000</v>
      </c>
      <c r="H8" s="23"/>
      <c r="I8" s="23"/>
      <c r="J8" s="23">
        <v>5537000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5537000</v>
      </c>
      <c r="X8" s="23">
        <v>7595667</v>
      </c>
      <c r="Y8" s="23">
        <v>-2058667</v>
      </c>
      <c r="Z8" s="24">
        <v>-27.1</v>
      </c>
      <c r="AA8" s="25">
        <v>22787001</v>
      </c>
    </row>
    <row r="9" spans="1:27" ht="13.5">
      <c r="A9" s="26" t="s">
        <v>36</v>
      </c>
      <c r="B9" s="20"/>
      <c r="C9" s="21">
        <v>2726584</v>
      </c>
      <c r="D9" s="21"/>
      <c r="E9" s="22">
        <v>2102880</v>
      </c>
      <c r="F9" s="23">
        <v>2102880</v>
      </c>
      <c r="G9" s="23">
        <v>11459</v>
      </c>
      <c r="H9" s="23">
        <v>177105</v>
      </c>
      <c r="I9" s="23">
        <v>189348</v>
      </c>
      <c r="J9" s="23">
        <v>377912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377912</v>
      </c>
      <c r="X9" s="23">
        <v>525000</v>
      </c>
      <c r="Y9" s="23">
        <v>-147088</v>
      </c>
      <c r="Z9" s="24">
        <v>-28.02</v>
      </c>
      <c r="AA9" s="25">
        <v>2102880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-79228859</v>
      </c>
      <c r="D12" s="21"/>
      <c r="E12" s="22">
        <v>-72392418</v>
      </c>
      <c r="F12" s="23">
        <v>-72392418</v>
      </c>
      <c r="G12" s="23">
        <v>-5442290</v>
      </c>
      <c r="H12" s="23">
        <v>-2921808</v>
      </c>
      <c r="I12" s="23">
        <v>-3571287</v>
      </c>
      <c r="J12" s="23">
        <v>-11935385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-11935385</v>
      </c>
      <c r="X12" s="23">
        <v>-18252841</v>
      </c>
      <c r="Y12" s="23">
        <v>6317456</v>
      </c>
      <c r="Z12" s="24">
        <v>-34.61</v>
      </c>
      <c r="AA12" s="25">
        <v>-72392418</v>
      </c>
    </row>
    <row r="13" spans="1:27" ht="13.5">
      <c r="A13" s="26" t="s">
        <v>40</v>
      </c>
      <c r="B13" s="20"/>
      <c r="C13" s="21">
        <v>-38537</v>
      </c>
      <c r="D13" s="21"/>
      <c r="E13" s="22">
        <v>-125004</v>
      </c>
      <c r="F13" s="23">
        <v>-125004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-31251</v>
      </c>
      <c r="Y13" s="23">
        <v>31251</v>
      </c>
      <c r="Z13" s="24">
        <v>-100</v>
      </c>
      <c r="AA13" s="25">
        <v>-125004</v>
      </c>
    </row>
    <row r="14" spans="1:27" ht="13.5">
      <c r="A14" s="26" t="s">
        <v>41</v>
      </c>
      <c r="B14" s="20"/>
      <c r="C14" s="21"/>
      <c r="D14" s="21"/>
      <c r="E14" s="22">
        <v>-3699996</v>
      </c>
      <c r="F14" s="23">
        <v>-3699996</v>
      </c>
      <c r="G14" s="23">
        <v>-5487022</v>
      </c>
      <c r="H14" s="23">
        <v>-7641251</v>
      </c>
      <c r="I14" s="23">
        <v>-4082340</v>
      </c>
      <c r="J14" s="23">
        <v>-17210613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-17210613</v>
      </c>
      <c r="X14" s="23">
        <v>-924999</v>
      </c>
      <c r="Y14" s="23">
        <v>-16285614</v>
      </c>
      <c r="Z14" s="24">
        <v>1760.61</v>
      </c>
      <c r="AA14" s="25">
        <v>-3699996</v>
      </c>
    </row>
    <row r="15" spans="1:27" ht="13.5">
      <c r="A15" s="27" t="s">
        <v>42</v>
      </c>
      <c r="B15" s="28"/>
      <c r="C15" s="29">
        <f aca="true" t="shared" si="0" ref="C15:Y15">SUM(C6:C14)</f>
        <v>26231884</v>
      </c>
      <c r="D15" s="29">
        <f>SUM(D6:D14)</f>
        <v>0</v>
      </c>
      <c r="E15" s="30">
        <f t="shared" si="0"/>
        <v>33532104</v>
      </c>
      <c r="F15" s="31">
        <f t="shared" si="0"/>
        <v>33532104</v>
      </c>
      <c r="G15" s="31">
        <f t="shared" si="0"/>
        <v>25697105</v>
      </c>
      <c r="H15" s="31">
        <f t="shared" si="0"/>
        <v>-8295751</v>
      </c>
      <c r="I15" s="31">
        <f t="shared" si="0"/>
        <v>-4716663</v>
      </c>
      <c r="J15" s="31">
        <f t="shared" si="0"/>
        <v>12684691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12684691</v>
      </c>
      <c r="X15" s="31">
        <f t="shared" si="0"/>
        <v>23100933</v>
      </c>
      <c r="Y15" s="31">
        <f t="shared" si="0"/>
        <v>-10416242</v>
      </c>
      <c r="Z15" s="32">
        <f>+IF(X15&lt;&gt;0,+(Y15/X15)*100,0)</f>
        <v>-45.09013553694996</v>
      </c>
      <c r="AA15" s="33">
        <f>SUM(AA6:AA14)</f>
        <v>33532104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300000</v>
      </c>
      <c r="F19" s="23">
        <v>300000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300000</v>
      </c>
    </row>
    <row r="20" spans="1:27" ht="13.5">
      <c r="A20" s="26" t="s">
        <v>45</v>
      </c>
      <c r="B20" s="20"/>
      <c r="C20" s="21"/>
      <c r="D20" s="21"/>
      <c r="E20" s="43">
        <v>1513836</v>
      </c>
      <c r="F20" s="40">
        <v>1513836</v>
      </c>
      <c r="G20" s="23">
        <v>2011925</v>
      </c>
      <c r="H20" s="23"/>
      <c r="I20" s="23">
        <v>938415</v>
      </c>
      <c r="J20" s="23">
        <v>2950340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2950340</v>
      </c>
      <c r="X20" s="23">
        <v>378459</v>
      </c>
      <c r="Y20" s="23">
        <v>2571881</v>
      </c>
      <c r="Z20" s="24">
        <v>679.57</v>
      </c>
      <c r="AA20" s="25">
        <v>1513836</v>
      </c>
    </row>
    <row r="21" spans="1:27" ht="13.5">
      <c r="A21" s="26" t="s">
        <v>46</v>
      </c>
      <c r="B21" s="20"/>
      <c r="C21" s="44">
        <v>-579567</v>
      </c>
      <c r="D21" s="44"/>
      <c r="E21" s="22">
        <v>1900000</v>
      </c>
      <c r="F21" s="23">
        <v>1900000</v>
      </c>
      <c r="G21" s="40">
        <v>2228787</v>
      </c>
      <c r="H21" s="40"/>
      <c r="I21" s="40"/>
      <c r="J21" s="23">
        <v>2228787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2228787</v>
      </c>
      <c r="X21" s="23">
        <v>474000</v>
      </c>
      <c r="Y21" s="40">
        <v>1754787</v>
      </c>
      <c r="Z21" s="41">
        <v>370.21</v>
      </c>
      <c r="AA21" s="42">
        <v>1900000</v>
      </c>
    </row>
    <row r="22" spans="1:27" ht="13.5">
      <c r="A22" s="26" t="s">
        <v>47</v>
      </c>
      <c r="B22" s="20"/>
      <c r="C22" s="21">
        <v>-22474849</v>
      </c>
      <c r="D22" s="21"/>
      <c r="E22" s="22">
        <v>-30000000</v>
      </c>
      <c r="F22" s="23">
        <v>-30000000</v>
      </c>
      <c r="G22" s="23"/>
      <c r="H22" s="23"/>
      <c r="I22" s="23">
        <v>-40000000</v>
      </c>
      <c r="J22" s="23">
        <v>-40000000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-40000000</v>
      </c>
      <c r="X22" s="23">
        <v>-30000000</v>
      </c>
      <c r="Y22" s="23">
        <v>-10000000</v>
      </c>
      <c r="Z22" s="24">
        <v>33.33</v>
      </c>
      <c r="AA22" s="25">
        <v>-30000000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-28974596</v>
      </c>
      <c r="F24" s="23">
        <v>-28974596</v>
      </c>
      <c r="G24" s="23">
        <v>-3593429</v>
      </c>
      <c r="H24" s="23">
        <v>-789106</v>
      </c>
      <c r="I24" s="23">
        <v>-1259340</v>
      </c>
      <c r="J24" s="23">
        <v>-5641875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-5641875</v>
      </c>
      <c r="X24" s="23">
        <v>-11871711</v>
      </c>
      <c r="Y24" s="23">
        <v>6229836</v>
      </c>
      <c r="Z24" s="24">
        <v>-52.48</v>
      </c>
      <c r="AA24" s="25">
        <v>-28974596</v>
      </c>
    </row>
    <row r="25" spans="1:27" ht="13.5">
      <c r="A25" s="27" t="s">
        <v>49</v>
      </c>
      <c r="B25" s="28"/>
      <c r="C25" s="29">
        <f aca="true" t="shared" si="1" ref="C25:Y25">SUM(C19:C24)</f>
        <v>-23054416</v>
      </c>
      <c r="D25" s="29">
        <f>SUM(D19:D24)</f>
        <v>0</v>
      </c>
      <c r="E25" s="30">
        <f t="shared" si="1"/>
        <v>-55260760</v>
      </c>
      <c r="F25" s="31">
        <f t="shared" si="1"/>
        <v>-55260760</v>
      </c>
      <c r="G25" s="31">
        <f t="shared" si="1"/>
        <v>647283</v>
      </c>
      <c r="H25" s="31">
        <f t="shared" si="1"/>
        <v>-789106</v>
      </c>
      <c r="I25" s="31">
        <f t="shared" si="1"/>
        <v>-40320925</v>
      </c>
      <c r="J25" s="31">
        <f t="shared" si="1"/>
        <v>-40462748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-40462748</v>
      </c>
      <c r="X25" s="31">
        <f t="shared" si="1"/>
        <v>-41019252</v>
      </c>
      <c r="Y25" s="31">
        <f t="shared" si="1"/>
        <v>556504</v>
      </c>
      <c r="Z25" s="32">
        <f>+IF(X25&lt;&gt;0,+(Y25/X25)*100,0)</f>
        <v>-1.3566897806912714</v>
      </c>
      <c r="AA25" s="33">
        <f>SUM(AA19:AA24)</f>
        <v>-55260760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-241372</v>
      </c>
      <c r="F33" s="23">
        <v>-241372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-52221</v>
      </c>
      <c r="Y33" s="23">
        <v>52221</v>
      </c>
      <c r="Z33" s="24">
        <v>-100</v>
      </c>
      <c r="AA33" s="25">
        <v>-241372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-241372</v>
      </c>
      <c r="F34" s="31">
        <f t="shared" si="2"/>
        <v>-241372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-52221</v>
      </c>
      <c r="Y34" s="31">
        <f t="shared" si="2"/>
        <v>52221</v>
      </c>
      <c r="Z34" s="32">
        <f>+IF(X34&lt;&gt;0,+(Y34/X34)*100,0)</f>
        <v>-100</v>
      </c>
      <c r="AA34" s="33">
        <f>SUM(AA29:AA33)</f>
        <v>-241372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3177468</v>
      </c>
      <c r="D36" s="35">
        <f>+D15+D25+D34</f>
        <v>0</v>
      </c>
      <c r="E36" s="36">
        <f t="shared" si="3"/>
        <v>-21970028</v>
      </c>
      <c r="F36" s="37">
        <f t="shared" si="3"/>
        <v>-21970028</v>
      </c>
      <c r="G36" s="37">
        <f t="shared" si="3"/>
        <v>26344388</v>
      </c>
      <c r="H36" s="37">
        <f t="shared" si="3"/>
        <v>-9084857</v>
      </c>
      <c r="I36" s="37">
        <f t="shared" si="3"/>
        <v>-45037588</v>
      </c>
      <c r="J36" s="37">
        <f t="shared" si="3"/>
        <v>-27778057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-27778057</v>
      </c>
      <c r="X36" s="37">
        <f t="shared" si="3"/>
        <v>-17970540</v>
      </c>
      <c r="Y36" s="37">
        <f t="shared" si="3"/>
        <v>-9807517</v>
      </c>
      <c r="Z36" s="38">
        <f>+IF(X36&lt;&gt;0,+(Y36/X36)*100,0)</f>
        <v>54.57552750223421</v>
      </c>
      <c r="AA36" s="39">
        <f>+AA15+AA25+AA34</f>
        <v>-21970028</v>
      </c>
    </row>
    <row r="37" spans="1:27" ht="13.5">
      <c r="A37" s="26" t="s">
        <v>57</v>
      </c>
      <c r="B37" s="20"/>
      <c r="C37" s="35">
        <v>46085742</v>
      </c>
      <c r="D37" s="35"/>
      <c r="E37" s="36">
        <v>41609285</v>
      </c>
      <c r="F37" s="37">
        <v>41609285</v>
      </c>
      <c r="G37" s="37">
        <v>49263209</v>
      </c>
      <c r="H37" s="37">
        <v>75607597</v>
      </c>
      <c r="I37" s="37">
        <v>66522740</v>
      </c>
      <c r="J37" s="37">
        <v>49263209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49263209</v>
      </c>
      <c r="X37" s="37">
        <v>41609285</v>
      </c>
      <c r="Y37" s="37">
        <v>7653924</v>
      </c>
      <c r="Z37" s="38">
        <v>18.39</v>
      </c>
      <c r="AA37" s="39">
        <v>41609285</v>
      </c>
    </row>
    <row r="38" spans="1:27" ht="13.5">
      <c r="A38" s="45" t="s">
        <v>58</v>
      </c>
      <c r="B38" s="46"/>
      <c r="C38" s="47">
        <v>49263210</v>
      </c>
      <c r="D38" s="47"/>
      <c r="E38" s="48">
        <v>19639257</v>
      </c>
      <c r="F38" s="49">
        <v>19639257</v>
      </c>
      <c r="G38" s="49">
        <v>75607597</v>
      </c>
      <c r="H38" s="49">
        <v>66522740</v>
      </c>
      <c r="I38" s="49">
        <v>21485152</v>
      </c>
      <c r="J38" s="49">
        <v>21485152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21485152</v>
      </c>
      <c r="X38" s="49">
        <v>23638745</v>
      </c>
      <c r="Y38" s="49">
        <v>-2153593</v>
      </c>
      <c r="Z38" s="50">
        <v>-9.11</v>
      </c>
      <c r="AA38" s="51">
        <v>19639257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134680826</v>
      </c>
      <c r="D6" s="21"/>
      <c r="E6" s="22">
        <v>69549000</v>
      </c>
      <c r="F6" s="23">
        <v>69549000</v>
      </c>
      <c r="G6" s="23">
        <v>6020426</v>
      </c>
      <c r="H6" s="23">
        <v>6222300</v>
      </c>
      <c r="I6" s="23">
        <v>6332110</v>
      </c>
      <c r="J6" s="23">
        <v>18574836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18574836</v>
      </c>
      <c r="X6" s="23">
        <v>17390000</v>
      </c>
      <c r="Y6" s="23">
        <v>1184836</v>
      </c>
      <c r="Z6" s="24">
        <v>6.81</v>
      </c>
      <c r="AA6" s="25">
        <v>69549000</v>
      </c>
    </row>
    <row r="7" spans="1:27" ht="13.5">
      <c r="A7" s="26" t="s">
        <v>34</v>
      </c>
      <c r="B7" s="20"/>
      <c r="C7" s="21">
        <v>363278511</v>
      </c>
      <c r="D7" s="21"/>
      <c r="E7" s="22">
        <v>306828000</v>
      </c>
      <c r="F7" s="23">
        <v>306828000</v>
      </c>
      <c r="G7" s="23">
        <v>114839000</v>
      </c>
      <c r="H7" s="23">
        <v>1818000</v>
      </c>
      <c r="I7" s="23">
        <v>280848</v>
      </c>
      <c r="J7" s="23">
        <v>116937848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116937848</v>
      </c>
      <c r="X7" s="23">
        <v>107321000</v>
      </c>
      <c r="Y7" s="23">
        <v>9616848</v>
      </c>
      <c r="Z7" s="24">
        <v>8.96</v>
      </c>
      <c r="AA7" s="25">
        <v>306828000</v>
      </c>
    </row>
    <row r="8" spans="1:27" ht="13.5">
      <c r="A8" s="26" t="s">
        <v>35</v>
      </c>
      <c r="B8" s="20"/>
      <c r="C8" s="21">
        <v>258131000</v>
      </c>
      <c r="D8" s="21"/>
      <c r="E8" s="22">
        <v>209225000</v>
      </c>
      <c r="F8" s="23">
        <v>209225000</v>
      </c>
      <c r="G8" s="23">
        <v>64396000</v>
      </c>
      <c r="H8" s="23">
        <v>2782000</v>
      </c>
      <c r="I8" s="23">
        <v>2792000</v>
      </c>
      <c r="J8" s="23">
        <v>69970000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69970000</v>
      </c>
      <c r="X8" s="23">
        <v>70199000</v>
      </c>
      <c r="Y8" s="23">
        <v>-229000</v>
      </c>
      <c r="Z8" s="24">
        <v>-0.33</v>
      </c>
      <c r="AA8" s="25">
        <v>209225000</v>
      </c>
    </row>
    <row r="9" spans="1:27" ht="13.5">
      <c r="A9" s="26" t="s">
        <v>36</v>
      </c>
      <c r="B9" s="20"/>
      <c r="C9" s="21">
        <v>44044579</v>
      </c>
      <c r="D9" s="21"/>
      <c r="E9" s="22">
        <v>16603000</v>
      </c>
      <c r="F9" s="23">
        <v>16603000</v>
      </c>
      <c r="G9" s="23">
        <v>713000</v>
      </c>
      <c r="H9" s="23"/>
      <c r="I9" s="23">
        <v>204000</v>
      </c>
      <c r="J9" s="23">
        <v>917000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917000</v>
      </c>
      <c r="X9" s="23">
        <v>4149000</v>
      </c>
      <c r="Y9" s="23">
        <v>-3232000</v>
      </c>
      <c r="Z9" s="24">
        <v>-77.9</v>
      </c>
      <c r="AA9" s="25">
        <v>16603000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-770793528</v>
      </c>
      <c r="D12" s="21"/>
      <c r="E12" s="22">
        <v>-378235000</v>
      </c>
      <c r="F12" s="23">
        <v>-378235000</v>
      </c>
      <c r="G12" s="23">
        <v>-22731000</v>
      </c>
      <c r="H12" s="23">
        <v>-19677522</v>
      </c>
      <c r="I12" s="23">
        <v>-27170000</v>
      </c>
      <c r="J12" s="23">
        <v>-69578522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-69578522</v>
      </c>
      <c r="X12" s="23">
        <v>-94560000</v>
      </c>
      <c r="Y12" s="23">
        <v>24981478</v>
      </c>
      <c r="Z12" s="24">
        <v>-26.42</v>
      </c>
      <c r="AA12" s="25">
        <v>-378235000</v>
      </c>
    </row>
    <row r="13" spans="1:27" ht="13.5">
      <c r="A13" s="26" t="s">
        <v>40</v>
      </c>
      <c r="B13" s="20"/>
      <c r="C13" s="21">
        <v>-2548678</v>
      </c>
      <c r="D13" s="21"/>
      <c r="E13" s="22">
        <v>-1311000</v>
      </c>
      <c r="F13" s="23">
        <v>-1311000</v>
      </c>
      <c r="G13" s="23"/>
      <c r="H13" s="23"/>
      <c r="I13" s="23">
        <v>-482000</v>
      </c>
      <c r="J13" s="23">
        <v>-482000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-482000</v>
      </c>
      <c r="X13" s="23">
        <v>-531000</v>
      </c>
      <c r="Y13" s="23">
        <v>49000</v>
      </c>
      <c r="Z13" s="24">
        <v>-9.23</v>
      </c>
      <c r="AA13" s="25">
        <v>-1311000</v>
      </c>
    </row>
    <row r="14" spans="1:27" ht="13.5">
      <c r="A14" s="26" t="s">
        <v>41</v>
      </c>
      <c r="B14" s="20"/>
      <c r="C14" s="21"/>
      <c r="D14" s="21"/>
      <c r="E14" s="22">
        <v>-11900000</v>
      </c>
      <c r="F14" s="23">
        <v>-11900000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-2976000</v>
      </c>
      <c r="Y14" s="23">
        <v>2976000</v>
      </c>
      <c r="Z14" s="24">
        <v>-100</v>
      </c>
      <c r="AA14" s="25">
        <v>-11900000</v>
      </c>
    </row>
    <row r="15" spans="1:27" ht="13.5">
      <c r="A15" s="27" t="s">
        <v>42</v>
      </c>
      <c r="B15" s="28"/>
      <c r="C15" s="29">
        <f aca="true" t="shared" si="0" ref="C15:Y15">SUM(C6:C14)</f>
        <v>26792710</v>
      </c>
      <c r="D15" s="29">
        <f>SUM(D6:D14)</f>
        <v>0</v>
      </c>
      <c r="E15" s="30">
        <f t="shared" si="0"/>
        <v>210759000</v>
      </c>
      <c r="F15" s="31">
        <f t="shared" si="0"/>
        <v>210759000</v>
      </c>
      <c r="G15" s="31">
        <f t="shared" si="0"/>
        <v>163237426</v>
      </c>
      <c r="H15" s="31">
        <f t="shared" si="0"/>
        <v>-8855222</v>
      </c>
      <c r="I15" s="31">
        <f t="shared" si="0"/>
        <v>-18043042</v>
      </c>
      <c r="J15" s="31">
        <f t="shared" si="0"/>
        <v>136339162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136339162</v>
      </c>
      <c r="X15" s="31">
        <f t="shared" si="0"/>
        <v>100992000</v>
      </c>
      <c r="Y15" s="31">
        <f t="shared" si="0"/>
        <v>35347162</v>
      </c>
      <c r="Z15" s="32">
        <f>+IF(X15&lt;&gt;0,+(Y15/X15)*100,0)</f>
        <v>34.99996237325729</v>
      </c>
      <c r="AA15" s="33">
        <f>SUM(AA6:AA14)</f>
        <v>210759000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5230535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6704731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30000000</v>
      </c>
      <c r="F22" s="23">
        <v>30000000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30000000</v>
      </c>
      <c r="Y22" s="23">
        <v>-30000000</v>
      </c>
      <c r="Z22" s="24">
        <v>-100</v>
      </c>
      <c r="AA22" s="25">
        <v>30000000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-14274407</v>
      </c>
      <c r="D24" s="21"/>
      <c r="E24" s="22">
        <v>-223288000</v>
      </c>
      <c r="F24" s="23">
        <v>-223288000</v>
      </c>
      <c r="G24" s="23">
        <v>-6550000</v>
      </c>
      <c r="H24" s="23">
        <v>-24012497</v>
      </c>
      <c r="I24" s="23">
        <v>-22136000</v>
      </c>
      <c r="J24" s="23">
        <v>-52698497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-52698497</v>
      </c>
      <c r="X24" s="23">
        <v>-55821000</v>
      </c>
      <c r="Y24" s="23">
        <v>3122503</v>
      </c>
      <c r="Z24" s="24">
        <v>-5.59</v>
      </c>
      <c r="AA24" s="25">
        <v>-223288000</v>
      </c>
    </row>
    <row r="25" spans="1:27" ht="13.5">
      <c r="A25" s="27" t="s">
        <v>49</v>
      </c>
      <c r="B25" s="28"/>
      <c r="C25" s="29">
        <f aca="true" t="shared" si="1" ref="C25:Y25">SUM(C19:C24)</f>
        <v>-2339141</v>
      </c>
      <c r="D25" s="29">
        <f>SUM(D19:D24)</f>
        <v>0</v>
      </c>
      <c r="E25" s="30">
        <f t="shared" si="1"/>
        <v>-193288000</v>
      </c>
      <c r="F25" s="31">
        <f t="shared" si="1"/>
        <v>-193288000</v>
      </c>
      <c r="G25" s="31">
        <f t="shared" si="1"/>
        <v>-6550000</v>
      </c>
      <c r="H25" s="31">
        <f t="shared" si="1"/>
        <v>-24012497</v>
      </c>
      <c r="I25" s="31">
        <f t="shared" si="1"/>
        <v>-22136000</v>
      </c>
      <c r="J25" s="31">
        <f t="shared" si="1"/>
        <v>-52698497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-52698497</v>
      </c>
      <c r="X25" s="31">
        <f t="shared" si="1"/>
        <v>-25821000</v>
      </c>
      <c r="Y25" s="31">
        <f t="shared" si="1"/>
        <v>-26877497</v>
      </c>
      <c r="Z25" s="32">
        <f>+IF(X25&lt;&gt;0,+(Y25/X25)*100,0)</f>
        <v>104.0916192246621</v>
      </c>
      <c r="AA25" s="33">
        <f>SUM(AA19:AA24)</f>
        <v>-193288000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554000</v>
      </c>
      <c r="F31" s="23">
        <v>554000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138000</v>
      </c>
      <c r="Y31" s="23">
        <v>-138000</v>
      </c>
      <c r="Z31" s="24">
        <v>-100</v>
      </c>
      <c r="AA31" s="25">
        <v>554000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-2627605</v>
      </c>
      <c r="D33" s="21"/>
      <c r="E33" s="22">
        <v>-4472000</v>
      </c>
      <c r="F33" s="23">
        <v>-4472000</v>
      </c>
      <c r="G33" s="23"/>
      <c r="H33" s="23"/>
      <c r="I33" s="23">
        <v>-1414949</v>
      </c>
      <c r="J33" s="23">
        <v>-1414949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-1414949</v>
      </c>
      <c r="X33" s="23">
        <v>-1835000</v>
      </c>
      <c r="Y33" s="23">
        <v>420051</v>
      </c>
      <c r="Z33" s="24">
        <v>-22.89</v>
      </c>
      <c r="AA33" s="25">
        <v>-4472000</v>
      </c>
    </row>
    <row r="34" spans="1:27" ht="13.5">
      <c r="A34" s="27" t="s">
        <v>55</v>
      </c>
      <c r="B34" s="28"/>
      <c r="C34" s="29">
        <f aca="true" t="shared" si="2" ref="C34:Y34">SUM(C29:C33)</f>
        <v>-2627605</v>
      </c>
      <c r="D34" s="29">
        <f>SUM(D29:D33)</f>
        <v>0</v>
      </c>
      <c r="E34" s="30">
        <f t="shared" si="2"/>
        <v>-3918000</v>
      </c>
      <c r="F34" s="31">
        <f t="shared" si="2"/>
        <v>-3918000</v>
      </c>
      <c r="G34" s="31">
        <f t="shared" si="2"/>
        <v>0</v>
      </c>
      <c r="H34" s="31">
        <f t="shared" si="2"/>
        <v>0</v>
      </c>
      <c r="I34" s="31">
        <f t="shared" si="2"/>
        <v>-1414949</v>
      </c>
      <c r="J34" s="31">
        <f t="shared" si="2"/>
        <v>-1414949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-1414949</v>
      </c>
      <c r="X34" s="31">
        <f t="shared" si="2"/>
        <v>-1697000</v>
      </c>
      <c r="Y34" s="31">
        <f t="shared" si="2"/>
        <v>282051</v>
      </c>
      <c r="Z34" s="32">
        <f>+IF(X34&lt;&gt;0,+(Y34/X34)*100,0)</f>
        <v>-16.620565704183853</v>
      </c>
      <c r="AA34" s="33">
        <f>SUM(AA29:AA33)</f>
        <v>-3918000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21825964</v>
      </c>
      <c r="D36" s="35">
        <f>+D15+D25+D34</f>
        <v>0</v>
      </c>
      <c r="E36" s="36">
        <f t="shared" si="3"/>
        <v>13553000</v>
      </c>
      <c r="F36" s="37">
        <f t="shared" si="3"/>
        <v>13553000</v>
      </c>
      <c r="G36" s="37">
        <f t="shared" si="3"/>
        <v>156687426</v>
      </c>
      <c r="H36" s="37">
        <f t="shared" si="3"/>
        <v>-32867719</v>
      </c>
      <c r="I36" s="37">
        <f t="shared" si="3"/>
        <v>-41593991</v>
      </c>
      <c r="J36" s="37">
        <f t="shared" si="3"/>
        <v>82225716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82225716</v>
      </c>
      <c r="X36" s="37">
        <f t="shared" si="3"/>
        <v>73474000</v>
      </c>
      <c r="Y36" s="37">
        <f t="shared" si="3"/>
        <v>8751716</v>
      </c>
      <c r="Z36" s="38">
        <f>+IF(X36&lt;&gt;0,+(Y36/X36)*100,0)</f>
        <v>11.911310123308926</v>
      </c>
      <c r="AA36" s="39">
        <f>+AA15+AA25+AA34</f>
        <v>13553000</v>
      </c>
    </row>
    <row r="37" spans="1:27" ht="13.5">
      <c r="A37" s="26" t="s">
        <v>57</v>
      </c>
      <c r="B37" s="20"/>
      <c r="C37" s="35">
        <v>148772941</v>
      </c>
      <c r="D37" s="35"/>
      <c r="E37" s="36">
        <v>151308000</v>
      </c>
      <c r="F37" s="37">
        <v>151308000</v>
      </c>
      <c r="G37" s="37">
        <v>126554326</v>
      </c>
      <c r="H37" s="37">
        <v>283241752</v>
      </c>
      <c r="I37" s="37">
        <v>250374033</v>
      </c>
      <c r="J37" s="37">
        <v>126554326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126554326</v>
      </c>
      <c r="X37" s="37">
        <v>151308000</v>
      </c>
      <c r="Y37" s="37">
        <v>-24753674</v>
      </c>
      <c r="Z37" s="38">
        <v>-16.36</v>
      </c>
      <c r="AA37" s="39">
        <v>151308000</v>
      </c>
    </row>
    <row r="38" spans="1:27" ht="13.5">
      <c r="A38" s="45" t="s">
        <v>58</v>
      </c>
      <c r="B38" s="46"/>
      <c r="C38" s="47">
        <v>170598905</v>
      </c>
      <c r="D38" s="47"/>
      <c r="E38" s="48">
        <v>164861000</v>
      </c>
      <c r="F38" s="49">
        <v>164861000</v>
      </c>
      <c r="G38" s="49">
        <v>283241752</v>
      </c>
      <c r="H38" s="49">
        <v>250374033</v>
      </c>
      <c r="I38" s="49">
        <v>208780042</v>
      </c>
      <c r="J38" s="49">
        <v>208780042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208780042</v>
      </c>
      <c r="X38" s="49">
        <v>224782000</v>
      </c>
      <c r="Y38" s="49">
        <v>-16001958</v>
      </c>
      <c r="Z38" s="50">
        <v>-7.12</v>
      </c>
      <c r="AA38" s="51">
        <v>164861000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150618721</v>
      </c>
      <c r="D6" s="21"/>
      <c r="E6" s="22">
        <v>155662005</v>
      </c>
      <c r="F6" s="23">
        <v>155662005</v>
      </c>
      <c r="G6" s="23">
        <v>25709411</v>
      </c>
      <c r="H6" s="23">
        <v>24867839</v>
      </c>
      <c r="I6" s="23">
        <v>14782536</v>
      </c>
      <c r="J6" s="23">
        <v>65359786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65359786</v>
      </c>
      <c r="X6" s="23">
        <v>38607356</v>
      </c>
      <c r="Y6" s="23">
        <v>26752430</v>
      </c>
      <c r="Z6" s="24">
        <v>69.29</v>
      </c>
      <c r="AA6" s="25">
        <v>155662005</v>
      </c>
    </row>
    <row r="7" spans="1:27" ht="13.5">
      <c r="A7" s="26" t="s">
        <v>34</v>
      </c>
      <c r="B7" s="20"/>
      <c r="C7" s="21">
        <v>56148206</v>
      </c>
      <c r="D7" s="21"/>
      <c r="E7" s="22">
        <v>52035996</v>
      </c>
      <c r="F7" s="23">
        <v>52035996</v>
      </c>
      <c r="G7" s="23">
        <v>14663000</v>
      </c>
      <c r="H7" s="23"/>
      <c r="I7" s="23"/>
      <c r="J7" s="23">
        <v>14663000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14663000</v>
      </c>
      <c r="X7" s="23">
        <v>13008999</v>
      </c>
      <c r="Y7" s="23">
        <v>1654001</v>
      </c>
      <c r="Z7" s="24">
        <v>12.71</v>
      </c>
      <c r="AA7" s="25">
        <v>52035996</v>
      </c>
    </row>
    <row r="8" spans="1:27" ht="13.5">
      <c r="A8" s="26" t="s">
        <v>35</v>
      </c>
      <c r="B8" s="20"/>
      <c r="C8" s="21"/>
      <c r="D8" s="21"/>
      <c r="E8" s="22">
        <v>14383000</v>
      </c>
      <c r="F8" s="23">
        <v>14383000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6000000</v>
      </c>
      <c r="Y8" s="23">
        <v>-6000000</v>
      </c>
      <c r="Z8" s="24">
        <v>-100</v>
      </c>
      <c r="AA8" s="25">
        <v>14383000</v>
      </c>
    </row>
    <row r="9" spans="1:27" ht="13.5">
      <c r="A9" s="26" t="s">
        <v>36</v>
      </c>
      <c r="B9" s="20"/>
      <c r="C9" s="21">
        <v>1955816</v>
      </c>
      <c r="D9" s="21"/>
      <c r="E9" s="22">
        <v>1921596</v>
      </c>
      <c r="F9" s="23">
        <v>1921596</v>
      </c>
      <c r="G9" s="23">
        <v>152627</v>
      </c>
      <c r="H9" s="23">
        <v>175954</v>
      </c>
      <c r="I9" s="23">
        <v>195805</v>
      </c>
      <c r="J9" s="23">
        <v>524386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524386</v>
      </c>
      <c r="X9" s="23">
        <v>480399</v>
      </c>
      <c r="Y9" s="23">
        <v>43987</v>
      </c>
      <c r="Z9" s="24">
        <v>9.16</v>
      </c>
      <c r="AA9" s="25">
        <v>1921596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-191699881</v>
      </c>
      <c r="D12" s="21"/>
      <c r="E12" s="22">
        <v>-203675532</v>
      </c>
      <c r="F12" s="23">
        <v>-203675532</v>
      </c>
      <c r="G12" s="23">
        <v>-38165098</v>
      </c>
      <c r="H12" s="23">
        <v>-28143455</v>
      </c>
      <c r="I12" s="23">
        <v>-11299899</v>
      </c>
      <c r="J12" s="23">
        <v>-77608452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-77608452</v>
      </c>
      <c r="X12" s="23">
        <v>-50918883</v>
      </c>
      <c r="Y12" s="23">
        <v>-26689569</v>
      </c>
      <c r="Z12" s="24">
        <v>52.42</v>
      </c>
      <c r="AA12" s="25">
        <v>-203675532</v>
      </c>
    </row>
    <row r="13" spans="1:27" ht="13.5">
      <c r="A13" s="26" t="s">
        <v>40</v>
      </c>
      <c r="B13" s="20"/>
      <c r="C13" s="21">
        <v>-1251918</v>
      </c>
      <c r="D13" s="21"/>
      <c r="E13" s="22">
        <v>-1028268</v>
      </c>
      <c r="F13" s="23">
        <v>-1028268</v>
      </c>
      <c r="G13" s="23"/>
      <c r="H13" s="23"/>
      <c r="I13" s="23">
        <v>-573790</v>
      </c>
      <c r="J13" s="23">
        <v>-573790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-573790</v>
      </c>
      <c r="X13" s="23">
        <v>-257067</v>
      </c>
      <c r="Y13" s="23">
        <v>-316723</v>
      </c>
      <c r="Z13" s="24">
        <v>123.21</v>
      </c>
      <c r="AA13" s="25">
        <v>-1028268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15770944</v>
      </c>
      <c r="D15" s="29">
        <f>SUM(D6:D14)</f>
        <v>0</v>
      </c>
      <c r="E15" s="30">
        <f t="shared" si="0"/>
        <v>19298797</v>
      </c>
      <c r="F15" s="31">
        <f t="shared" si="0"/>
        <v>19298797</v>
      </c>
      <c r="G15" s="31">
        <f t="shared" si="0"/>
        <v>2359940</v>
      </c>
      <c r="H15" s="31">
        <f t="shared" si="0"/>
        <v>-3099662</v>
      </c>
      <c r="I15" s="31">
        <f t="shared" si="0"/>
        <v>3104652</v>
      </c>
      <c r="J15" s="31">
        <f t="shared" si="0"/>
        <v>2364930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2364930</v>
      </c>
      <c r="X15" s="31">
        <f t="shared" si="0"/>
        <v>6920804</v>
      </c>
      <c r="Y15" s="31">
        <f t="shared" si="0"/>
        <v>-4555874</v>
      </c>
      <c r="Z15" s="32">
        <f>+IF(X15&lt;&gt;0,+(Y15/X15)*100,0)</f>
        <v>-65.82868117634888</v>
      </c>
      <c r="AA15" s="33">
        <f>SUM(AA6:AA14)</f>
        <v>19298797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4250000</v>
      </c>
      <c r="F19" s="23">
        <v>4250000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4250000</v>
      </c>
    </row>
    <row r="20" spans="1:27" ht="13.5">
      <c r="A20" s="26" t="s">
        <v>45</v>
      </c>
      <c r="B20" s="20"/>
      <c r="C20" s="21">
        <v>12734</v>
      </c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>
        <v>-14000</v>
      </c>
      <c r="F21" s="23">
        <v>-14000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-14000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-17916025</v>
      </c>
      <c r="D24" s="21"/>
      <c r="E24" s="22">
        <v>-36162823</v>
      </c>
      <c r="F24" s="23">
        <v>-36162823</v>
      </c>
      <c r="G24" s="23">
        <v>-779343</v>
      </c>
      <c r="H24" s="23">
        <v>-2018781</v>
      </c>
      <c r="I24" s="23">
        <v>-134293</v>
      </c>
      <c r="J24" s="23">
        <v>-2932417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-2932417</v>
      </c>
      <c r="X24" s="23">
        <v>-6443403</v>
      </c>
      <c r="Y24" s="23">
        <v>3510986</v>
      </c>
      <c r="Z24" s="24">
        <v>-54.49</v>
      </c>
      <c r="AA24" s="25">
        <v>-36162823</v>
      </c>
    </row>
    <row r="25" spans="1:27" ht="13.5">
      <c r="A25" s="27" t="s">
        <v>49</v>
      </c>
      <c r="B25" s="28"/>
      <c r="C25" s="29">
        <f aca="true" t="shared" si="1" ref="C25:Y25">SUM(C19:C24)</f>
        <v>-17903291</v>
      </c>
      <c r="D25" s="29">
        <f>SUM(D19:D24)</f>
        <v>0</v>
      </c>
      <c r="E25" s="30">
        <f t="shared" si="1"/>
        <v>-31926823</v>
      </c>
      <c r="F25" s="31">
        <f t="shared" si="1"/>
        <v>-31926823</v>
      </c>
      <c r="G25" s="31">
        <f t="shared" si="1"/>
        <v>-779343</v>
      </c>
      <c r="H25" s="31">
        <f t="shared" si="1"/>
        <v>-2018781</v>
      </c>
      <c r="I25" s="31">
        <f t="shared" si="1"/>
        <v>-134293</v>
      </c>
      <c r="J25" s="31">
        <f t="shared" si="1"/>
        <v>-2932417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-2932417</v>
      </c>
      <c r="X25" s="31">
        <f t="shared" si="1"/>
        <v>-6443403</v>
      </c>
      <c r="Y25" s="31">
        <f t="shared" si="1"/>
        <v>3510986</v>
      </c>
      <c r="Z25" s="32">
        <f>+IF(X25&lt;&gt;0,+(Y25/X25)*100,0)</f>
        <v>-54.489622952343666</v>
      </c>
      <c r="AA25" s="33">
        <f>SUM(AA19:AA24)</f>
        <v>-31926823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365574</v>
      </c>
      <c r="D31" s="21"/>
      <c r="E31" s="22">
        <v>547000</v>
      </c>
      <c r="F31" s="23">
        <v>547000</v>
      </c>
      <c r="G31" s="23">
        <v>230007</v>
      </c>
      <c r="H31" s="40">
        <v>-148265</v>
      </c>
      <c r="I31" s="40">
        <v>32600</v>
      </c>
      <c r="J31" s="40">
        <v>114342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114342</v>
      </c>
      <c r="X31" s="40"/>
      <c r="Y31" s="23">
        <v>114342</v>
      </c>
      <c r="Z31" s="24"/>
      <c r="AA31" s="25">
        <v>547000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-1876560</v>
      </c>
      <c r="D33" s="21"/>
      <c r="E33" s="22">
        <v>-2889978</v>
      </c>
      <c r="F33" s="23">
        <v>-2889978</v>
      </c>
      <c r="G33" s="23"/>
      <c r="H33" s="23"/>
      <c r="I33" s="23">
        <v>-808719</v>
      </c>
      <c r="J33" s="23">
        <v>-808719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-808719</v>
      </c>
      <c r="X33" s="23">
        <v>-1444989</v>
      </c>
      <c r="Y33" s="23">
        <v>636270</v>
      </c>
      <c r="Z33" s="24">
        <v>-44.03</v>
      </c>
      <c r="AA33" s="25">
        <v>-2889978</v>
      </c>
    </row>
    <row r="34" spans="1:27" ht="13.5">
      <c r="A34" s="27" t="s">
        <v>55</v>
      </c>
      <c r="B34" s="28"/>
      <c r="C34" s="29">
        <f aca="true" t="shared" si="2" ref="C34:Y34">SUM(C29:C33)</f>
        <v>-1510986</v>
      </c>
      <c r="D34" s="29">
        <f>SUM(D29:D33)</f>
        <v>0</v>
      </c>
      <c r="E34" s="30">
        <f t="shared" si="2"/>
        <v>-2342978</v>
      </c>
      <c r="F34" s="31">
        <f t="shared" si="2"/>
        <v>-2342978</v>
      </c>
      <c r="G34" s="31">
        <f t="shared" si="2"/>
        <v>230007</v>
      </c>
      <c r="H34" s="31">
        <f t="shared" si="2"/>
        <v>-148265</v>
      </c>
      <c r="I34" s="31">
        <f t="shared" si="2"/>
        <v>-776119</v>
      </c>
      <c r="J34" s="31">
        <f t="shared" si="2"/>
        <v>-694377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-694377</v>
      </c>
      <c r="X34" s="31">
        <f t="shared" si="2"/>
        <v>-1444989</v>
      </c>
      <c r="Y34" s="31">
        <f t="shared" si="2"/>
        <v>750612</v>
      </c>
      <c r="Z34" s="32">
        <f>+IF(X34&lt;&gt;0,+(Y34/X34)*100,0)</f>
        <v>-51.94586256365965</v>
      </c>
      <c r="AA34" s="33">
        <f>SUM(AA29:AA33)</f>
        <v>-2342978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-3643333</v>
      </c>
      <c r="D36" s="35">
        <f>+D15+D25+D34</f>
        <v>0</v>
      </c>
      <c r="E36" s="36">
        <f t="shared" si="3"/>
        <v>-14971004</v>
      </c>
      <c r="F36" s="37">
        <f t="shared" si="3"/>
        <v>-14971004</v>
      </c>
      <c r="G36" s="37">
        <f t="shared" si="3"/>
        <v>1810604</v>
      </c>
      <c r="H36" s="37">
        <f t="shared" si="3"/>
        <v>-5266708</v>
      </c>
      <c r="I36" s="37">
        <f t="shared" si="3"/>
        <v>2194240</v>
      </c>
      <c r="J36" s="37">
        <f t="shared" si="3"/>
        <v>-1261864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-1261864</v>
      </c>
      <c r="X36" s="37">
        <f t="shared" si="3"/>
        <v>-967588</v>
      </c>
      <c r="Y36" s="37">
        <f t="shared" si="3"/>
        <v>-294276</v>
      </c>
      <c r="Z36" s="38">
        <f>+IF(X36&lt;&gt;0,+(Y36/X36)*100,0)</f>
        <v>30.413357751439662</v>
      </c>
      <c r="AA36" s="39">
        <f>+AA15+AA25+AA34</f>
        <v>-14971004</v>
      </c>
    </row>
    <row r="37" spans="1:27" ht="13.5">
      <c r="A37" s="26" t="s">
        <v>57</v>
      </c>
      <c r="B37" s="20"/>
      <c r="C37" s="35">
        <v>42074797</v>
      </c>
      <c r="D37" s="35"/>
      <c r="E37" s="36">
        <v>41532843</v>
      </c>
      <c r="F37" s="37">
        <v>41532843</v>
      </c>
      <c r="G37" s="37">
        <v>1965353</v>
      </c>
      <c r="H37" s="37">
        <v>3775957</v>
      </c>
      <c r="I37" s="37">
        <v>-1490751</v>
      </c>
      <c r="J37" s="37">
        <v>1965353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1965353</v>
      </c>
      <c r="X37" s="37">
        <v>41532843</v>
      </c>
      <c r="Y37" s="37">
        <v>-39567490</v>
      </c>
      <c r="Z37" s="38">
        <v>-95.27</v>
      </c>
      <c r="AA37" s="39">
        <v>41532843</v>
      </c>
    </row>
    <row r="38" spans="1:27" ht="13.5">
      <c r="A38" s="45" t="s">
        <v>58</v>
      </c>
      <c r="B38" s="46"/>
      <c r="C38" s="47">
        <v>38431464</v>
      </c>
      <c r="D38" s="47"/>
      <c r="E38" s="48">
        <v>26561839</v>
      </c>
      <c r="F38" s="49">
        <v>26561839</v>
      </c>
      <c r="G38" s="49">
        <v>3775957</v>
      </c>
      <c r="H38" s="49">
        <v>-1490751</v>
      </c>
      <c r="I38" s="49">
        <v>703489</v>
      </c>
      <c r="J38" s="49">
        <v>703489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703489</v>
      </c>
      <c r="X38" s="49">
        <v>40565255</v>
      </c>
      <c r="Y38" s="49">
        <v>-39861766</v>
      </c>
      <c r="Z38" s="50">
        <v>-98.27</v>
      </c>
      <c r="AA38" s="51">
        <v>26561839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29890995</v>
      </c>
      <c r="F6" s="23">
        <v>29890995</v>
      </c>
      <c r="G6" s="23">
        <v>2117525</v>
      </c>
      <c r="H6" s="23">
        <v>8209942</v>
      </c>
      <c r="I6" s="23">
        <v>3515999</v>
      </c>
      <c r="J6" s="23">
        <v>13843466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13843466</v>
      </c>
      <c r="X6" s="23">
        <v>6479655</v>
      </c>
      <c r="Y6" s="23">
        <v>7363811</v>
      </c>
      <c r="Z6" s="24">
        <v>113.65</v>
      </c>
      <c r="AA6" s="25">
        <v>29890995</v>
      </c>
    </row>
    <row r="7" spans="1:27" ht="13.5">
      <c r="A7" s="26" t="s">
        <v>34</v>
      </c>
      <c r="B7" s="20"/>
      <c r="C7" s="21"/>
      <c r="D7" s="21"/>
      <c r="E7" s="22">
        <v>97489000</v>
      </c>
      <c r="F7" s="23">
        <v>97489000</v>
      </c>
      <c r="G7" s="23">
        <v>49108000</v>
      </c>
      <c r="H7" s="23">
        <v>1432000</v>
      </c>
      <c r="I7" s="23">
        <v>1304308</v>
      </c>
      <c r="J7" s="23">
        <v>51844308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51844308</v>
      </c>
      <c r="X7" s="23">
        <v>39672000</v>
      </c>
      <c r="Y7" s="23">
        <v>12172308</v>
      </c>
      <c r="Z7" s="24">
        <v>30.68</v>
      </c>
      <c r="AA7" s="25">
        <v>97489000</v>
      </c>
    </row>
    <row r="8" spans="1:27" ht="13.5">
      <c r="A8" s="26" t="s">
        <v>35</v>
      </c>
      <c r="B8" s="20"/>
      <c r="C8" s="21"/>
      <c r="D8" s="21"/>
      <c r="E8" s="22">
        <v>70691000</v>
      </c>
      <c r="F8" s="23">
        <v>70691000</v>
      </c>
      <c r="G8" s="23">
        <v>428210</v>
      </c>
      <c r="H8" s="23">
        <v>8346692</v>
      </c>
      <c r="I8" s="23">
        <v>2706140</v>
      </c>
      <c r="J8" s="23">
        <v>11481042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11481042</v>
      </c>
      <c r="X8" s="23">
        <v>10828000</v>
      </c>
      <c r="Y8" s="23">
        <v>653042</v>
      </c>
      <c r="Z8" s="24">
        <v>6.03</v>
      </c>
      <c r="AA8" s="25">
        <v>70691000</v>
      </c>
    </row>
    <row r="9" spans="1:27" ht="13.5">
      <c r="A9" s="26" t="s">
        <v>36</v>
      </c>
      <c r="B9" s="20"/>
      <c r="C9" s="21"/>
      <c r="D9" s="21"/>
      <c r="E9" s="22">
        <v>2344992</v>
      </c>
      <c r="F9" s="23">
        <v>2344992</v>
      </c>
      <c r="G9" s="23">
        <v>594912</v>
      </c>
      <c r="H9" s="23">
        <v>640738</v>
      </c>
      <c r="I9" s="23">
        <v>497440</v>
      </c>
      <c r="J9" s="23">
        <v>1733090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1733090</v>
      </c>
      <c r="X9" s="23">
        <v>586248</v>
      </c>
      <c r="Y9" s="23">
        <v>1146842</v>
      </c>
      <c r="Z9" s="24">
        <v>195.62</v>
      </c>
      <c r="AA9" s="25">
        <v>2344992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-137156004</v>
      </c>
      <c r="F12" s="23">
        <v>-137156004</v>
      </c>
      <c r="G12" s="23">
        <v>-37628302</v>
      </c>
      <c r="H12" s="23">
        <v>-4271479</v>
      </c>
      <c r="I12" s="23">
        <v>-10136493</v>
      </c>
      <c r="J12" s="23">
        <v>-52036274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-52036274</v>
      </c>
      <c r="X12" s="23">
        <v>-34289001</v>
      </c>
      <c r="Y12" s="23">
        <v>-17747273</v>
      </c>
      <c r="Z12" s="24">
        <v>51.76</v>
      </c>
      <c r="AA12" s="25">
        <v>-137156004</v>
      </c>
    </row>
    <row r="13" spans="1:27" ht="13.5">
      <c r="A13" s="26" t="s">
        <v>40</v>
      </c>
      <c r="B13" s="20"/>
      <c r="C13" s="21"/>
      <c r="D13" s="21"/>
      <c r="E13" s="22">
        <v>-147700</v>
      </c>
      <c r="F13" s="23">
        <v>-147700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-36900</v>
      </c>
      <c r="Y13" s="23">
        <v>36900</v>
      </c>
      <c r="Z13" s="24">
        <v>-100</v>
      </c>
      <c r="AA13" s="25">
        <v>-147700</v>
      </c>
    </row>
    <row r="14" spans="1:27" ht="13.5">
      <c r="A14" s="26" t="s">
        <v>41</v>
      </c>
      <c r="B14" s="20"/>
      <c r="C14" s="21"/>
      <c r="D14" s="21"/>
      <c r="E14" s="22">
        <v>-3000000</v>
      </c>
      <c r="F14" s="23">
        <v>-3000000</v>
      </c>
      <c r="G14" s="23">
        <v>-362266</v>
      </c>
      <c r="H14" s="23">
        <v>-863717</v>
      </c>
      <c r="I14" s="23">
        <v>-596526</v>
      </c>
      <c r="J14" s="23">
        <v>-1822509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-1822509</v>
      </c>
      <c r="X14" s="23">
        <v>-750000</v>
      </c>
      <c r="Y14" s="23">
        <v>-1072509</v>
      </c>
      <c r="Z14" s="24">
        <v>143</v>
      </c>
      <c r="AA14" s="25">
        <v>-3000000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60112283</v>
      </c>
      <c r="F15" s="31">
        <f t="shared" si="0"/>
        <v>60112283</v>
      </c>
      <c r="G15" s="31">
        <f t="shared" si="0"/>
        <v>14258079</v>
      </c>
      <c r="H15" s="31">
        <f t="shared" si="0"/>
        <v>13494176</v>
      </c>
      <c r="I15" s="31">
        <f t="shared" si="0"/>
        <v>-2709132</v>
      </c>
      <c r="J15" s="31">
        <f t="shared" si="0"/>
        <v>25043123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25043123</v>
      </c>
      <c r="X15" s="31">
        <f t="shared" si="0"/>
        <v>22490002</v>
      </c>
      <c r="Y15" s="31">
        <f t="shared" si="0"/>
        <v>2553121</v>
      </c>
      <c r="Z15" s="32">
        <f>+IF(X15&lt;&gt;0,+(Y15/X15)*100,0)</f>
        <v>11.352248879302012</v>
      </c>
      <c r="AA15" s="33">
        <f>SUM(AA6:AA14)</f>
        <v>60112283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-70690992</v>
      </c>
      <c r="F24" s="23">
        <v>-70690992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-17672748</v>
      </c>
      <c r="Y24" s="23">
        <v>17672748</v>
      </c>
      <c r="Z24" s="24">
        <v>-100</v>
      </c>
      <c r="AA24" s="25">
        <v>-70690992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-70690992</v>
      </c>
      <c r="F25" s="31">
        <f t="shared" si="1"/>
        <v>-70690992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-17672748</v>
      </c>
      <c r="Y25" s="31">
        <f t="shared" si="1"/>
        <v>17672748</v>
      </c>
      <c r="Z25" s="32">
        <f>+IF(X25&lt;&gt;0,+(Y25/X25)*100,0)</f>
        <v>-100</v>
      </c>
      <c r="AA25" s="33">
        <f>SUM(AA19:AA24)</f>
        <v>-70690992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-550000</v>
      </c>
      <c r="F33" s="23">
        <v>-550000</v>
      </c>
      <c r="G33" s="23"/>
      <c r="H33" s="23"/>
      <c r="I33" s="23">
        <v>-113794</v>
      </c>
      <c r="J33" s="23">
        <v>-113794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-113794</v>
      </c>
      <c r="X33" s="23"/>
      <c r="Y33" s="23">
        <v>-113794</v>
      </c>
      <c r="Z33" s="24"/>
      <c r="AA33" s="25">
        <v>-550000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-550000</v>
      </c>
      <c r="F34" s="31">
        <f t="shared" si="2"/>
        <v>-550000</v>
      </c>
      <c r="G34" s="31">
        <f t="shared" si="2"/>
        <v>0</v>
      </c>
      <c r="H34" s="31">
        <f t="shared" si="2"/>
        <v>0</v>
      </c>
      <c r="I34" s="31">
        <f t="shared" si="2"/>
        <v>-113794</v>
      </c>
      <c r="J34" s="31">
        <f t="shared" si="2"/>
        <v>-113794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-113794</v>
      </c>
      <c r="X34" s="31">
        <f t="shared" si="2"/>
        <v>0</v>
      </c>
      <c r="Y34" s="31">
        <f t="shared" si="2"/>
        <v>-113794</v>
      </c>
      <c r="Z34" s="32">
        <f>+IF(X34&lt;&gt;0,+(Y34/X34)*100,0)</f>
        <v>0</v>
      </c>
      <c r="AA34" s="33">
        <f>SUM(AA29:AA33)</f>
        <v>-550000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-11128709</v>
      </c>
      <c r="F36" s="37">
        <f t="shared" si="3"/>
        <v>-11128709</v>
      </c>
      <c r="G36" s="37">
        <f t="shared" si="3"/>
        <v>14258079</v>
      </c>
      <c r="H36" s="37">
        <f t="shared" si="3"/>
        <v>13494176</v>
      </c>
      <c r="I36" s="37">
        <f t="shared" si="3"/>
        <v>-2822926</v>
      </c>
      <c r="J36" s="37">
        <f t="shared" si="3"/>
        <v>24929329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24929329</v>
      </c>
      <c r="X36" s="37">
        <f t="shared" si="3"/>
        <v>4817254</v>
      </c>
      <c r="Y36" s="37">
        <f t="shared" si="3"/>
        <v>20112075</v>
      </c>
      <c r="Z36" s="38">
        <f>+IF(X36&lt;&gt;0,+(Y36/X36)*100,0)</f>
        <v>417.5008210071547</v>
      </c>
      <c r="AA36" s="39">
        <f>+AA15+AA25+AA34</f>
        <v>-11128709</v>
      </c>
    </row>
    <row r="37" spans="1:27" ht="13.5">
      <c r="A37" s="26" t="s">
        <v>57</v>
      </c>
      <c r="B37" s="20"/>
      <c r="C37" s="35"/>
      <c r="D37" s="35"/>
      <c r="E37" s="36">
        <v>52483441</v>
      </c>
      <c r="F37" s="37">
        <v>52483441</v>
      </c>
      <c r="G37" s="37">
        <v>80995300</v>
      </c>
      <c r="H37" s="37">
        <v>95253379</v>
      </c>
      <c r="I37" s="37">
        <v>108747555</v>
      </c>
      <c r="J37" s="37">
        <v>80995300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80995300</v>
      </c>
      <c r="X37" s="37">
        <v>52483441</v>
      </c>
      <c r="Y37" s="37">
        <v>28511859</v>
      </c>
      <c r="Z37" s="38">
        <v>54.33</v>
      </c>
      <c r="AA37" s="39">
        <v>52483441</v>
      </c>
    </row>
    <row r="38" spans="1:27" ht="13.5">
      <c r="A38" s="45" t="s">
        <v>58</v>
      </c>
      <c r="B38" s="46"/>
      <c r="C38" s="47"/>
      <c r="D38" s="47"/>
      <c r="E38" s="48">
        <v>41354732</v>
      </c>
      <c r="F38" s="49">
        <v>41354732</v>
      </c>
      <c r="G38" s="49">
        <v>95253379</v>
      </c>
      <c r="H38" s="49">
        <v>108747555</v>
      </c>
      <c r="I38" s="49">
        <v>105924629</v>
      </c>
      <c r="J38" s="49">
        <v>105924629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105924629</v>
      </c>
      <c r="X38" s="49">
        <v>57300695</v>
      </c>
      <c r="Y38" s="49">
        <v>48623934</v>
      </c>
      <c r="Z38" s="50">
        <v>84.86</v>
      </c>
      <c r="AA38" s="51">
        <v>41354732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600000</v>
      </c>
      <c r="F6" s="23">
        <v>600000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150000</v>
      </c>
      <c r="Y6" s="23">
        <v>-150000</v>
      </c>
      <c r="Z6" s="24">
        <v>-100</v>
      </c>
      <c r="AA6" s="25">
        <v>600000</v>
      </c>
    </row>
    <row r="7" spans="1:27" ht="13.5">
      <c r="A7" s="26" t="s">
        <v>34</v>
      </c>
      <c r="B7" s="20"/>
      <c r="C7" s="21"/>
      <c r="D7" s="21"/>
      <c r="E7" s="22">
        <v>97566000</v>
      </c>
      <c r="F7" s="23">
        <v>97566000</v>
      </c>
      <c r="G7" s="23">
        <v>41681000</v>
      </c>
      <c r="H7" s="23"/>
      <c r="I7" s="23"/>
      <c r="J7" s="23">
        <v>41681000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41681000</v>
      </c>
      <c r="X7" s="23">
        <v>27553000</v>
      </c>
      <c r="Y7" s="23">
        <v>14128000</v>
      </c>
      <c r="Z7" s="24">
        <v>51.28</v>
      </c>
      <c r="AA7" s="25">
        <v>97566000</v>
      </c>
    </row>
    <row r="8" spans="1:27" ht="13.5">
      <c r="A8" s="26" t="s">
        <v>35</v>
      </c>
      <c r="B8" s="20"/>
      <c r="C8" s="21"/>
      <c r="D8" s="21"/>
      <c r="E8" s="22">
        <v>31844000</v>
      </c>
      <c r="F8" s="23">
        <v>31844000</v>
      </c>
      <c r="G8" s="23">
        <v>12072000</v>
      </c>
      <c r="H8" s="23"/>
      <c r="I8" s="23"/>
      <c r="J8" s="23">
        <v>12072000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12072000</v>
      </c>
      <c r="X8" s="23">
        <v>7403000</v>
      </c>
      <c r="Y8" s="23">
        <v>4669000</v>
      </c>
      <c r="Z8" s="24">
        <v>63.07</v>
      </c>
      <c r="AA8" s="25">
        <v>31844000</v>
      </c>
    </row>
    <row r="9" spans="1:27" ht="13.5">
      <c r="A9" s="26" t="s">
        <v>36</v>
      </c>
      <c r="B9" s="20"/>
      <c r="C9" s="21"/>
      <c r="D9" s="21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  <c r="AA9" s="25"/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-82288008</v>
      </c>
      <c r="F12" s="23">
        <v>-82288008</v>
      </c>
      <c r="G12" s="23">
        <v>-2369393</v>
      </c>
      <c r="H12" s="23">
        <v>-2359848</v>
      </c>
      <c r="I12" s="23">
        <v>-1547287</v>
      </c>
      <c r="J12" s="23">
        <v>-6276528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-6276528</v>
      </c>
      <c r="X12" s="23">
        <v>-20571996</v>
      </c>
      <c r="Y12" s="23">
        <v>14295468</v>
      </c>
      <c r="Z12" s="24">
        <v>-69.49</v>
      </c>
      <c r="AA12" s="25">
        <v>-82288008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47721992</v>
      </c>
      <c r="F15" s="31">
        <f t="shared" si="0"/>
        <v>47721992</v>
      </c>
      <c r="G15" s="31">
        <f t="shared" si="0"/>
        <v>51383607</v>
      </c>
      <c r="H15" s="31">
        <f t="shared" si="0"/>
        <v>-2359848</v>
      </c>
      <c r="I15" s="31">
        <f t="shared" si="0"/>
        <v>-1547287</v>
      </c>
      <c r="J15" s="31">
        <f t="shared" si="0"/>
        <v>47476472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47476472</v>
      </c>
      <c r="X15" s="31">
        <f t="shared" si="0"/>
        <v>14534004</v>
      </c>
      <c r="Y15" s="31">
        <f t="shared" si="0"/>
        <v>32942468</v>
      </c>
      <c r="Z15" s="32">
        <f>+IF(X15&lt;&gt;0,+(Y15/X15)*100,0)</f>
        <v>226.65789826396085</v>
      </c>
      <c r="AA15" s="33">
        <f>SUM(AA6:AA14)</f>
        <v>47721992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-19868436</v>
      </c>
      <c r="F24" s="23">
        <v>-19868436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-4967109</v>
      </c>
      <c r="Y24" s="23">
        <v>4967109</v>
      </c>
      <c r="Z24" s="24">
        <v>-100</v>
      </c>
      <c r="AA24" s="25">
        <v>-19868436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-19868436</v>
      </c>
      <c r="F25" s="31">
        <f t="shared" si="1"/>
        <v>-19868436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-4967109</v>
      </c>
      <c r="Y25" s="31">
        <f t="shared" si="1"/>
        <v>4967109</v>
      </c>
      <c r="Z25" s="32">
        <f>+IF(X25&lt;&gt;0,+(Y25/X25)*100,0)</f>
        <v>-100</v>
      </c>
      <c r="AA25" s="33">
        <f>SUM(AA19:AA24)</f>
        <v>-19868436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27853556</v>
      </c>
      <c r="F36" s="37">
        <f t="shared" si="3"/>
        <v>27853556</v>
      </c>
      <c r="G36" s="37">
        <f t="shared" si="3"/>
        <v>51383607</v>
      </c>
      <c r="H36" s="37">
        <f t="shared" si="3"/>
        <v>-2359848</v>
      </c>
      <c r="I36" s="37">
        <f t="shared" si="3"/>
        <v>-1547287</v>
      </c>
      <c r="J36" s="37">
        <f t="shared" si="3"/>
        <v>47476472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47476472</v>
      </c>
      <c r="X36" s="37">
        <f t="shared" si="3"/>
        <v>9566895</v>
      </c>
      <c r="Y36" s="37">
        <f t="shared" si="3"/>
        <v>37909577</v>
      </c>
      <c r="Z36" s="38">
        <f>+IF(X36&lt;&gt;0,+(Y36/X36)*100,0)</f>
        <v>396.2578976773551</v>
      </c>
      <c r="AA36" s="39">
        <f>+AA15+AA25+AA34</f>
        <v>27853556</v>
      </c>
    </row>
    <row r="37" spans="1:27" ht="13.5">
      <c r="A37" s="26" t="s">
        <v>57</v>
      </c>
      <c r="B37" s="20"/>
      <c r="C37" s="35"/>
      <c r="D37" s="35"/>
      <c r="E37" s="36">
        <v>80549000</v>
      </c>
      <c r="F37" s="37">
        <v>80549000</v>
      </c>
      <c r="G37" s="37">
        <v>76032161</v>
      </c>
      <c r="H37" s="37">
        <v>127415768</v>
      </c>
      <c r="I37" s="37">
        <v>125055920</v>
      </c>
      <c r="J37" s="37">
        <v>76032161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76032161</v>
      </c>
      <c r="X37" s="37">
        <v>80549000</v>
      </c>
      <c r="Y37" s="37">
        <v>-4516839</v>
      </c>
      <c r="Z37" s="38">
        <v>-5.61</v>
      </c>
      <c r="AA37" s="39">
        <v>80549000</v>
      </c>
    </row>
    <row r="38" spans="1:27" ht="13.5">
      <c r="A38" s="45" t="s">
        <v>58</v>
      </c>
      <c r="B38" s="46"/>
      <c r="C38" s="47"/>
      <c r="D38" s="47"/>
      <c r="E38" s="48">
        <v>108402556</v>
      </c>
      <c r="F38" s="49">
        <v>108402556</v>
      </c>
      <c r="G38" s="49">
        <v>127415768</v>
      </c>
      <c r="H38" s="49">
        <v>125055920</v>
      </c>
      <c r="I38" s="49">
        <v>123508633</v>
      </c>
      <c r="J38" s="49">
        <v>123508633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123508633</v>
      </c>
      <c r="X38" s="49">
        <v>90115895</v>
      </c>
      <c r="Y38" s="49">
        <v>33392738</v>
      </c>
      <c r="Z38" s="50">
        <v>37.06</v>
      </c>
      <c r="AA38" s="51">
        <v>108402556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90609555</v>
      </c>
      <c r="D6" s="21"/>
      <c r="E6" s="22">
        <v>78428997</v>
      </c>
      <c r="F6" s="23">
        <v>78428997</v>
      </c>
      <c r="G6" s="23">
        <v>1059719</v>
      </c>
      <c r="H6" s="23">
        <v>8945215</v>
      </c>
      <c r="I6" s="23"/>
      <c r="J6" s="23">
        <v>10004934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10004934</v>
      </c>
      <c r="X6" s="23">
        <v>19609251</v>
      </c>
      <c r="Y6" s="23">
        <v>-9604317</v>
      </c>
      <c r="Z6" s="24">
        <v>-48.98</v>
      </c>
      <c r="AA6" s="25">
        <v>78428997</v>
      </c>
    </row>
    <row r="7" spans="1:27" ht="13.5">
      <c r="A7" s="26" t="s">
        <v>34</v>
      </c>
      <c r="B7" s="20"/>
      <c r="C7" s="21">
        <v>84661341</v>
      </c>
      <c r="D7" s="21"/>
      <c r="E7" s="22">
        <v>66465000</v>
      </c>
      <c r="F7" s="23">
        <v>66465000</v>
      </c>
      <c r="G7" s="23">
        <v>24895800</v>
      </c>
      <c r="H7" s="23">
        <v>3360</v>
      </c>
      <c r="I7" s="23"/>
      <c r="J7" s="23">
        <v>24899160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24899160</v>
      </c>
      <c r="X7" s="23">
        <v>16617000</v>
      </c>
      <c r="Y7" s="23">
        <v>8282160</v>
      </c>
      <c r="Z7" s="24">
        <v>49.84</v>
      </c>
      <c r="AA7" s="25">
        <v>66465000</v>
      </c>
    </row>
    <row r="8" spans="1:27" ht="13.5">
      <c r="A8" s="26" t="s">
        <v>35</v>
      </c>
      <c r="B8" s="20"/>
      <c r="C8" s="21"/>
      <c r="D8" s="21"/>
      <c r="E8" s="22">
        <v>40426000</v>
      </c>
      <c r="F8" s="23">
        <v>40426000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10107000</v>
      </c>
      <c r="Y8" s="23">
        <v>-10107000</v>
      </c>
      <c r="Z8" s="24">
        <v>-100</v>
      </c>
      <c r="AA8" s="25">
        <v>40426000</v>
      </c>
    </row>
    <row r="9" spans="1:27" ht="13.5">
      <c r="A9" s="26" t="s">
        <v>36</v>
      </c>
      <c r="B9" s="20"/>
      <c r="C9" s="21">
        <v>3873725</v>
      </c>
      <c r="D9" s="21"/>
      <c r="E9" s="22">
        <v>3000000</v>
      </c>
      <c r="F9" s="23">
        <v>3000000</v>
      </c>
      <c r="G9" s="23">
        <v>7218774</v>
      </c>
      <c r="H9" s="23"/>
      <c r="I9" s="23"/>
      <c r="J9" s="23">
        <v>7218774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7218774</v>
      </c>
      <c r="X9" s="23">
        <v>750000</v>
      </c>
      <c r="Y9" s="23">
        <v>6468774</v>
      </c>
      <c r="Z9" s="24">
        <v>862.5</v>
      </c>
      <c r="AA9" s="25">
        <v>3000000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-126726437</v>
      </c>
      <c r="D12" s="21"/>
      <c r="E12" s="22">
        <v>-154349000</v>
      </c>
      <c r="F12" s="23">
        <v>-154349000</v>
      </c>
      <c r="G12" s="23">
        <v>-6170604</v>
      </c>
      <c r="H12" s="23">
        <v>-11816298</v>
      </c>
      <c r="I12" s="23"/>
      <c r="J12" s="23">
        <v>-17986902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-17986902</v>
      </c>
      <c r="X12" s="23">
        <v>-38592000</v>
      </c>
      <c r="Y12" s="23">
        <v>20605098</v>
      </c>
      <c r="Z12" s="24">
        <v>-53.39</v>
      </c>
      <c r="AA12" s="25">
        <v>-154349000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>
        <v>-2321905</v>
      </c>
      <c r="D14" s="21"/>
      <c r="E14" s="22">
        <v>-42544000</v>
      </c>
      <c r="F14" s="23">
        <v>-42544000</v>
      </c>
      <c r="G14" s="23">
        <v>-84742</v>
      </c>
      <c r="H14" s="23">
        <v>-49188</v>
      </c>
      <c r="I14" s="23"/>
      <c r="J14" s="23">
        <v>-133930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-133930</v>
      </c>
      <c r="X14" s="23">
        <v>-10635000</v>
      </c>
      <c r="Y14" s="23">
        <v>10501070</v>
      </c>
      <c r="Z14" s="24">
        <v>-98.74</v>
      </c>
      <c r="AA14" s="25">
        <v>-42544000</v>
      </c>
    </row>
    <row r="15" spans="1:27" ht="13.5">
      <c r="A15" s="27" t="s">
        <v>42</v>
      </c>
      <c r="B15" s="28"/>
      <c r="C15" s="29">
        <f aca="true" t="shared" si="0" ref="C15:Y15">SUM(C6:C14)</f>
        <v>50096279</v>
      </c>
      <c r="D15" s="29">
        <f>SUM(D6:D14)</f>
        <v>0</v>
      </c>
      <c r="E15" s="30">
        <f t="shared" si="0"/>
        <v>-8573003</v>
      </c>
      <c r="F15" s="31">
        <f t="shared" si="0"/>
        <v>-8573003</v>
      </c>
      <c r="G15" s="31">
        <f t="shared" si="0"/>
        <v>26918947</v>
      </c>
      <c r="H15" s="31">
        <f t="shared" si="0"/>
        <v>-2916911</v>
      </c>
      <c r="I15" s="31">
        <f t="shared" si="0"/>
        <v>0</v>
      </c>
      <c r="J15" s="31">
        <f t="shared" si="0"/>
        <v>24002036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24002036</v>
      </c>
      <c r="X15" s="31">
        <f t="shared" si="0"/>
        <v>-2143749</v>
      </c>
      <c r="Y15" s="31">
        <f t="shared" si="0"/>
        <v>26145785</v>
      </c>
      <c r="Z15" s="32">
        <f>+IF(X15&lt;&gt;0,+(Y15/X15)*100,0)</f>
        <v>-1219.6290237336552</v>
      </c>
      <c r="AA15" s="33">
        <f>SUM(AA6:AA14)</f>
        <v>-8573003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394682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-47624000</v>
      </c>
      <c r="F24" s="23">
        <v>-47624000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-11907000</v>
      </c>
      <c r="Y24" s="23">
        <v>11907000</v>
      </c>
      <c r="Z24" s="24">
        <v>-100</v>
      </c>
      <c r="AA24" s="25">
        <v>-47624000</v>
      </c>
    </row>
    <row r="25" spans="1:27" ht="13.5">
      <c r="A25" s="27" t="s">
        <v>49</v>
      </c>
      <c r="B25" s="28"/>
      <c r="C25" s="29">
        <f aca="true" t="shared" si="1" ref="C25:Y25">SUM(C19:C24)</f>
        <v>394682</v>
      </c>
      <c r="D25" s="29">
        <f>SUM(D19:D24)</f>
        <v>0</v>
      </c>
      <c r="E25" s="30">
        <f t="shared" si="1"/>
        <v>-47624000</v>
      </c>
      <c r="F25" s="31">
        <f t="shared" si="1"/>
        <v>-47624000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-11907000</v>
      </c>
      <c r="Y25" s="31">
        <f t="shared" si="1"/>
        <v>11907000</v>
      </c>
      <c r="Z25" s="32">
        <f>+IF(X25&lt;&gt;0,+(Y25/X25)*100,0)</f>
        <v>-100</v>
      </c>
      <c r="AA25" s="33">
        <f>SUM(AA19:AA24)</f>
        <v>-47624000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134395</v>
      </c>
      <c r="D31" s="21"/>
      <c r="E31" s="22">
        <v>166000</v>
      </c>
      <c r="F31" s="23">
        <v>166000</v>
      </c>
      <c r="G31" s="23">
        <v>2042</v>
      </c>
      <c r="H31" s="40">
        <v>7162</v>
      </c>
      <c r="I31" s="40"/>
      <c r="J31" s="40">
        <v>9204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9204</v>
      </c>
      <c r="X31" s="40">
        <v>42000</v>
      </c>
      <c r="Y31" s="23">
        <v>-32796</v>
      </c>
      <c r="Z31" s="24">
        <v>-78.09</v>
      </c>
      <c r="AA31" s="25">
        <v>166000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134395</v>
      </c>
      <c r="D34" s="29">
        <f>SUM(D29:D33)</f>
        <v>0</v>
      </c>
      <c r="E34" s="30">
        <f t="shared" si="2"/>
        <v>166000</v>
      </c>
      <c r="F34" s="31">
        <f t="shared" si="2"/>
        <v>166000</v>
      </c>
      <c r="G34" s="31">
        <f t="shared" si="2"/>
        <v>2042</v>
      </c>
      <c r="H34" s="31">
        <f t="shared" si="2"/>
        <v>7162</v>
      </c>
      <c r="I34" s="31">
        <f t="shared" si="2"/>
        <v>0</v>
      </c>
      <c r="J34" s="31">
        <f t="shared" si="2"/>
        <v>9204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9204</v>
      </c>
      <c r="X34" s="31">
        <f t="shared" si="2"/>
        <v>42000</v>
      </c>
      <c r="Y34" s="31">
        <f t="shared" si="2"/>
        <v>-32796</v>
      </c>
      <c r="Z34" s="32">
        <f>+IF(X34&lt;&gt;0,+(Y34/X34)*100,0)</f>
        <v>-78.08571428571427</v>
      </c>
      <c r="AA34" s="33">
        <f>SUM(AA29:AA33)</f>
        <v>166000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50625356</v>
      </c>
      <c r="D36" s="35">
        <f>+D15+D25+D34</f>
        <v>0</v>
      </c>
      <c r="E36" s="36">
        <f t="shared" si="3"/>
        <v>-56031003</v>
      </c>
      <c r="F36" s="37">
        <f t="shared" si="3"/>
        <v>-56031003</v>
      </c>
      <c r="G36" s="37">
        <f t="shared" si="3"/>
        <v>26920989</v>
      </c>
      <c r="H36" s="37">
        <f t="shared" si="3"/>
        <v>-2909749</v>
      </c>
      <c r="I36" s="37">
        <f t="shared" si="3"/>
        <v>0</v>
      </c>
      <c r="J36" s="37">
        <f t="shared" si="3"/>
        <v>24011240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24011240</v>
      </c>
      <c r="X36" s="37">
        <f t="shared" si="3"/>
        <v>-14008749</v>
      </c>
      <c r="Y36" s="37">
        <f t="shared" si="3"/>
        <v>38019989</v>
      </c>
      <c r="Z36" s="38">
        <f>+IF(X36&lt;&gt;0,+(Y36/X36)*100,0)</f>
        <v>-271.4017432962786</v>
      </c>
      <c r="AA36" s="39">
        <f>+AA15+AA25+AA34</f>
        <v>-56031003</v>
      </c>
    </row>
    <row r="37" spans="1:27" ht="13.5">
      <c r="A37" s="26" t="s">
        <v>57</v>
      </c>
      <c r="B37" s="20"/>
      <c r="C37" s="35">
        <v>48518268</v>
      </c>
      <c r="D37" s="35"/>
      <c r="E37" s="36">
        <v>46597000</v>
      </c>
      <c r="F37" s="37">
        <v>46597000</v>
      </c>
      <c r="G37" s="37"/>
      <c r="H37" s="37">
        <v>26920989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46597000</v>
      </c>
      <c r="Y37" s="37">
        <v>-46597000</v>
      </c>
      <c r="Z37" s="38">
        <v>-100</v>
      </c>
      <c r="AA37" s="39">
        <v>46597000</v>
      </c>
    </row>
    <row r="38" spans="1:27" ht="13.5">
      <c r="A38" s="45" t="s">
        <v>58</v>
      </c>
      <c r="B38" s="46"/>
      <c r="C38" s="47">
        <v>99143624</v>
      </c>
      <c r="D38" s="47"/>
      <c r="E38" s="48">
        <v>-9434003</v>
      </c>
      <c r="F38" s="49">
        <v>-9434003</v>
      </c>
      <c r="G38" s="49">
        <v>26920989</v>
      </c>
      <c r="H38" s="49">
        <v>24011240</v>
      </c>
      <c r="I38" s="49"/>
      <c r="J38" s="49">
        <v>24011240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24011240</v>
      </c>
      <c r="X38" s="49">
        <v>32588251</v>
      </c>
      <c r="Y38" s="49">
        <v>-8577011</v>
      </c>
      <c r="Z38" s="50">
        <v>-26.32</v>
      </c>
      <c r="AA38" s="51">
        <v>-9434003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31136515</v>
      </c>
      <c r="D6" s="21"/>
      <c r="E6" s="22">
        <v>34659000</v>
      </c>
      <c r="F6" s="23">
        <v>34659000</v>
      </c>
      <c r="G6" s="23">
        <v>2510028</v>
      </c>
      <c r="H6" s="23">
        <v>3017277</v>
      </c>
      <c r="I6" s="23">
        <v>2510041</v>
      </c>
      <c r="J6" s="23">
        <v>8037346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8037346</v>
      </c>
      <c r="X6" s="23">
        <v>8664750</v>
      </c>
      <c r="Y6" s="23">
        <v>-627404</v>
      </c>
      <c r="Z6" s="24">
        <v>-7.24</v>
      </c>
      <c r="AA6" s="25">
        <v>34659000</v>
      </c>
    </row>
    <row r="7" spans="1:27" ht="13.5">
      <c r="A7" s="26" t="s">
        <v>34</v>
      </c>
      <c r="B7" s="20"/>
      <c r="C7" s="21">
        <v>195570572</v>
      </c>
      <c r="D7" s="21"/>
      <c r="E7" s="22">
        <v>220188000</v>
      </c>
      <c r="F7" s="23">
        <v>220188000</v>
      </c>
      <c r="G7" s="23">
        <v>104163436</v>
      </c>
      <c r="H7" s="23">
        <v>7351597</v>
      </c>
      <c r="I7" s="23">
        <v>3349132</v>
      </c>
      <c r="J7" s="23">
        <v>114864165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114864165</v>
      </c>
      <c r="X7" s="23">
        <v>87478780</v>
      </c>
      <c r="Y7" s="23">
        <v>27385385</v>
      </c>
      <c r="Z7" s="24">
        <v>31.31</v>
      </c>
      <c r="AA7" s="25">
        <v>220188000</v>
      </c>
    </row>
    <row r="8" spans="1:27" ht="13.5">
      <c r="A8" s="26" t="s">
        <v>35</v>
      </c>
      <c r="B8" s="20"/>
      <c r="C8" s="21">
        <v>253748055</v>
      </c>
      <c r="D8" s="21"/>
      <c r="E8" s="22">
        <v>348917000</v>
      </c>
      <c r="F8" s="23">
        <v>348917000</v>
      </c>
      <c r="G8" s="23">
        <v>66399000</v>
      </c>
      <c r="H8" s="23">
        <v>5792504</v>
      </c>
      <c r="I8" s="23">
        <v>2128000</v>
      </c>
      <c r="J8" s="23">
        <v>74319504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74319504</v>
      </c>
      <c r="X8" s="23">
        <v>222243600</v>
      </c>
      <c r="Y8" s="23">
        <v>-147924096</v>
      </c>
      <c r="Z8" s="24">
        <v>-66.56</v>
      </c>
      <c r="AA8" s="25">
        <v>348917000</v>
      </c>
    </row>
    <row r="9" spans="1:27" ht="13.5">
      <c r="A9" s="26" t="s">
        <v>36</v>
      </c>
      <c r="B9" s="20"/>
      <c r="C9" s="21">
        <v>23696230</v>
      </c>
      <c r="D9" s="21"/>
      <c r="E9" s="22">
        <v>6941940</v>
      </c>
      <c r="F9" s="23">
        <v>6941940</v>
      </c>
      <c r="G9" s="23">
        <v>321592</v>
      </c>
      <c r="H9" s="23">
        <v>650715</v>
      </c>
      <c r="I9" s="23">
        <v>680750</v>
      </c>
      <c r="J9" s="23">
        <v>1653057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1653057</v>
      </c>
      <c r="X9" s="23">
        <v>1735485</v>
      </c>
      <c r="Y9" s="23">
        <v>-82428</v>
      </c>
      <c r="Z9" s="24">
        <v>-4.75</v>
      </c>
      <c r="AA9" s="25">
        <v>6941940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-260018163</v>
      </c>
      <c r="D12" s="21"/>
      <c r="E12" s="22">
        <v>-275952852</v>
      </c>
      <c r="F12" s="23">
        <v>-275952852</v>
      </c>
      <c r="G12" s="23">
        <v>-13144425</v>
      </c>
      <c r="H12" s="23">
        <v>-20702658</v>
      </c>
      <c r="I12" s="23">
        <v>-19997472</v>
      </c>
      <c r="J12" s="23">
        <v>-53844555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-53844555</v>
      </c>
      <c r="X12" s="23">
        <v>-68988213</v>
      </c>
      <c r="Y12" s="23">
        <v>15143658</v>
      </c>
      <c r="Z12" s="24">
        <v>-21.95</v>
      </c>
      <c r="AA12" s="25">
        <v>-275952852</v>
      </c>
    </row>
    <row r="13" spans="1:27" ht="13.5">
      <c r="A13" s="26" t="s">
        <v>40</v>
      </c>
      <c r="B13" s="20"/>
      <c r="C13" s="21">
        <v>-8725240</v>
      </c>
      <c r="D13" s="21"/>
      <c r="E13" s="22">
        <v>-13582601</v>
      </c>
      <c r="F13" s="23">
        <v>-13582601</v>
      </c>
      <c r="G13" s="23">
        <v>-107535</v>
      </c>
      <c r="H13" s="23"/>
      <c r="I13" s="23"/>
      <c r="J13" s="23">
        <v>-107535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-107535</v>
      </c>
      <c r="X13" s="23">
        <v>-5933694</v>
      </c>
      <c r="Y13" s="23">
        <v>5826159</v>
      </c>
      <c r="Z13" s="24">
        <v>-98.19</v>
      </c>
      <c r="AA13" s="25">
        <v>-13582601</v>
      </c>
    </row>
    <row r="14" spans="1:27" ht="13.5">
      <c r="A14" s="26" t="s">
        <v>41</v>
      </c>
      <c r="B14" s="20"/>
      <c r="C14" s="21">
        <v>-75269258</v>
      </c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160138711</v>
      </c>
      <c r="D15" s="29">
        <f>SUM(D6:D14)</f>
        <v>0</v>
      </c>
      <c r="E15" s="30">
        <f t="shared" si="0"/>
        <v>321170487</v>
      </c>
      <c r="F15" s="31">
        <f t="shared" si="0"/>
        <v>321170487</v>
      </c>
      <c r="G15" s="31">
        <f t="shared" si="0"/>
        <v>160142096</v>
      </c>
      <c r="H15" s="31">
        <f t="shared" si="0"/>
        <v>-3890565</v>
      </c>
      <c r="I15" s="31">
        <f t="shared" si="0"/>
        <v>-11329549</v>
      </c>
      <c r="J15" s="31">
        <f t="shared" si="0"/>
        <v>144921982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144921982</v>
      </c>
      <c r="X15" s="31">
        <f t="shared" si="0"/>
        <v>245200708</v>
      </c>
      <c r="Y15" s="31">
        <f t="shared" si="0"/>
        <v>-100278726</v>
      </c>
      <c r="Z15" s="32">
        <f>+IF(X15&lt;&gt;0,+(Y15/X15)*100,0)</f>
        <v>-40.89658909141486</v>
      </c>
      <c r="AA15" s="33">
        <f>SUM(AA6:AA14)</f>
        <v>321170487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-17227697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>
        <v>-1139236</v>
      </c>
      <c r="H22" s="23">
        <v>-2499496</v>
      </c>
      <c r="I22" s="23">
        <v>75731390</v>
      </c>
      <c r="J22" s="23">
        <v>72092658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72092658</v>
      </c>
      <c r="X22" s="23"/>
      <c r="Y22" s="23">
        <v>72092658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-181509084</v>
      </c>
      <c r="F24" s="23">
        <v>-181509084</v>
      </c>
      <c r="G24" s="23">
        <v>-66829831</v>
      </c>
      <c r="H24" s="23">
        <v>-20757622</v>
      </c>
      <c r="I24" s="23">
        <v>-34360639</v>
      </c>
      <c r="J24" s="23">
        <v>-121948092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-121948092</v>
      </c>
      <c r="X24" s="23">
        <v>-45377271</v>
      </c>
      <c r="Y24" s="23">
        <v>-76570821</v>
      </c>
      <c r="Z24" s="24">
        <v>168.74</v>
      </c>
      <c r="AA24" s="25">
        <v>-181509084</v>
      </c>
    </row>
    <row r="25" spans="1:27" ht="13.5">
      <c r="A25" s="27" t="s">
        <v>49</v>
      </c>
      <c r="B25" s="28"/>
      <c r="C25" s="29">
        <f aca="true" t="shared" si="1" ref="C25:Y25">SUM(C19:C24)</f>
        <v>-17227697</v>
      </c>
      <c r="D25" s="29">
        <f>SUM(D19:D24)</f>
        <v>0</v>
      </c>
      <c r="E25" s="30">
        <f t="shared" si="1"/>
        <v>-181509084</v>
      </c>
      <c r="F25" s="31">
        <f t="shared" si="1"/>
        <v>-181509084</v>
      </c>
      <c r="G25" s="31">
        <f t="shared" si="1"/>
        <v>-67969067</v>
      </c>
      <c r="H25" s="31">
        <f t="shared" si="1"/>
        <v>-23257118</v>
      </c>
      <c r="I25" s="31">
        <f t="shared" si="1"/>
        <v>41370751</v>
      </c>
      <c r="J25" s="31">
        <f t="shared" si="1"/>
        <v>-49855434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-49855434</v>
      </c>
      <c r="X25" s="31">
        <f t="shared" si="1"/>
        <v>-45377271</v>
      </c>
      <c r="Y25" s="31">
        <f t="shared" si="1"/>
        <v>-4478163</v>
      </c>
      <c r="Z25" s="32">
        <f>+IF(X25&lt;&gt;0,+(Y25/X25)*100,0)</f>
        <v>9.868735825916017</v>
      </c>
      <c r="AA25" s="33">
        <f>SUM(AA19:AA24)</f>
        <v>-181509084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-66572600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-27508</v>
      </c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-171122631</v>
      </c>
      <c r="F33" s="23">
        <v>-171122631</v>
      </c>
      <c r="G33" s="23">
        <v>-65399000</v>
      </c>
      <c r="H33" s="23"/>
      <c r="I33" s="23"/>
      <c r="J33" s="23">
        <v>-65399000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-65399000</v>
      </c>
      <c r="X33" s="23">
        <v>-55831616</v>
      </c>
      <c r="Y33" s="23">
        <v>-9567384</v>
      </c>
      <c r="Z33" s="24">
        <v>17.14</v>
      </c>
      <c r="AA33" s="25">
        <v>-171122631</v>
      </c>
    </row>
    <row r="34" spans="1:27" ht="13.5">
      <c r="A34" s="27" t="s">
        <v>55</v>
      </c>
      <c r="B34" s="28"/>
      <c r="C34" s="29">
        <f aca="true" t="shared" si="2" ref="C34:Y34">SUM(C29:C33)</f>
        <v>-66600108</v>
      </c>
      <c r="D34" s="29">
        <f>SUM(D29:D33)</f>
        <v>0</v>
      </c>
      <c r="E34" s="30">
        <f t="shared" si="2"/>
        <v>-171122631</v>
      </c>
      <c r="F34" s="31">
        <f t="shared" si="2"/>
        <v>-171122631</v>
      </c>
      <c r="G34" s="31">
        <f t="shared" si="2"/>
        <v>-65399000</v>
      </c>
      <c r="H34" s="31">
        <f t="shared" si="2"/>
        <v>0</v>
      </c>
      <c r="I34" s="31">
        <f t="shared" si="2"/>
        <v>0</v>
      </c>
      <c r="J34" s="31">
        <f t="shared" si="2"/>
        <v>-65399000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-65399000</v>
      </c>
      <c r="X34" s="31">
        <f t="shared" si="2"/>
        <v>-55831616</v>
      </c>
      <c r="Y34" s="31">
        <f t="shared" si="2"/>
        <v>-9567384</v>
      </c>
      <c r="Z34" s="32">
        <f>+IF(X34&lt;&gt;0,+(Y34/X34)*100,0)</f>
        <v>17.136140211309662</v>
      </c>
      <c r="AA34" s="33">
        <f>SUM(AA29:AA33)</f>
        <v>-171122631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76310906</v>
      </c>
      <c r="D36" s="35">
        <f>+D15+D25+D34</f>
        <v>0</v>
      </c>
      <c r="E36" s="36">
        <f t="shared" si="3"/>
        <v>-31461228</v>
      </c>
      <c r="F36" s="37">
        <f t="shared" si="3"/>
        <v>-31461228</v>
      </c>
      <c r="G36" s="37">
        <f t="shared" si="3"/>
        <v>26774029</v>
      </c>
      <c r="H36" s="37">
        <f t="shared" si="3"/>
        <v>-27147683</v>
      </c>
      <c r="I36" s="37">
        <f t="shared" si="3"/>
        <v>30041202</v>
      </c>
      <c r="J36" s="37">
        <f t="shared" si="3"/>
        <v>29667548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29667548</v>
      </c>
      <c r="X36" s="37">
        <f t="shared" si="3"/>
        <v>143991821</v>
      </c>
      <c r="Y36" s="37">
        <f t="shared" si="3"/>
        <v>-114324273</v>
      </c>
      <c r="Z36" s="38">
        <f>+IF(X36&lt;&gt;0,+(Y36/X36)*100,0)</f>
        <v>-79.39636585330774</v>
      </c>
      <c r="AA36" s="39">
        <f>+AA15+AA25+AA34</f>
        <v>-31461228</v>
      </c>
    </row>
    <row r="37" spans="1:27" ht="13.5">
      <c r="A37" s="26" t="s">
        <v>57</v>
      </c>
      <c r="B37" s="20"/>
      <c r="C37" s="35">
        <v>25351559</v>
      </c>
      <c r="D37" s="35"/>
      <c r="E37" s="36">
        <v>25351559</v>
      </c>
      <c r="F37" s="37">
        <v>25351559</v>
      </c>
      <c r="G37" s="37">
        <v>1797810</v>
      </c>
      <c r="H37" s="37">
        <v>28571839</v>
      </c>
      <c r="I37" s="37">
        <v>1424156</v>
      </c>
      <c r="J37" s="37">
        <v>1797810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1797810</v>
      </c>
      <c r="X37" s="37">
        <v>25351559</v>
      </c>
      <c r="Y37" s="37">
        <v>-23553749</v>
      </c>
      <c r="Z37" s="38">
        <v>-92.91</v>
      </c>
      <c r="AA37" s="39">
        <v>25351559</v>
      </c>
    </row>
    <row r="38" spans="1:27" ht="13.5">
      <c r="A38" s="45" t="s">
        <v>58</v>
      </c>
      <c r="B38" s="46"/>
      <c r="C38" s="47">
        <v>101662464</v>
      </c>
      <c r="D38" s="47"/>
      <c r="E38" s="48">
        <v>-6109669</v>
      </c>
      <c r="F38" s="49">
        <v>-6109669</v>
      </c>
      <c r="G38" s="49">
        <v>28571839</v>
      </c>
      <c r="H38" s="49">
        <v>1424156</v>
      </c>
      <c r="I38" s="49">
        <v>31465358</v>
      </c>
      <c r="J38" s="49">
        <v>31465358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31465358</v>
      </c>
      <c r="X38" s="49">
        <v>169343380</v>
      </c>
      <c r="Y38" s="49">
        <v>-137878022</v>
      </c>
      <c r="Z38" s="50">
        <v>-81.42</v>
      </c>
      <c r="AA38" s="51">
        <v>-6109669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908491099</v>
      </c>
      <c r="D6" s="21"/>
      <c r="E6" s="22">
        <v>897982067</v>
      </c>
      <c r="F6" s="23">
        <v>897982067</v>
      </c>
      <c r="G6" s="23">
        <v>46852283</v>
      </c>
      <c r="H6" s="23">
        <v>55521105</v>
      </c>
      <c r="I6" s="23"/>
      <c r="J6" s="23">
        <v>102373388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102373388</v>
      </c>
      <c r="X6" s="23">
        <v>241608291</v>
      </c>
      <c r="Y6" s="23">
        <v>-139234903</v>
      </c>
      <c r="Z6" s="24">
        <v>-57.63</v>
      </c>
      <c r="AA6" s="25">
        <v>897982067</v>
      </c>
    </row>
    <row r="7" spans="1:27" ht="13.5">
      <c r="A7" s="26" t="s">
        <v>34</v>
      </c>
      <c r="B7" s="20"/>
      <c r="C7" s="21">
        <v>457514773</v>
      </c>
      <c r="D7" s="21"/>
      <c r="E7" s="22">
        <v>298618066</v>
      </c>
      <c r="F7" s="23">
        <v>298618066</v>
      </c>
      <c r="G7" s="23">
        <v>18890</v>
      </c>
      <c r="H7" s="23">
        <v>112751880</v>
      </c>
      <c r="I7" s="23"/>
      <c r="J7" s="23">
        <v>112770770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112770770</v>
      </c>
      <c r="X7" s="23">
        <v>81696018</v>
      </c>
      <c r="Y7" s="23">
        <v>31074752</v>
      </c>
      <c r="Z7" s="24">
        <v>38.04</v>
      </c>
      <c r="AA7" s="25">
        <v>298618066</v>
      </c>
    </row>
    <row r="8" spans="1:27" ht="13.5">
      <c r="A8" s="26" t="s">
        <v>35</v>
      </c>
      <c r="B8" s="20"/>
      <c r="C8" s="21"/>
      <c r="D8" s="21"/>
      <c r="E8" s="22">
        <v>147909993</v>
      </c>
      <c r="F8" s="23">
        <v>147909993</v>
      </c>
      <c r="G8" s="23">
        <v>71298125</v>
      </c>
      <c r="H8" s="23"/>
      <c r="I8" s="23"/>
      <c r="J8" s="23">
        <v>71298125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71298125</v>
      </c>
      <c r="X8" s="23">
        <v>40339089</v>
      </c>
      <c r="Y8" s="23">
        <v>30959036</v>
      </c>
      <c r="Z8" s="24">
        <v>76.75</v>
      </c>
      <c r="AA8" s="25">
        <v>147909993</v>
      </c>
    </row>
    <row r="9" spans="1:27" ht="13.5">
      <c r="A9" s="26" t="s">
        <v>36</v>
      </c>
      <c r="B9" s="20"/>
      <c r="C9" s="21">
        <v>11182146</v>
      </c>
      <c r="D9" s="21"/>
      <c r="E9" s="22">
        <v>16872064</v>
      </c>
      <c r="F9" s="23">
        <v>16872064</v>
      </c>
      <c r="G9" s="23">
        <v>2863959</v>
      </c>
      <c r="H9" s="23">
        <v>1263867</v>
      </c>
      <c r="I9" s="23"/>
      <c r="J9" s="23">
        <v>4127826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4127826</v>
      </c>
      <c r="X9" s="23">
        <v>4601472</v>
      </c>
      <c r="Y9" s="23">
        <v>-473646</v>
      </c>
      <c r="Z9" s="24">
        <v>-10.29</v>
      </c>
      <c r="AA9" s="25">
        <v>16872064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-963275315</v>
      </c>
      <c r="D12" s="21"/>
      <c r="E12" s="22">
        <v>-1131766998</v>
      </c>
      <c r="F12" s="23">
        <v>-1131766998</v>
      </c>
      <c r="G12" s="23">
        <v>-81691600</v>
      </c>
      <c r="H12" s="23">
        <v>-119513558</v>
      </c>
      <c r="I12" s="23"/>
      <c r="J12" s="23">
        <v>-201205158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-201205158</v>
      </c>
      <c r="X12" s="23">
        <v>-308663727</v>
      </c>
      <c r="Y12" s="23">
        <v>107458569</v>
      </c>
      <c r="Z12" s="24">
        <v>-34.81</v>
      </c>
      <c r="AA12" s="25">
        <v>-1131766998</v>
      </c>
    </row>
    <row r="13" spans="1:27" ht="13.5">
      <c r="A13" s="26" t="s">
        <v>40</v>
      </c>
      <c r="B13" s="20"/>
      <c r="C13" s="21">
        <v>-10267795</v>
      </c>
      <c r="D13" s="21"/>
      <c r="E13" s="22">
        <v>-22158389</v>
      </c>
      <c r="F13" s="23">
        <v>-22158389</v>
      </c>
      <c r="G13" s="23">
        <v>-1936637</v>
      </c>
      <c r="H13" s="23">
        <v>-1936038</v>
      </c>
      <c r="I13" s="23"/>
      <c r="J13" s="23">
        <v>-3872675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-3872675</v>
      </c>
      <c r="X13" s="23">
        <v>-6043197</v>
      </c>
      <c r="Y13" s="23">
        <v>2170522</v>
      </c>
      <c r="Z13" s="24">
        <v>-35.92</v>
      </c>
      <c r="AA13" s="25">
        <v>-22158389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403644908</v>
      </c>
      <c r="D15" s="29">
        <f>SUM(D6:D14)</f>
        <v>0</v>
      </c>
      <c r="E15" s="30">
        <f t="shared" si="0"/>
        <v>207456803</v>
      </c>
      <c r="F15" s="31">
        <f t="shared" si="0"/>
        <v>207456803</v>
      </c>
      <c r="G15" s="31">
        <f t="shared" si="0"/>
        <v>37405020</v>
      </c>
      <c r="H15" s="31">
        <f t="shared" si="0"/>
        <v>48087256</v>
      </c>
      <c r="I15" s="31">
        <f t="shared" si="0"/>
        <v>0</v>
      </c>
      <c r="J15" s="31">
        <f t="shared" si="0"/>
        <v>85492276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85492276</v>
      </c>
      <c r="X15" s="31">
        <f t="shared" si="0"/>
        <v>53537946</v>
      </c>
      <c r="Y15" s="31">
        <f t="shared" si="0"/>
        <v>31954330</v>
      </c>
      <c r="Z15" s="32">
        <f>+IF(X15&lt;&gt;0,+(Y15/X15)*100,0)</f>
        <v>59.68538651071896</v>
      </c>
      <c r="AA15" s="33">
        <f>SUM(AA6:AA14)</f>
        <v>207456803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15425354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531689883</v>
      </c>
      <c r="D21" s="44"/>
      <c r="E21" s="22"/>
      <c r="F21" s="23"/>
      <c r="G21" s="40">
        <v>-10095047</v>
      </c>
      <c r="H21" s="40"/>
      <c r="I21" s="40"/>
      <c r="J21" s="23">
        <v>-10095047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-10095047</v>
      </c>
      <c r="X21" s="23"/>
      <c r="Y21" s="40">
        <v>-10095047</v>
      </c>
      <c r="Z21" s="41"/>
      <c r="AA21" s="42"/>
    </row>
    <row r="22" spans="1:27" ht="13.5">
      <c r="A22" s="26" t="s">
        <v>47</v>
      </c>
      <c r="B22" s="20"/>
      <c r="C22" s="21">
        <v>-975259915</v>
      </c>
      <c r="D22" s="21"/>
      <c r="E22" s="22"/>
      <c r="F22" s="23"/>
      <c r="G22" s="23">
        <v>568170</v>
      </c>
      <c r="H22" s="23">
        <v>9461727</v>
      </c>
      <c r="I22" s="23"/>
      <c r="J22" s="23">
        <v>10029897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10029897</v>
      </c>
      <c r="X22" s="23"/>
      <c r="Y22" s="23">
        <v>10029897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-444228950</v>
      </c>
      <c r="F24" s="23">
        <v>-444228950</v>
      </c>
      <c r="G24" s="23">
        <v>-10095049</v>
      </c>
      <c r="H24" s="23">
        <v>-11626871</v>
      </c>
      <c r="I24" s="23"/>
      <c r="J24" s="23">
        <v>-21721920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-21721920</v>
      </c>
      <c r="X24" s="23">
        <v>-121153350</v>
      </c>
      <c r="Y24" s="23">
        <v>99431430</v>
      </c>
      <c r="Z24" s="24">
        <v>-82.07</v>
      </c>
      <c r="AA24" s="25">
        <v>-444228950</v>
      </c>
    </row>
    <row r="25" spans="1:27" ht="13.5">
      <c r="A25" s="27" t="s">
        <v>49</v>
      </c>
      <c r="B25" s="28"/>
      <c r="C25" s="29">
        <f aca="true" t="shared" si="1" ref="C25:Y25">SUM(C19:C24)</f>
        <v>-428144678</v>
      </c>
      <c r="D25" s="29">
        <f>SUM(D19:D24)</f>
        <v>0</v>
      </c>
      <c r="E25" s="30">
        <f t="shared" si="1"/>
        <v>-444228950</v>
      </c>
      <c r="F25" s="31">
        <f t="shared" si="1"/>
        <v>-444228950</v>
      </c>
      <c r="G25" s="31">
        <f t="shared" si="1"/>
        <v>-19621926</v>
      </c>
      <c r="H25" s="31">
        <f t="shared" si="1"/>
        <v>-2165144</v>
      </c>
      <c r="I25" s="31">
        <f t="shared" si="1"/>
        <v>0</v>
      </c>
      <c r="J25" s="31">
        <f t="shared" si="1"/>
        <v>-21787070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-21787070</v>
      </c>
      <c r="X25" s="31">
        <f t="shared" si="1"/>
        <v>-121153350</v>
      </c>
      <c r="Y25" s="31">
        <f t="shared" si="1"/>
        <v>99366280</v>
      </c>
      <c r="Z25" s="32">
        <f>+IF(X25&lt;&gt;0,+(Y25/X25)*100,0)</f>
        <v>-82.01694794242174</v>
      </c>
      <c r="AA25" s="33">
        <f>SUM(AA19:AA24)</f>
        <v>-444228950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284839962</v>
      </c>
      <c r="F30" s="23">
        <v>284839962</v>
      </c>
      <c r="G30" s="23">
        <v>-3830105</v>
      </c>
      <c r="H30" s="23">
        <v>4017075</v>
      </c>
      <c r="I30" s="23"/>
      <c r="J30" s="23">
        <v>186970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186970</v>
      </c>
      <c r="X30" s="23">
        <v>77683626</v>
      </c>
      <c r="Y30" s="23">
        <v>-77496656</v>
      </c>
      <c r="Z30" s="24">
        <v>-99.76</v>
      </c>
      <c r="AA30" s="25">
        <v>284839962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543444</v>
      </c>
      <c r="D33" s="21"/>
      <c r="E33" s="22">
        <v>-22158004</v>
      </c>
      <c r="F33" s="23">
        <v>-22158004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-6537804</v>
      </c>
      <c r="Y33" s="23">
        <v>6537804</v>
      </c>
      <c r="Z33" s="24">
        <v>-100</v>
      </c>
      <c r="AA33" s="25">
        <v>-22158004</v>
      </c>
    </row>
    <row r="34" spans="1:27" ht="13.5">
      <c r="A34" s="27" t="s">
        <v>55</v>
      </c>
      <c r="B34" s="28"/>
      <c r="C34" s="29">
        <f aca="true" t="shared" si="2" ref="C34:Y34">SUM(C29:C33)</f>
        <v>543444</v>
      </c>
      <c r="D34" s="29">
        <f>SUM(D29:D33)</f>
        <v>0</v>
      </c>
      <c r="E34" s="30">
        <f t="shared" si="2"/>
        <v>262681958</v>
      </c>
      <c r="F34" s="31">
        <f t="shared" si="2"/>
        <v>262681958</v>
      </c>
      <c r="G34" s="31">
        <f t="shared" si="2"/>
        <v>-3830105</v>
      </c>
      <c r="H34" s="31">
        <f t="shared" si="2"/>
        <v>4017075</v>
      </c>
      <c r="I34" s="31">
        <f t="shared" si="2"/>
        <v>0</v>
      </c>
      <c r="J34" s="31">
        <f t="shared" si="2"/>
        <v>186970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186970</v>
      </c>
      <c r="X34" s="31">
        <f t="shared" si="2"/>
        <v>71145822</v>
      </c>
      <c r="Y34" s="31">
        <f t="shared" si="2"/>
        <v>-70958852</v>
      </c>
      <c r="Z34" s="32">
        <f>+IF(X34&lt;&gt;0,+(Y34/X34)*100,0)</f>
        <v>-99.73720171509157</v>
      </c>
      <c r="AA34" s="33">
        <f>SUM(AA29:AA33)</f>
        <v>262681958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-23956326</v>
      </c>
      <c r="D36" s="35">
        <f>+D15+D25+D34</f>
        <v>0</v>
      </c>
      <c r="E36" s="36">
        <f t="shared" si="3"/>
        <v>25909811</v>
      </c>
      <c r="F36" s="37">
        <f t="shared" si="3"/>
        <v>25909811</v>
      </c>
      <c r="G36" s="37">
        <f t="shared" si="3"/>
        <v>13952989</v>
      </c>
      <c r="H36" s="37">
        <f t="shared" si="3"/>
        <v>49939187</v>
      </c>
      <c r="I36" s="37">
        <f t="shared" si="3"/>
        <v>0</v>
      </c>
      <c r="J36" s="37">
        <f t="shared" si="3"/>
        <v>63892176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63892176</v>
      </c>
      <c r="X36" s="37">
        <f t="shared" si="3"/>
        <v>3530418</v>
      </c>
      <c r="Y36" s="37">
        <f t="shared" si="3"/>
        <v>60361758</v>
      </c>
      <c r="Z36" s="38">
        <f>+IF(X36&lt;&gt;0,+(Y36/X36)*100,0)</f>
        <v>1709.7623567520898</v>
      </c>
      <c r="AA36" s="39">
        <f>+AA15+AA25+AA34</f>
        <v>25909811</v>
      </c>
    </row>
    <row r="37" spans="1:27" ht="13.5">
      <c r="A37" s="26" t="s">
        <v>57</v>
      </c>
      <c r="B37" s="20"/>
      <c r="C37" s="35">
        <v>351863529</v>
      </c>
      <c r="D37" s="35"/>
      <c r="E37" s="36">
        <v>207184189</v>
      </c>
      <c r="F37" s="37">
        <v>207184189</v>
      </c>
      <c r="G37" s="37">
        <v>274973044</v>
      </c>
      <c r="H37" s="37">
        <v>288926033</v>
      </c>
      <c r="I37" s="37"/>
      <c r="J37" s="37">
        <v>274973044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274973044</v>
      </c>
      <c r="X37" s="37">
        <v>207184189</v>
      </c>
      <c r="Y37" s="37">
        <v>67788855</v>
      </c>
      <c r="Z37" s="38">
        <v>32.72</v>
      </c>
      <c r="AA37" s="39">
        <v>207184189</v>
      </c>
    </row>
    <row r="38" spans="1:27" ht="13.5">
      <c r="A38" s="45" t="s">
        <v>58</v>
      </c>
      <c r="B38" s="46"/>
      <c r="C38" s="47">
        <v>327907203</v>
      </c>
      <c r="D38" s="47"/>
      <c r="E38" s="48">
        <v>233094000</v>
      </c>
      <c r="F38" s="49">
        <v>233094000</v>
      </c>
      <c r="G38" s="49">
        <v>288926033</v>
      </c>
      <c r="H38" s="49">
        <v>338865220</v>
      </c>
      <c r="I38" s="49"/>
      <c r="J38" s="49">
        <v>338865220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338865220</v>
      </c>
      <c r="X38" s="49">
        <v>210714607</v>
      </c>
      <c r="Y38" s="49">
        <v>128150613</v>
      </c>
      <c r="Z38" s="50">
        <v>60.82</v>
      </c>
      <c r="AA38" s="51">
        <v>233094000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25864592</v>
      </c>
      <c r="D6" s="21"/>
      <c r="E6" s="22">
        <v>29038000</v>
      </c>
      <c r="F6" s="23">
        <v>29038000</v>
      </c>
      <c r="G6" s="23">
        <v>8480707</v>
      </c>
      <c r="H6" s="23">
        <v>5736495</v>
      </c>
      <c r="I6" s="23">
        <v>1854730</v>
      </c>
      <c r="J6" s="23">
        <v>16071932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16071932</v>
      </c>
      <c r="X6" s="23">
        <v>7790999</v>
      </c>
      <c r="Y6" s="23">
        <v>8280933</v>
      </c>
      <c r="Z6" s="24">
        <v>106.29</v>
      </c>
      <c r="AA6" s="25">
        <v>29038000</v>
      </c>
    </row>
    <row r="7" spans="1:27" ht="13.5">
      <c r="A7" s="26" t="s">
        <v>34</v>
      </c>
      <c r="B7" s="20"/>
      <c r="C7" s="21">
        <v>28250000</v>
      </c>
      <c r="D7" s="21"/>
      <c r="E7" s="22">
        <v>29862000</v>
      </c>
      <c r="F7" s="23">
        <v>29862000</v>
      </c>
      <c r="G7" s="23">
        <v>1800000</v>
      </c>
      <c r="H7" s="23">
        <v>1784000</v>
      </c>
      <c r="I7" s="23">
        <v>500316</v>
      </c>
      <c r="J7" s="23">
        <v>4084316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4084316</v>
      </c>
      <c r="X7" s="23">
        <v>8960000</v>
      </c>
      <c r="Y7" s="23">
        <v>-4875684</v>
      </c>
      <c r="Z7" s="24">
        <v>-54.42</v>
      </c>
      <c r="AA7" s="25">
        <v>29862000</v>
      </c>
    </row>
    <row r="8" spans="1:27" ht="13.5">
      <c r="A8" s="26" t="s">
        <v>35</v>
      </c>
      <c r="B8" s="20"/>
      <c r="C8" s="21"/>
      <c r="D8" s="21"/>
      <c r="E8" s="22">
        <v>9050000</v>
      </c>
      <c r="F8" s="23">
        <v>9050000</v>
      </c>
      <c r="G8" s="23">
        <v>4257000</v>
      </c>
      <c r="H8" s="23"/>
      <c r="I8" s="23"/>
      <c r="J8" s="23">
        <v>4257000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4257000</v>
      </c>
      <c r="X8" s="23">
        <v>3200000</v>
      </c>
      <c r="Y8" s="23">
        <v>1057000</v>
      </c>
      <c r="Z8" s="24">
        <v>33.03</v>
      </c>
      <c r="AA8" s="25">
        <v>9050000</v>
      </c>
    </row>
    <row r="9" spans="1:27" ht="13.5">
      <c r="A9" s="26" t="s">
        <v>36</v>
      </c>
      <c r="B9" s="20"/>
      <c r="C9" s="21">
        <v>1292905</v>
      </c>
      <c r="D9" s="21"/>
      <c r="E9" s="22">
        <v>1078000</v>
      </c>
      <c r="F9" s="23">
        <v>1078000</v>
      </c>
      <c r="G9" s="23">
        <v>70327</v>
      </c>
      <c r="H9" s="23">
        <v>85920</v>
      </c>
      <c r="I9" s="23">
        <v>98675</v>
      </c>
      <c r="J9" s="23">
        <v>254922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254922</v>
      </c>
      <c r="X9" s="23">
        <v>270000</v>
      </c>
      <c r="Y9" s="23">
        <v>-15078</v>
      </c>
      <c r="Z9" s="24">
        <v>-5.58</v>
      </c>
      <c r="AA9" s="25">
        <v>1078000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36519166</v>
      </c>
      <c r="D12" s="21"/>
      <c r="E12" s="22">
        <v>-62374604</v>
      </c>
      <c r="F12" s="23">
        <v>-62374604</v>
      </c>
      <c r="G12" s="23">
        <v>-6733242</v>
      </c>
      <c r="H12" s="23">
        <v>-11939694</v>
      </c>
      <c r="I12" s="23">
        <v>-5467876</v>
      </c>
      <c r="J12" s="23">
        <v>-24140812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-24140812</v>
      </c>
      <c r="X12" s="23">
        <v>-16122149</v>
      </c>
      <c r="Y12" s="23">
        <v>-8018663</v>
      </c>
      <c r="Z12" s="24">
        <v>49.74</v>
      </c>
      <c r="AA12" s="25">
        <v>-62374604</v>
      </c>
    </row>
    <row r="13" spans="1:27" ht="13.5">
      <c r="A13" s="26" t="s">
        <v>40</v>
      </c>
      <c r="B13" s="20"/>
      <c r="C13" s="21"/>
      <c r="D13" s="21"/>
      <c r="E13" s="22">
        <v>-171000</v>
      </c>
      <c r="F13" s="23">
        <v>-171000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-171000</v>
      </c>
    </row>
    <row r="14" spans="1:27" ht="13.5">
      <c r="A14" s="26" t="s">
        <v>41</v>
      </c>
      <c r="B14" s="20"/>
      <c r="C14" s="21">
        <v>6800850</v>
      </c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98727513</v>
      </c>
      <c r="D15" s="29">
        <f>SUM(D6:D14)</f>
        <v>0</v>
      </c>
      <c r="E15" s="30">
        <f t="shared" si="0"/>
        <v>6482396</v>
      </c>
      <c r="F15" s="31">
        <f t="shared" si="0"/>
        <v>6482396</v>
      </c>
      <c r="G15" s="31">
        <f t="shared" si="0"/>
        <v>7874792</v>
      </c>
      <c r="H15" s="31">
        <f t="shared" si="0"/>
        <v>-4333279</v>
      </c>
      <c r="I15" s="31">
        <f t="shared" si="0"/>
        <v>-3014155</v>
      </c>
      <c r="J15" s="31">
        <f t="shared" si="0"/>
        <v>527358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527358</v>
      </c>
      <c r="X15" s="31">
        <f t="shared" si="0"/>
        <v>4098850</v>
      </c>
      <c r="Y15" s="31">
        <f t="shared" si="0"/>
        <v>-3571492</v>
      </c>
      <c r="Z15" s="32">
        <f>+IF(X15&lt;&gt;0,+(Y15/X15)*100,0)</f>
        <v>-87.13400100028056</v>
      </c>
      <c r="AA15" s="33">
        <f>SUM(AA6:AA14)</f>
        <v>6482396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615714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15131399</v>
      </c>
      <c r="D24" s="21"/>
      <c r="E24" s="22">
        <v>-14725000</v>
      </c>
      <c r="F24" s="23">
        <v>-14725000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-3681252</v>
      </c>
      <c r="Y24" s="23">
        <v>3681252</v>
      </c>
      <c r="Z24" s="24">
        <v>-100</v>
      </c>
      <c r="AA24" s="25">
        <v>-14725000</v>
      </c>
    </row>
    <row r="25" spans="1:27" ht="13.5">
      <c r="A25" s="27" t="s">
        <v>49</v>
      </c>
      <c r="B25" s="28"/>
      <c r="C25" s="29">
        <f aca="true" t="shared" si="1" ref="C25:Y25">SUM(C19:C24)</f>
        <v>15747113</v>
      </c>
      <c r="D25" s="29">
        <f>SUM(D19:D24)</f>
        <v>0</v>
      </c>
      <c r="E25" s="30">
        <f t="shared" si="1"/>
        <v>-14725000</v>
      </c>
      <c r="F25" s="31">
        <f t="shared" si="1"/>
        <v>-14725000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-3681252</v>
      </c>
      <c r="Y25" s="31">
        <f t="shared" si="1"/>
        <v>3681252</v>
      </c>
      <c r="Z25" s="32">
        <f>+IF(X25&lt;&gt;0,+(Y25/X25)*100,0)</f>
        <v>-100</v>
      </c>
      <c r="AA25" s="33">
        <f>SUM(AA19:AA24)</f>
        <v>-14725000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140000</v>
      </c>
      <c r="F31" s="23">
        <v>140000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34998</v>
      </c>
      <c r="Y31" s="23">
        <v>-34998</v>
      </c>
      <c r="Z31" s="24">
        <v>-100</v>
      </c>
      <c r="AA31" s="25">
        <v>140000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-40000</v>
      </c>
      <c r="F33" s="23">
        <v>-40000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-20000</v>
      </c>
      <c r="Y33" s="23">
        <v>20000</v>
      </c>
      <c r="Z33" s="24">
        <v>-100</v>
      </c>
      <c r="AA33" s="25">
        <v>-40000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100000</v>
      </c>
      <c r="F34" s="31">
        <f t="shared" si="2"/>
        <v>100000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14998</v>
      </c>
      <c r="Y34" s="31">
        <f t="shared" si="2"/>
        <v>-14998</v>
      </c>
      <c r="Z34" s="32">
        <f>+IF(X34&lt;&gt;0,+(Y34/X34)*100,0)</f>
        <v>-100</v>
      </c>
      <c r="AA34" s="33">
        <f>SUM(AA29:AA33)</f>
        <v>100000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114474626</v>
      </c>
      <c r="D36" s="35">
        <f>+D15+D25+D34</f>
        <v>0</v>
      </c>
      <c r="E36" s="36">
        <f t="shared" si="3"/>
        <v>-8142604</v>
      </c>
      <c r="F36" s="37">
        <f t="shared" si="3"/>
        <v>-8142604</v>
      </c>
      <c r="G36" s="37">
        <f t="shared" si="3"/>
        <v>7874792</v>
      </c>
      <c r="H36" s="37">
        <f t="shared" si="3"/>
        <v>-4333279</v>
      </c>
      <c r="I36" s="37">
        <f t="shared" si="3"/>
        <v>-3014155</v>
      </c>
      <c r="J36" s="37">
        <f t="shared" si="3"/>
        <v>527358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527358</v>
      </c>
      <c r="X36" s="37">
        <f t="shared" si="3"/>
        <v>432596</v>
      </c>
      <c r="Y36" s="37">
        <f t="shared" si="3"/>
        <v>94762</v>
      </c>
      <c r="Z36" s="38">
        <f>+IF(X36&lt;&gt;0,+(Y36/X36)*100,0)</f>
        <v>21.90542677232337</v>
      </c>
      <c r="AA36" s="39">
        <f>+AA15+AA25+AA34</f>
        <v>-8142604</v>
      </c>
    </row>
    <row r="37" spans="1:27" ht="13.5">
      <c r="A37" s="26" t="s">
        <v>57</v>
      </c>
      <c r="B37" s="20"/>
      <c r="C37" s="35">
        <v>4505791</v>
      </c>
      <c r="D37" s="35"/>
      <c r="E37" s="36">
        <v>18770000</v>
      </c>
      <c r="F37" s="37">
        <v>18770000</v>
      </c>
      <c r="G37" s="37">
        <v>8014736</v>
      </c>
      <c r="H37" s="37">
        <v>15889528</v>
      </c>
      <c r="I37" s="37">
        <v>11556249</v>
      </c>
      <c r="J37" s="37">
        <v>8014736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8014736</v>
      </c>
      <c r="X37" s="37">
        <v>18770000</v>
      </c>
      <c r="Y37" s="37">
        <v>-10755264</v>
      </c>
      <c r="Z37" s="38">
        <v>-57.3</v>
      </c>
      <c r="AA37" s="39">
        <v>18770000</v>
      </c>
    </row>
    <row r="38" spans="1:27" ht="13.5">
      <c r="A38" s="45" t="s">
        <v>58</v>
      </c>
      <c r="B38" s="46"/>
      <c r="C38" s="47">
        <v>118980417</v>
      </c>
      <c r="D38" s="47"/>
      <c r="E38" s="48">
        <v>10627396</v>
      </c>
      <c r="F38" s="49">
        <v>10627396</v>
      </c>
      <c r="G38" s="49">
        <v>15889528</v>
      </c>
      <c r="H38" s="49">
        <v>11556249</v>
      </c>
      <c r="I38" s="49">
        <v>8542094</v>
      </c>
      <c r="J38" s="49">
        <v>8542094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8542094</v>
      </c>
      <c r="X38" s="49">
        <v>19202596</v>
      </c>
      <c r="Y38" s="49">
        <v>-10660502</v>
      </c>
      <c r="Z38" s="50">
        <v>-55.52</v>
      </c>
      <c r="AA38" s="51">
        <v>10627396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90840780</v>
      </c>
      <c r="D6" s="21"/>
      <c r="E6" s="22">
        <v>90193466</v>
      </c>
      <c r="F6" s="23">
        <v>90193466</v>
      </c>
      <c r="G6" s="23">
        <v>5656345</v>
      </c>
      <c r="H6" s="23">
        <v>8137349</v>
      </c>
      <c r="I6" s="23">
        <v>18124763</v>
      </c>
      <c r="J6" s="23">
        <v>31918457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31918457</v>
      </c>
      <c r="X6" s="23">
        <v>22548366</v>
      </c>
      <c r="Y6" s="23">
        <v>9370091</v>
      </c>
      <c r="Z6" s="24">
        <v>41.56</v>
      </c>
      <c r="AA6" s="25">
        <v>90193466</v>
      </c>
    </row>
    <row r="7" spans="1:27" ht="13.5">
      <c r="A7" s="26" t="s">
        <v>34</v>
      </c>
      <c r="B7" s="20"/>
      <c r="C7" s="21">
        <v>40606690</v>
      </c>
      <c r="D7" s="21"/>
      <c r="E7" s="22">
        <v>52353000</v>
      </c>
      <c r="F7" s="23">
        <v>52353000</v>
      </c>
      <c r="G7" s="23">
        <v>19073000</v>
      </c>
      <c r="H7" s="23">
        <v>1438000</v>
      </c>
      <c r="I7" s="23">
        <v>4532000</v>
      </c>
      <c r="J7" s="23">
        <v>25043000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25043000</v>
      </c>
      <c r="X7" s="23">
        <v>13088250</v>
      </c>
      <c r="Y7" s="23">
        <v>11954750</v>
      </c>
      <c r="Z7" s="24">
        <v>91.34</v>
      </c>
      <c r="AA7" s="25">
        <v>52353000</v>
      </c>
    </row>
    <row r="8" spans="1:27" ht="13.5">
      <c r="A8" s="26" t="s">
        <v>35</v>
      </c>
      <c r="B8" s="20"/>
      <c r="C8" s="21">
        <v>34615022</v>
      </c>
      <c r="D8" s="21"/>
      <c r="E8" s="22">
        <v>19367000</v>
      </c>
      <c r="F8" s="23">
        <v>19367000</v>
      </c>
      <c r="G8" s="23">
        <v>6000000</v>
      </c>
      <c r="H8" s="23"/>
      <c r="I8" s="23"/>
      <c r="J8" s="23">
        <v>6000000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6000000</v>
      </c>
      <c r="X8" s="23">
        <v>4841748</v>
      </c>
      <c r="Y8" s="23">
        <v>1158252</v>
      </c>
      <c r="Z8" s="24">
        <v>23.92</v>
      </c>
      <c r="AA8" s="25">
        <v>19367000</v>
      </c>
    </row>
    <row r="9" spans="1:27" ht="13.5">
      <c r="A9" s="26" t="s">
        <v>36</v>
      </c>
      <c r="B9" s="20"/>
      <c r="C9" s="21">
        <v>5046468</v>
      </c>
      <c r="D9" s="21"/>
      <c r="E9" s="22">
        <v>3650000</v>
      </c>
      <c r="F9" s="23">
        <v>3650000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  <c r="AA9" s="25">
        <v>3650000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-139385187</v>
      </c>
      <c r="D12" s="21"/>
      <c r="E12" s="22">
        <v>-124031305</v>
      </c>
      <c r="F12" s="23">
        <v>-124031305</v>
      </c>
      <c r="G12" s="23">
        <v>-27353452</v>
      </c>
      <c r="H12" s="23">
        <v>-8525269</v>
      </c>
      <c r="I12" s="23">
        <v>-15148057</v>
      </c>
      <c r="J12" s="23">
        <v>-51026778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-51026778</v>
      </c>
      <c r="X12" s="23">
        <v>-29132818</v>
      </c>
      <c r="Y12" s="23">
        <v>-21893960</v>
      </c>
      <c r="Z12" s="24">
        <v>75.15</v>
      </c>
      <c r="AA12" s="25">
        <v>-124031305</v>
      </c>
    </row>
    <row r="13" spans="1:27" ht="13.5">
      <c r="A13" s="26" t="s">
        <v>40</v>
      </c>
      <c r="B13" s="20"/>
      <c r="C13" s="21">
        <v>-1816</v>
      </c>
      <c r="D13" s="21"/>
      <c r="E13" s="22">
        <v>-562565</v>
      </c>
      <c r="F13" s="23">
        <v>-562565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-562565</v>
      </c>
    </row>
    <row r="14" spans="1:27" ht="13.5">
      <c r="A14" s="26" t="s">
        <v>41</v>
      </c>
      <c r="B14" s="20"/>
      <c r="C14" s="21">
        <v>-3624192</v>
      </c>
      <c r="D14" s="21"/>
      <c r="E14" s="22">
        <v>-300000</v>
      </c>
      <c r="F14" s="23">
        <v>-300000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>
        <v>-300000</v>
      </c>
    </row>
    <row r="15" spans="1:27" ht="13.5">
      <c r="A15" s="27" t="s">
        <v>42</v>
      </c>
      <c r="B15" s="28"/>
      <c r="C15" s="29">
        <f aca="true" t="shared" si="0" ref="C15:Y15">SUM(C6:C14)</f>
        <v>28097765</v>
      </c>
      <c r="D15" s="29">
        <f>SUM(D6:D14)</f>
        <v>0</v>
      </c>
      <c r="E15" s="30">
        <f t="shared" si="0"/>
        <v>40669596</v>
      </c>
      <c r="F15" s="31">
        <f t="shared" si="0"/>
        <v>40669596</v>
      </c>
      <c r="G15" s="31">
        <f t="shared" si="0"/>
        <v>3375893</v>
      </c>
      <c r="H15" s="31">
        <f t="shared" si="0"/>
        <v>1050080</v>
      </c>
      <c r="I15" s="31">
        <f t="shared" si="0"/>
        <v>7508706</v>
      </c>
      <c r="J15" s="31">
        <f t="shared" si="0"/>
        <v>11934679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11934679</v>
      </c>
      <c r="X15" s="31">
        <f t="shared" si="0"/>
        <v>11345546</v>
      </c>
      <c r="Y15" s="31">
        <f t="shared" si="0"/>
        <v>589133</v>
      </c>
      <c r="Z15" s="32">
        <f>+IF(X15&lt;&gt;0,+(Y15/X15)*100,0)</f>
        <v>5.192636828584539</v>
      </c>
      <c r="AA15" s="33">
        <f>SUM(AA6:AA14)</f>
        <v>40669596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43502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>
        <v>3289347</v>
      </c>
      <c r="D20" s="21"/>
      <c r="E20" s="43">
        <v>4000000</v>
      </c>
      <c r="F20" s="40">
        <v>4000000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>
        <v>4000000</v>
      </c>
    </row>
    <row r="21" spans="1:27" ht="13.5">
      <c r="A21" s="26" t="s">
        <v>46</v>
      </c>
      <c r="B21" s="20"/>
      <c r="C21" s="44">
        <v>-422507</v>
      </c>
      <c r="D21" s="44"/>
      <c r="E21" s="22"/>
      <c r="F21" s="23"/>
      <c r="G21" s="40">
        <v>591886</v>
      </c>
      <c r="H21" s="40">
        <v>2114880</v>
      </c>
      <c r="I21" s="40">
        <v>12719</v>
      </c>
      <c r="J21" s="23">
        <v>2719485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2719485</v>
      </c>
      <c r="X21" s="23"/>
      <c r="Y21" s="40">
        <v>2719485</v>
      </c>
      <c r="Z21" s="41"/>
      <c r="AA21" s="42"/>
    </row>
    <row r="22" spans="1:27" ht="13.5">
      <c r="A22" s="26" t="s">
        <v>47</v>
      </c>
      <c r="B22" s="20"/>
      <c r="C22" s="21">
        <v>-1035319</v>
      </c>
      <c r="D22" s="21"/>
      <c r="E22" s="22"/>
      <c r="F22" s="23"/>
      <c r="G22" s="23">
        <v>3500000</v>
      </c>
      <c r="H22" s="23"/>
      <c r="I22" s="23"/>
      <c r="J22" s="23">
        <v>3500000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3500000</v>
      </c>
      <c r="X22" s="23"/>
      <c r="Y22" s="23">
        <v>3500000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-33993002</v>
      </c>
      <c r="D24" s="21"/>
      <c r="E24" s="22">
        <v>-33493250</v>
      </c>
      <c r="F24" s="23">
        <v>-33493250</v>
      </c>
      <c r="G24" s="23">
        <v>-3905972</v>
      </c>
      <c r="H24" s="23">
        <v>-463534</v>
      </c>
      <c r="I24" s="23">
        <v>-5680381</v>
      </c>
      <c r="J24" s="23">
        <v>-10049887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-10049887</v>
      </c>
      <c r="X24" s="23">
        <v>-11164416</v>
      </c>
      <c r="Y24" s="23">
        <v>1114529</v>
      </c>
      <c r="Z24" s="24">
        <v>-9.98</v>
      </c>
      <c r="AA24" s="25">
        <v>-33493250</v>
      </c>
    </row>
    <row r="25" spans="1:27" ht="13.5">
      <c r="A25" s="27" t="s">
        <v>49</v>
      </c>
      <c r="B25" s="28"/>
      <c r="C25" s="29">
        <f aca="true" t="shared" si="1" ref="C25:Y25">SUM(C19:C24)</f>
        <v>-32117979</v>
      </c>
      <c r="D25" s="29">
        <f>SUM(D19:D24)</f>
        <v>0</v>
      </c>
      <c r="E25" s="30">
        <f t="shared" si="1"/>
        <v>-29493250</v>
      </c>
      <c r="F25" s="31">
        <f t="shared" si="1"/>
        <v>-29493250</v>
      </c>
      <c r="G25" s="31">
        <f t="shared" si="1"/>
        <v>185914</v>
      </c>
      <c r="H25" s="31">
        <f t="shared" si="1"/>
        <v>1651346</v>
      </c>
      <c r="I25" s="31">
        <f t="shared" si="1"/>
        <v>-5667662</v>
      </c>
      <c r="J25" s="31">
        <f t="shared" si="1"/>
        <v>-3830402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-3830402</v>
      </c>
      <c r="X25" s="31">
        <f t="shared" si="1"/>
        <v>-11164416</v>
      </c>
      <c r="Y25" s="31">
        <f t="shared" si="1"/>
        <v>7334014</v>
      </c>
      <c r="Z25" s="32">
        <f>+IF(X25&lt;&gt;0,+(Y25/X25)*100,0)</f>
        <v>-65.69097747701268</v>
      </c>
      <c r="AA25" s="33">
        <f>SUM(AA19:AA24)</f>
        <v>-29493250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-134957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17372</v>
      </c>
      <c r="D33" s="21"/>
      <c r="E33" s="22">
        <v>-2275816</v>
      </c>
      <c r="F33" s="23">
        <v>-2275816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-2275816</v>
      </c>
    </row>
    <row r="34" spans="1:27" ht="13.5">
      <c r="A34" s="27" t="s">
        <v>55</v>
      </c>
      <c r="B34" s="28"/>
      <c r="C34" s="29">
        <f aca="true" t="shared" si="2" ref="C34:Y34">SUM(C29:C33)</f>
        <v>-117585</v>
      </c>
      <c r="D34" s="29">
        <f>SUM(D29:D33)</f>
        <v>0</v>
      </c>
      <c r="E34" s="30">
        <f t="shared" si="2"/>
        <v>-2275816</v>
      </c>
      <c r="F34" s="31">
        <f t="shared" si="2"/>
        <v>-2275816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-2275816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-4137799</v>
      </c>
      <c r="D36" s="35">
        <f>+D15+D25+D34</f>
        <v>0</v>
      </c>
      <c r="E36" s="36">
        <f t="shared" si="3"/>
        <v>8900530</v>
      </c>
      <c r="F36" s="37">
        <f t="shared" si="3"/>
        <v>8900530</v>
      </c>
      <c r="G36" s="37">
        <f t="shared" si="3"/>
        <v>3561807</v>
      </c>
      <c r="H36" s="37">
        <f t="shared" si="3"/>
        <v>2701426</v>
      </c>
      <c r="I36" s="37">
        <f t="shared" si="3"/>
        <v>1841044</v>
      </c>
      <c r="J36" s="37">
        <f t="shared" si="3"/>
        <v>8104277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8104277</v>
      </c>
      <c r="X36" s="37">
        <f t="shared" si="3"/>
        <v>181130</v>
      </c>
      <c r="Y36" s="37">
        <f t="shared" si="3"/>
        <v>7923147</v>
      </c>
      <c r="Z36" s="38">
        <f>+IF(X36&lt;&gt;0,+(Y36/X36)*100,0)</f>
        <v>4374.287528294595</v>
      </c>
      <c r="AA36" s="39">
        <f>+AA15+AA25+AA34</f>
        <v>8900530</v>
      </c>
    </row>
    <row r="37" spans="1:27" ht="13.5">
      <c r="A37" s="26" t="s">
        <v>57</v>
      </c>
      <c r="B37" s="20"/>
      <c r="C37" s="35">
        <v>69209826</v>
      </c>
      <c r="D37" s="35"/>
      <c r="E37" s="36">
        <v>93238335</v>
      </c>
      <c r="F37" s="37">
        <v>93238335</v>
      </c>
      <c r="G37" s="37">
        <v>5187404</v>
      </c>
      <c r="H37" s="37">
        <v>8749211</v>
      </c>
      <c r="I37" s="37">
        <v>11450637</v>
      </c>
      <c r="J37" s="37">
        <v>5187404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5187404</v>
      </c>
      <c r="X37" s="37">
        <v>93238335</v>
      </c>
      <c r="Y37" s="37">
        <v>-88050931</v>
      </c>
      <c r="Z37" s="38">
        <v>-94.44</v>
      </c>
      <c r="AA37" s="39">
        <v>93238335</v>
      </c>
    </row>
    <row r="38" spans="1:27" ht="13.5">
      <c r="A38" s="45" t="s">
        <v>58</v>
      </c>
      <c r="B38" s="46"/>
      <c r="C38" s="47">
        <v>65072027</v>
      </c>
      <c r="D38" s="47"/>
      <c r="E38" s="48">
        <v>102138865</v>
      </c>
      <c r="F38" s="49">
        <v>102138865</v>
      </c>
      <c r="G38" s="49">
        <v>8749211</v>
      </c>
      <c r="H38" s="49">
        <v>11450637</v>
      </c>
      <c r="I38" s="49">
        <v>13291681</v>
      </c>
      <c r="J38" s="49">
        <v>13291681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13291681</v>
      </c>
      <c r="X38" s="49">
        <v>93419465</v>
      </c>
      <c r="Y38" s="49">
        <v>-80127784</v>
      </c>
      <c r="Z38" s="50">
        <v>-85.77</v>
      </c>
      <c r="AA38" s="51">
        <v>102138865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99466375</v>
      </c>
      <c r="D6" s="21"/>
      <c r="E6" s="22">
        <v>13776996</v>
      </c>
      <c r="F6" s="23">
        <v>13776996</v>
      </c>
      <c r="G6" s="23">
        <v>36223706</v>
      </c>
      <c r="H6" s="23">
        <v>3474227</v>
      </c>
      <c r="I6" s="23">
        <v>3922792</v>
      </c>
      <c r="J6" s="23">
        <v>43620725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43620725</v>
      </c>
      <c r="X6" s="23">
        <v>3444249</v>
      </c>
      <c r="Y6" s="23">
        <v>40176476</v>
      </c>
      <c r="Z6" s="24">
        <v>1166.48</v>
      </c>
      <c r="AA6" s="25">
        <v>13776996</v>
      </c>
    </row>
    <row r="7" spans="1:27" ht="13.5">
      <c r="A7" s="26" t="s">
        <v>34</v>
      </c>
      <c r="B7" s="20"/>
      <c r="C7" s="21"/>
      <c r="D7" s="21"/>
      <c r="E7" s="22">
        <v>60786000</v>
      </c>
      <c r="F7" s="23">
        <v>60786000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24464000</v>
      </c>
      <c r="Y7" s="23">
        <v>-24464000</v>
      </c>
      <c r="Z7" s="24">
        <v>-100</v>
      </c>
      <c r="AA7" s="25">
        <v>60786000</v>
      </c>
    </row>
    <row r="8" spans="1:27" ht="13.5">
      <c r="A8" s="26" t="s">
        <v>35</v>
      </c>
      <c r="B8" s="20"/>
      <c r="C8" s="21"/>
      <c r="D8" s="21"/>
      <c r="E8" s="22">
        <v>30422000</v>
      </c>
      <c r="F8" s="23">
        <v>30422000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9174000</v>
      </c>
      <c r="Y8" s="23">
        <v>-9174000</v>
      </c>
      <c r="Z8" s="24">
        <v>-100</v>
      </c>
      <c r="AA8" s="25">
        <v>30422000</v>
      </c>
    </row>
    <row r="9" spans="1:27" ht="13.5">
      <c r="A9" s="26" t="s">
        <v>36</v>
      </c>
      <c r="B9" s="20"/>
      <c r="C9" s="21">
        <v>1410400</v>
      </c>
      <c r="D9" s="21"/>
      <c r="E9" s="22">
        <v>1610004</v>
      </c>
      <c r="F9" s="23">
        <v>1610004</v>
      </c>
      <c r="G9" s="23">
        <v>68113</v>
      </c>
      <c r="H9" s="23">
        <v>86709</v>
      </c>
      <c r="I9" s="23">
        <v>166581</v>
      </c>
      <c r="J9" s="23">
        <v>321403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321403</v>
      </c>
      <c r="X9" s="23">
        <v>402501</v>
      </c>
      <c r="Y9" s="23">
        <v>-81098</v>
      </c>
      <c r="Z9" s="24">
        <v>-20.15</v>
      </c>
      <c r="AA9" s="25">
        <v>1610004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-77368555</v>
      </c>
      <c r="D12" s="21"/>
      <c r="E12" s="22">
        <v>-78176004</v>
      </c>
      <c r="F12" s="23">
        <v>-78176004</v>
      </c>
      <c r="G12" s="23">
        <v>-6062454</v>
      </c>
      <c r="H12" s="23">
        <v>-6930401</v>
      </c>
      <c r="I12" s="23">
        <v>-5867100</v>
      </c>
      <c r="J12" s="23">
        <v>-18859955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-18859955</v>
      </c>
      <c r="X12" s="23">
        <v>-19544001</v>
      </c>
      <c r="Y12" s="23">
        <v>684046</v>
      </c>
      <c r="Z12" s="24">
        <v>-3.5</v>
      </c>
      <c r="AA12" s="25">
        <v>-78176004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>
        <v>-37166046</v>
      </c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-13657826</v>
      </c>
      <c r="D15" s="29">
        <f>SUM(D6:D14)</f>
        <v>0</v>
      </c>
      <c r="E15" s="30">
        <f t="shared" si="0"/>
        <v>28418996</v>
      </c>
      <c r="F15" s="31">
        <f t="shared" si="0"/>
        <v>28418996</v>
      </c>
      <c r="G15" s="31">
        <f t="shared" si="0"/>
        <v>30229365</v>
      </c>
      <c r="H15" s="31">
        <f t="shared" si="0"/>
        <v>-3369465</v>
      </c>
      <c r="I15" s="31">
        <f t="shared" si="0"/>
        <v>-1777727</v>
      </c>
      <c r="J15" s="31">
        <f t="shared" si="0"/>
        <v>25082173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25082173</v>
      </c>
      <c r="X15" s="31">
        <f t="shared" si="0"/>
        <v>17940749</v>
      </c>
      <c r="Y15" s="31">
        <f t="shared" si="0"/>
        <v>7141424</v>
      </c>
      <c r="Z15" s="32">
        <f>+IF(X15&lt;&gt;0,+(Y15/X15)*100,0)</f>
        <v>39.80560677817855</v>
      </c>
      <c r="AA15" s="33">
        <f>SUM(AA6:AA14)</f>
        <v>28418996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59592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-3392000</v>
      </c>
      <c r="F22" s="23">
        <v>-3392000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>
        <v>-3392000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-2048066</v>
      </c>
      <c r="D24" s="21"/>
      <c r="E24" s="22">
        <v>-45630996</v>
      </c>
      <c r="F24" s="23">
        <v>-45630996</v>
      </c>
      <c r="G24" s="23">
        <v>-2604291</v>
      </c>
      <c r="H24" s="23">
        <v>-931476</v>
      </c>
      <c r="I24" s="23">
        <v>-4353718</v>
      </c>
      <c r="J24" s="23">
        <v>-7889485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-7889485</v>
      </c>
      <c r="X24" s="23">
        <v>-11407749</v>
      </c>
      <c r="Y24" s="23">
        <v>3518264</v>
      </c>
      <c r="Z24" s="24">
        <v>-30.84</v>
      </c>
      <c r="AA24" s="25">
        <v>-45630996</v>
      </c>
    </row>
    <row r="25" spans="1:27" ht="13.5">
      <c r="A25" s="27" t="s">
        <v>49</v>
      </c>
      <c r="B25" s="28"/>
      <c r="C25" s="29">
        <f aca="true" t="shared" si="1" ref="C25:Y25">SUM(C19:C24)</f>
        <v>-1988474</v>
      </c>
      <c r="D25" s="29">
        <f>SUM(D19:D24)</f>
        <v>0</v>
      </c>
      <c r="E25" s="30">
        <f t="shared" si="1"/>
        <v>-49022996</v>
      </c>
      <c r="F25" s="31">
        <f t="shared" si="1"/>
        <v>-49022996</v>
      </c>
      <c r="G25" s="31">
        <f t="shared" si="1"/>
        <v>-2604291</v>
      </c>
      <c r="H25" s="31">
        <f t="shared" si="1"/>
        <v>-931476</v>
      </c>
      <c r="I25" s="31">
        <f t="shared" si="1"/>
        <v>-4353718</v>
      </c>
      <c r="J25" s="31">
        <f t="shared" si="1"/>
        <v>-7889485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-7889485</v>
      </c>
      <c r="X25" s="31">
        <f t="shared" si="1"/>
        <v>-11407749</v>
      </c>
      <c r="Y25" s="31">
        <f t="shared" si="1"/>
        <v>3518264</v>
      </c>
      <c r="Z25" s="32">
        <f>+IF(X25&lt;&gt;0,+(Y25/X25)*100,0)</f>
        <v>-30.8410011475533</v>
      </c>
      <c r="AA25" s="33">
        <f>SUM(AA19:AA24)</f>
        <v>-49022996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72646</v>
      </c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72646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-15573654</v>
      </c>
      <c r="D36" s="35">
        <f>+D15+D25+D34</f>
        <v>0</v>
      </c>
      <c r="E36" s="36">
        <f t="shared" si="3"/>
        <v>-20604000</v>
      </c>
      <c r="F36" s="37">
        <f t="shared" si="3"/>
        <v>-20604000</v>
      </c>
      <c r="G36" s="37">
        <f t="shared" si="3"/>
        <v>27625074</v>
      </c>
      <c r="H36" s="37">
        <f t="shared" si="3"/>
        <v>-4300941</v>
      </c>
      <c r="I36" s="37">
        <f t="shared" si="3"/>
        <v>-6131445</v>
      </c>
      <c r="J36" s="37">
        <f t="shared" si="3"/>
        <v>17192688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17192688</v>
      </c>
      <c r="X36" s="37">
        <f t="shared" si="3"/>
        <v>6533000</v>
      </c>
      <c r="Y36" s="37">
        <f t="shared" si="3"/>
        <v>10659688</v>
      </c>
      <c r="Z36" s="38">
        <f>+IF(X36&lt;&gt;0,+(Y36/X36)*100,0)</f>
        <v>163.16681463339967</v>
      </c>
      <c r="AA36" s="39">
        <f>+AA15+AA25+AA34</f>
        <v>-20604000</v>
      </c>
    </row>
    <row r="37" spans="1:27" ht="13.5">
      <c r="A37" s="26" t="s">
        <v>57</v>
      </c>
      <c r="B37" s="20"/>
      <c r="C37" s="35">
        <v>36019035</v>
      </c>
      <c r="D37" s="35"/>
      <c r="E37" s="36">
        <v>23147000</v>
      </c>
      <c r="F37" s="37">
        <v>23147000</v>
      </c>
      <c r="G37" s="37">
        <v>684190</v>
      </c>
      <c r="H37" s="37">
        <v>28309264</v>
      </c>
      <c r="I37" s="37">
        <v>24008323</v>
      </c>
      <c r="J37" s="37">
        <v>684190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684190</v>
      </c>
      <c r="X37" s="37">
        <v>23147000</v>
      </c>
      <c r="Y37" s="37">
        <v>-22462810</v>
      </c>
      <c r="Z37" s="38">
        <v>-97.04</v>
      </c>
      <c r="AA37" s="39">
        <v>23147000</v>
      </c>
    </row>
    <row r="38" spans="1:27" ht="13.5">
      <c r="A38" s="45" t="s">
        <v>58</v>
      </c>
      <c r="B38" s="46"/>
      <c r="C38" s="47">
        <v>20445381</v>
      </c>
      <c r="D38" s="47"/>
      <c r="E38" s="48">
        <v>2543000</v>
      </c>
      <c r="F38" s="49">
        <v>2543000</v>
      </c>
      <c r="G38" s="49">
        <v>28309264</v>
      </c>
      <c r="H38" s="49">
        <v>24008323</v>
      </c>
      <c r="I38" s="49">
        <v>17876878</v>
      </c>
      <c r="J38" s="49">
        <v>17876878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17876878</v>
      </c>
      <c r="X38" s="49">
        <v>29680000</v>
      </c>
      <c r="Y38" s="49">
        <v>-11803122</v>
      </c>
      <c r="Z38" s="50">
        <v>-39.77</v>
      </c>
      <c r="AA38" s="51">
        <v>2543000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17877365</v>
      </c>
      <c r="D6" s="21"/>
      <c r="E6" s="22">
        <v>15751272</v>
      </c>
      <c r="F6" s="23">
        <v>15751272</v>
      </c>
      <c r="G6" s="23">
        <v>2099784</v>
      </c>
      <c r="H6" s="23">
        <v>351601</v>
      </c>
      <c r="I6" s="23">
        <v>1123251</v>
      </c>
      <c r="J6" s="23">
        <v>3574636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3574636</v>
      </c>
      <c r="X6" s="23">
        <v>3937818</v>
      </c>
      <c r="Y6" s="23">
        <v>-363182</v>
      </c>
      <c r="Z6" s="24">
        <v>-9.22</v>
      </c>
      <c r="AA6" s="25">
        <v>15751272</v>
      </c>
    </row>
    <row r="7" spans="1:27" ht="13.5">
      <c r="A7" s="26" t="s">
        <v>34</v>
      </c>
      <c r="B7" s="20"/>
      <c r="C7" s="21">
        <v>172382205</v>
      </c>
      <c r="D7" s="21"/>
      <c r="E7" s="22">
        <v>127901500</v>
      </c>
      <c r="F7" s="23">
        <v>127901500</v>
      </c>
      <c r="G7" s="23">
        <v>45985000</v>
      </c>
      <c r="H7" s="23"/>
      <c r="I7" s="23"/>
      <c r="J7" s="23">
        <v>45985000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45985000</v>
      </c>
      <c r="X7" s="23">
        <v>31975375</v>
      </c>
      <c r="Y7" s="23">
        <v>14009625</v>
      </c>
      <c r="Z7" s="24">
        <v>43.81</v>
      </c>
      <c r="AA7" s="25">
        <v>127901500</v>
      </c>
    </row>
    <row r="8" spans="1:27" ht="13.5">
      <c r="A8" s="26" t="s">
        <v>35</v>
      </c>
      <c r="B8" s="20"/>
      <c r="C8" s="21"/>
      <c r="D8" s="21"/>
      <c r="E8" s="22">
        <v>54903500</v>
      </c>
      <c r="F8" s="23">
        <v>54903500</v>
      </c>
      <c r="G8" s="23">
        <v>14500000</v>
      </c>
      <c r="H8" s="23">
        <v>7474000</v>
      </c>
      <c r="I8" s="23"/>
      <c r="J8" s="23">
        <v>21974000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21974000</v>
      </c>
      <c r="X8" s="23">
        <v>13725875</v>
      </c>
      <c r="Y8" s="23">
        <v>8248125</v>
      </c>
      <c r="Z8" s="24">
        <v>60.09</v>
      </c>
      <c r="AA8" s="25">
        <v>54903500</v>
      </c>
    </row>
    <row r="9" spans="1:27" ht="13.5">
      <c r="A9" s="26" t="s">
        <v>36</v>
      </c>
      <c r="B9" s="20"/>
      <c r="C9" s="21">
        <v>3339091</v>
      </c>
      <c r="D9" s="21"/>
      <c r="E9" s="22"/>
      <c r="F9" s="23"/>
      <c r="G9" s="23">
        <v>9988</v>
      </c>
      <c r="H9" s="23">
        <v>104563</v>
      </c>
      <c r="I9" s="23">
        <v>81170</v>
      </c>
      <c r="J9" s="23">
        <v>195721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195721</v>
      </c>
      <c r="X9" s="23"/>
      <c r="Y9" s="23">
        <v>195721</v>
      </c>
      <c r="Z9" s="24"/>
      <c r="AA9" s="25"/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-169548081</v>
      </c>
      <c r="D12" s="21"/>
      <c r="E12" s="22">
        <v>-136659108</v>
      </c>
      <c r="F12" s="23">
        <v>-136659108</v>
      </c>
      <c r="G12" s="23">
        <v>-21866071</v>
      </c>
      <c r="H12" s="23">
        <v>-13659460</v>
      </c>
      <c r="I12" s="23">
        <v>-9058498</v>
      </c>
      <c r="J12" s="23">
        <v>-44584029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-44584029</v>
      </c>
      <c r="X12" s="23">
        <v>-34239777</v>
      </c>
      <c r="Y12" s="23">
        <v>-10344252</v>
      </c>
      <c r="Z12" s="24">
        <v>30.21</v>
      </c>
      <c r="AA12" s="25">
        <v>-136659108</v>
      </c>
    </row>
    <row r="13" spans="1:27" ht="13.5">
      <c r="A13" s="26" t="s">
        <v>40</v>
      </c>
      <c r="B13" s="20"/>
      <c r="C13" s="21">
        <v>-966483</v>
      </c>
      <c r="D13" s="21"/>
      <c r="E13" s="22">
        <v>-1800000</v>
      </c>
      <c r="F13" s="23">
        <v>-1800000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-450000</v>
      </c>
      <c r="Y13" s="23">
        <v>450000</v>
      </c>
      <c r="Z13" s="24">
        <v>-100</v>
      </c>
      <c r="AA13" s="25">
        <v>-1800000</v>
      </c>
    </row>
    <row r="14" spans="1:27" ht="13.5">
      <c r="A14" s="26" t="s">
        <v>41</v>
      </c>
      <c r="B14" s="20"/>
      <c r="C14" s="21">
        <v>-64903749</v>
      </c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-41819652</v>
      </c>
      <c r="D15" s="29">
        <f>SUM(D6:D14)</f>
        <v>0</v>
      </c>
      <c r="E15" s="30">
        <f t="shared" si="0"/>
        <v>60097164</v>
      </c>
      <c r="F15" s="31">
        <f t="shared" si="0"/>
        <v>60097164</v>
      </c>
      <c r="G15" s="31">
        <f t="shared" si="0"/>
        <v>40728701</v>
      </c>
      <c r="H15" s="31">
        <f t="shared" si="0"/>
        <v>-5729296</v>
      </c>
      <c r="I15" s="31">
        <f t="shared" si="0"/>
        <v>-7854077</v>
      </c>
      <c r="J15" s="31">
        <f t="shared" si="0"/>
        <v>27145328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27145328</v>
      </c>
      <c r="X15" s="31">
        <f t="shared" si="0"/>
        <v>14949291</v>
      </c>
      <c r="Y15" s="31">
        <f t="shared" si="0"/>
        <v>12196037</v>
      </c>
      <c r="Z15" s="32">
        <f>+IF(X15&lt;&gt;0,+(Y15/X15)*100,0)</f>
        <v>81.5827118490101</v>
      </c>
      <c r="AA15" s="33">
        <f>SUM(AA6:AA14)</f>
        <v>60097164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364687188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-334518913</v>
      </c>
      <c r="D24" s="21"/>
      <c r="E24" s="22">
        <v>-56404004</v>
      </c>
      <c r="F24" s="23">
        <v>-56404004</v>
      </c>
      <c r="G24" s="23">
        <v>-2606865</v>
      </c>
      <c r="H24" s="23">
        <v>-1304288</v>
      </c>
      <c r="I24" s="23">
        <v>-2233029</v>
      </c>
      <c r="J24" s="23">
        <v>-6144182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-6144182</v>
      </c>
      <c r="X24" s="23">
        <v>-13725876</v>
      </c>
      <c r="Y24" s="23">
        <v>7581694</v>
      </c>
      <c r="Z24" s="24">
        <v>-55.24</v>
      </c>
      <c r="AA24" s="25">
        <v>-56404004</v>
      </c>
    </row>
    <row r="25" spans="1:27" ht="13.5">
      <c r="A25" s="27" t="s">
        <v>49</v>
      </c>
      <c r="B25" s="28"/>
      <c r="C25" s="29">
        <f aca="true" t="shared" si="1" ref="C25:Y25">SUM(C19:C24)</f>
        <v>30168275</v>
      </c>
      <c r="D25" s="29">
        <f>SUM(D19:D24)</f>
        <v>0</v>
      </c>
      <c r="E25" s="30">
        <f t="shared" si="1"/>
        <v>-56404004</v>
      </c>
      <c r="F25" s="31">
        <f t="shared" si="1"/>
        <v>-56404004</v>
      </c>
      <c r="G25" s="31">
        <f t="shared" si="1"/>
        <v>-2606865</v>
      </c>
      <c r="H25" s="31">
        <f t="shared" si="1"/>
        <v>-1304288</v>
      </c>
      <c r="I25" s="31">
        <f t="shared" si="1"/>
        <v>-2233029</v>
      </c>
      <c r="J25" s="31">
        <f t="shared" si="1"/>
        <v>-6144182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-6144182</v>
      </c>
      <c r="X25" s="31">
        <f t="shared" si="1"/>
        <v>-13725876</v>
      </c>
      <c r="Y25" s="31">
        <f t="shared" si="1"/>
        <v>7581694</v>
      </c>
      <c r="Z25" s="32">
        <f>+IF(X25&lt;&gt;0,+(Y25/X25)*100,0)</f>
        <v>-55.23650366650551</v>
      </c>
      <c r="AA25" s="33">
        <f>SUM(AA19:AA24)</f>
        <v>-56404004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>
        <v>20000000</v>
      </c>
      <c r="F29" s="23">
        <v>20000000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>
        <v>20000000</v>
      </c>
    </row>
    <row r="30" spans="1:27" ht="13.5">
      <c r="A30" s="26" t="s">
        <v>52</v>
      </c>
      <c r="B30" s="20"/>
      <c r="C30" s="21">
        <v>9687160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-16175656</v>
      </c>
      <c r="F33" s="23">
        <v>-16175656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-16175656</v>
      </c>
    </row>
    <row r="34" spans="1:27" ht="13.5">
      <c r="A34" s="27" t="s">
        <v>55</v>
      </c>
      <c r="B34" s="28"/>
      <c r="C34" s="29">
        <f aca="true" t="shared" si="2" ref="C34:Y34">SUM(C29:C33)</f>
        <v>9687160</v>
      </c>
      <c r="D34" s="29">
        <f>SUM(D29:D33)</f>
        <v>0</v>
      </c>
      <c r="E34" s="30">
        <f t="shared" si="2"/>
        <v>3824344</v>
      </c>
      <c r="F34" s="31">
        <f t="shared" si="2"/>
        <v>3824344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3824344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-1964217</v>
      </c>
      <c r="D36" s="35">
        <f>+D15+D25+D34</f>
        <v>0</v>
      </c>
      <c r="E36" s="36">
        <f t="shared" si="3"/>
        <v>7517504</v>
      </c>
      <c r="F36" s="37">
        <f t="shared" si="3"/>
        <v>7517504</v>
      </c>
      <c r="G36" s="37">
        <f t="shared" si="3"/>
        <v>38121836</v>
      </c>
      <c r="H36" s="37">
        <f t="shared" si="3"/>
        <v>-7033584</v>
      </c>
      <c r="I36" s="37">
        <f t="shared" si="3"/>
        <v>-10087106</v>
      </c>
      <c r="J36" s="37">
        <f t="shared" si="3"/>
        <v>21001146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21001146</v>
      </c>
      <c r="X36" s="37">
        <f t="shared" si="3"/>
        <v>1223415</v>
      </c>
      <c r="Y36" s="37">
        <f t="shared" si="3"/>
        <v>19777731</v>
      </c>
      <c r="Z36" s="38">
        <f>+IF(X36&lt;&gt;0,+(Y36/X36)*100,0)</f>
        <v>1616.6003359448755</v>
      </c>
      <c r="AA36" s="39">
        <f>+AA15+AA25+AA34</f>
        <v>7517504</v>
      </c>
    </row>
    <row r="37" spans="1:27" ht="13.5">
      <c r="A37" s="26" t="s">
        <v>57</v>
      </c>
      <c r="B37" s="20"/>
      <c r="C37" s="35">
        <v>2294465</v>
      </c>
      <c r="D37" s="35"/>
      <c r="E37" s="36">
        <v>2482489</v>
      </c>
      <c r="F37" s="37">
        <v>2482489</v>
      </c>
      <c r="G37" s="37">
        <v>328937</v>
      </c>
      <c r="H37" s="37">
        <v>38450773</v>
      </c>
      <c r="I37" s="37">
        <v>31417189</v>
      </c>
      <c r="J37" s="37">
        <v>328937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328937</v>
      </c>
      <c r="X37" s="37">
        <v>2482489</v>
      </c>
      <c r="Y37" s="37">
        <v>-2153552</v>
      </c>
      <c r="Z37" s="38">
        <v>-86.75</v>
      </c>
      <c r="AA37" s="39">
        <v>2482489</v>
      </c>
    </row>
    <row r="38" spans="1:27" ht="13.5">
      <c r="A38" s="45" t="s">
        <v>58</v>
      </c>
      <c r="B38" s="46"/>
      <c r="C38" s="47">
        <v>330248</v>
      </c>
      <c r="D38" s="47"/>
      <c r="E38" s="48">
        <v>9999994</v>
      </c>
      <c r="F38" s="49">
        <v>9999994</v>
      </c>
      <c r="G38" s="49">
        <v>38450773</v>
      </c>
      <c r="H38" s="49">
        <v>31417189</v>
      </c>
      <c r="I38" s="49">
        <v>21330083</v>
      </c>
      <c r="J38" s="49">
        <v>21330083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21330083</v>
      </c>
      <c r="X38" s="49">
        <v>3705905</v>
      </c>
      <c r="Y38" s="49">
        <v>17624178</v>
      </c>
      <c r="Z38" s="50">
        <v>475.57</v>
      </c>
      <c r="AA38" s="51">
        <v>9999994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40120668</v>
      </c>
      <c r="F6" s="23">
        <v>40120668</v>
      </c>
      <c r="G6" s="23">
        <v>2059415</v>
      </c>
      <c r="H6" s="23">
        <v>3411293</v>
      </c>
      <c r="I6" s="23">
        <v>2633555</v>
      </c>
      <c r="J6" s="23">
        <v>8104263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8104263</v>
      </c>
      <c r="X6" s="23">
        <v>10030167</v>
      </c>
      <c r="Y6" s="23">
        <v>-1925904</v>
      </c>
      <c r="Z6" s="24">
        <v>-19.2</v>
      </c>
      <c r="AA6" s="25">
        <v>40120668</v>
      </c>
    </row>
    <row r="7" spans="1:27" ht="13.5">
      <c r="A7" s="26" t="s">
        <v>34</v>
      </c>
      <c r="B7" s="20"/>
      <c r="C7" s="21"/>
      <c r="D7" s="21"/>
      <c r="E7" s="22">
        <v>52186548</v>
      </c>
      <c r="F7" s="23">
        <v>52186548</v>
      </c>
      <c r="G7" s="23">
        <v>20165000</v>
      </c>
      <c r="H7" s="23">
        <v>1516000</v>
      </c>
      <c r="I7" s="23">
        <v>981000</v>
      </c>
      <c r="J7" s="23">
        <v>22662000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22662000</v>
      </c>
      <c r="X7" s="23">
        <v>13046637</v>
      </c>
      <c r="Y7" s="23">
        <v>9615363</v>
      </c>
      <c r="Z7" s="24">
        <v>73.7</v>
      </c>
      <c r="AA7" s="25">
        <v>52186548</v>
      </c>
    </row>
    <row r="8" spans="1:27" ht="13.5">
      <c r="A8" s="26" t="s">
        <v>35</v>
      </c>
      <c r="B8" s="20"/>
      <c r="C8" s="21"/>
      <c r="D8" s="21"/>
      <c r="E8" s="22">
        <v>24198450</v>
      </c>
      <c r="F8" s="23">
        <v>24198450</v>
      </c>
      <c r="G8" s="23">
        <v>5000000</v>
      </c>
      <c r="H8" s="23"/>
      <c r="I8" s="23"/>
      <c r="J8" s="23">
        <v>5000000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5000000</v>
      </c>
      <c r="X8" s="23">
        <v>8066150</v>
      </c>
      <c r="Y8" s="23">
        <v>-3066150</v>
      </c>
      <c r="Z8" s="24">
        <v>-38.01</v>
      </c>
      <c r="AA8" s="25">
        <v>24198450</v>
      </c>
    </row>
    <row r="9" spans="1:27" ht="13.5">
      <c r="A9" s="26" t="s">
        <v>36</v>
      </c>
      <c r="B9" s="20"/>
      <c r="C9" s="21"/>
      <c r="D9" s="21"/>
      <c r="E9" s="22">
        <v>134076</v>
      </c>
      <c r="F9" s="23">
        <v>134076</v>
      </c>
      <c r="G9" s="23">
        <v>28962</v>
      </c>
      <c r="H9" s="23">
        <v>9819</v>
      </c>
      <c r="I9" s="23">
        <v>1690</v>
      </c>
      <c r="J9" s="23">
        <v>40471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40471</v>
      </c>
      <c r="X9" s="23">
        <v>33519</v>
      </c>
      <c r="Y9" s="23">
        <v>6952</v>
      </c>
      <c r="Z9" s="24">
        <v>20.74</v>
      </c>
      <c r="AA9" s="25">
        <v>134076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-85735980</v>
      </c>
      <c r="F12" s="23">
        <v>-85735980</v>
      </c>
      <c r="G12" s="23">
        <v>-17987076</v>
      </c>
      <c r="H12" s="23">
        <v>-14630442</v>
      </c>
      <c r="I12" s="23">
        <v>-6630259</v>
      </c>
      <c r="J12" s="23">
        <v>-39247777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-39247777</v>
      </c>
      <c r="X12" s="23">
        <v>-21433995</v>
      </c>
      <c r="Y12" s="23">
        <v>-17813782</v>
      </c>
      <c r="Z12" s="24">
        <v>83.11</v>
      </c>
      <c r="AA12" s="25">
        <v>-85735980</v>
      </c>
    </row>
    <row r="13" spans="1:27" ht="13.5">
      <c r="A13" s="26" t="s">
        <v>40</v>
      </c>
      <c r="B13" s="20"/>
      <c r="C13" s="21"/>
      <c r="D13" s="21"/>
      <c r="E13" s="22">
        <v>-150000</v>
      </c>
      <c r="F13" s="23">
        <v>-150000</v>
      </c>
      <c r="G13" s="23">
        <v>-3632</v>
      </c>
      <c r="H13" s="23">
        <v>-4124</v>
      </c>
      <c r="I13" s="23">
        <v>-3357</v>
      </c>
      <c r="J13" s="23">
        <v>-11113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-11113</v>
      </c>
      <c r="X13" s="23">
        <v>-37500</v>
      </c>
      <c r="Y13" s="23">
        <v>26387</v>
      </c>
      <c r="Z13" s="24">
        <v>-70.37</v>
      </c>
      <c r="AA13" s="25">
        <v>-150000</v>
      </c>
    </row>
    <row r="14" spans="1:27" ht="13.5">
      <c r="A14" s="26" t="s">
        <v>41</v>
      </c>
      <c r="B14" s="20"/>
      <c r="C14" s="21"/>
      <c r="D14" s="21"/>
      <c r="E14" s="22">
        <v>-200004</v>
      </c>
      <c r="F14" s="23">
        <v>-200004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-50001</v>
      </c>
      <c r="Y14" s="23">
        <v>50001</v>
      </c>
      <c r="Z14" s="24">
        <v>-100</v>
      </c>
      <c r="AA14" s="25">
        <v>-200004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30553758</v>
      </c>
      <c r="F15" s="31">
        <f t="shared" si="0"/>
        <v>30553758</v>
      </c>
      <c r="G15" s="31">
        <f t="shared" si="0"/>
        <v>9262669</v>
      </c>
      <c r="H15" s="31">
        <f t="shared" si="0"/>
        <v>-9697454</v>
      </c>
      <c r="I15" s="31">
        <f t="shared" si="0"/>
        <v>-3017371</v>
      </c>
      <c r="J15" s="31">
        <f t="shared" si="0"/>
        <v>-3452156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-3452156</v>
      </c>
      <c r="X15" s="31">
        <f t="shared" si="0"/>
        <v>9654977</v>
      </c>
      <c r="Y15" s="31">
        <f t="shared" si="0"/>
        <v>-13107133</v>
      </c>
      <c r="Z15" s="32">
        <f>+IF(X15&lt;&gt;0,+(Y15/X15)*100,0)</f>
        <v>-135.75519651678093</v>
      </c>
      <c r="AA15" s="33">
        <f>SUM(AA6:AA14)</f>
        <v>30553758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500000</v>
      </c>
      <c r="F19" s="23">
        <v>500000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500000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>
        <v>4603374</v>
      </c>
      <c r="J22" s="23">
        <v>4603374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4603374</v>
      </c>
      <c r="X22" s="23"/>
      <c r="Y22" s="23">
        <v>4603374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-26028456</v>
      </c>
      <c r="F24" s="23">
        <v>-26028456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-6507114</v>
      </c>
      <c r="Y24" s="23">
        <v>6507114</v>
      </c>
      <c r="Z24" s="24">
        <v>-100</v>
      </c>
      <c r="AA24" s="25">
        <v>-26028456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-25528456</v>
      </c>
      <c r="F25" s="31">
        <f t="shared" si="1"/>
        <v>-25528456</v>
      </c>
      <c r="G25" s="31">
        <f t="shared" si="1"/>
        <v>0</v>
      </c>
      <c r="H25" s="31">
        <f t="shared" si="1"/>
        <v>0</v>
      </c>
      <c r="I25" s="31">
        <f t="shared" si="1"/>
        <v>4603374</v>
      </c>
      <c r="J25" s="31">
        <f t="shared" si="1"/>
        <v>4603374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4603374</v>
      </c>
      <c r="X25" s="31">
        <f t="shared" si="1"/>
        <v>-6507114</v>
      </c>
      <c r="Y25" s="31">
        <f t="shared" si="1"/>
        <v>11110488</v>
      </c>
      <c r="Z25" s="32">
        <f>+IF(X25&lt;&gt;0,+(Y25/X25)*100,0)</f>
        <v>-170.7437121894591</v>
      </c>
      <c r="AA25" s="33">
        <f>SUM(AA19:AA24)</f>
        <v>-25528456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-1418963</v>
      </c>
      <c r="F33" s="23">
        <v>-1418963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-1418963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-1418963</v>
      </c>
      <c r="F34" s="31">
        <f t="shared" si="2"/>
        <v>-1418963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-1418963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3606339</v>
      </c>
      <c r="F36" s="37">
        <f t="shared" si="3"/>
        <v>3606339</v>
      </c>
      <c r="G36" s="37">
        <f t="shared" si="3"/>
        <v>9262669</v>
      </c>
      <c r="H36" s="37">
        <f t="shared" si="3"/>
        <v>-9697454</v>
      </c>
      <c r="I36" s="37">
        <f t="shared" si="3"/>
        <v>1586003</v>
      </c>
      <c r="J36" s="37">
        <f t="shared" si="3"/>
        <v>1151218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1151218</v>
      </c>
      <c r="X36" s="37">
        <f t="shared" si="3"/>
        <v>3147863</v>
      </c>
      <c r="Y36" s="37">
        <f t="shared" si="3"/>
        <v>-1996645</v>
      </c>
      <c r="Z36" s="38">
        <f>+IF(X36&lt;&gt;0,+(Y36/X36)*100,0)</f>
        <v>-63.4285863139533</v>
      </c>
      <c r="AA36" s="39">
        <f>+AA15+AA25+AA34</f>
        <v>3606339</v>
      </c>
    </row>
    <row r="37" spans="1:27" ht="13.5">
      <c r="A37" s="26" t="s">
        <v>57</v>
      </c>
      <c r="B37" s="20"/>
      <c r="C37" s="35"/>
      <c r="D37" s="35"/>
      <c r="E37" s="36">
        <v>-3550969</v>
      </c>
      <c r="F37" s="37">
        <v>-3550969</v>
      </c>
      <c r="G37" s="37">
        <v>505473</v>
      </c>
      <c r="H37" s="37">
        <v>9768142</v>
      </c>
      <c r="I37" s="37">
        <v>70688</v>
      </c>
      <c r="J37" s="37">
        <v>505473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505473</v>
      </c>
      <c r="X37" s="37">
        <v>-3550969</v>
      </c>
      <c r="Y37" s="37">
        <v>4056442</v>
      </c>
      <c r="Z37" s="38">
        <v>-114.23</v>
      </c>
      <c r="AA37" s="39">
        <v>-3550969</v>
      </c>
    </row>
    <row r="38" spans="1:27" ht="13.5">
      <c r="A38" s="45" t="s">
        <v>58</v>
      </c>
      <c r="B38" s="46"/>
      <c r="C38" s="47"/>
      <c r="D38" s="47"/>
      <c r="E38" s="48">
        <v>55370</v>
      </c>
      <c r="F38" s="49">
        <v>55370</v>
      </c>
      <c r="G38" s="49">
        <v>9768142</v>
      </c>
      <c r="H38" s="49">
        <v>70688</v>
      </c>
      <c r="I38" s="49">
        <v>1656691</v>
      </c>
      <c r="J38" s="49">
        <v>1656691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1656691</v>
      </c>
      <c r="X38" s="49">
        <v>-403106</v>
      </c>
      <c r="Y38" s="49">
        <v>2059797</v>
      </c>
      <c r="Z38" s="50">
        <v>-510.98</v>
      </c>
      <c r="AA38" s="51">
        <v>55370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53963758</v>
      </c>
      <c r="D6" s="21"/>
      <c r="E6" s="22">
        <v>50961412</v>
      </c>
      <c r="F6" s="23">
        <v>50961412</v>
      </c>
      <c r="G6" s="23">
        <v>3772510</v>
      </c>
      <c r="H6" s="23">
        <v>3094153</v>
      </c>
      <c r="I6" s="23">
        <v>3535635</v>
      </c>
      <c r="J6" s="23">
        <v>10402298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10402298</v>
      </c>
      <c r="X6" s="23">
        <v>13841086</v>
      </c>
      <c r="Y6" s="23">
        <v>-3438788</v>
      </c>
      <c r="Z6" s="24">
        <v>-24.84</v>
      </c>
      <c r="AA6" s="25">
        <v>50961412</v>
      </c>
    </row>
    <row r="7" spans="1:27" ht="13.5">
      <c r="A7" s="26" t="s">
        <v>34</v>
      </c>
      <c r="B7" s="20"/>
      <c r="C7" s="21">
        <v>71107179</v>
      </c>
      <c r="D7" s="21"/>
      <c r="E7" s="22">
        <v>82855000</v>
      </c>
      <c r="F7" s="23">
        <v>82855000</v>
      </c>
      <c r="G7" s="23">
        <v>32272000</v>
      </c>
      <c r="H7" s="23">
        <v>1669000</v>
      </c>
      <c r="I7" s="23"/>
      <c r="J7" s="23">
        <v>33941000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33941000</v>
      </c>
      <c r="X7" s="23">
        <v>35634000</v>
      </c>
      <c r="Y7" s="23">
        <v>-1693000</v>
      </c>
      <c r="Z7" s="24">
        <v>-4.75</v>
      </c>
      <c r="AA7" s="25">
        <v>82855000</v>
      </c>
    </row>
    <row r="8" spans="1:27" ht="13.5">
      <c r="A8" s="26" t="s">
        <v>35</v>
      </c>
      <c r="B8" s="20"/>
      <c r="C8" s="21">
        <v>38756267</v>
      </c>
      <c r="D8" s="21"/>
      <c r="E8" s="22">
        <v>38788900</v>
      </c>
      <c r="F8" s="23">
        <v>38788900</v>
      </c>
      <c r="G8" s="23">
        <v>12000000</v>
      </c>
      <c r="H8" s="23">
        <v>5000000</v>
      </c>
      <c r="I8" s="23"/>
      <c r="J8" s="23">
        <v>17000000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17000000</v>
      </c>
      <c r="X8" s="23">
        <v>12929700</v>
      </c>
      <c r="Y8" s="23">
        <v>4070300</v>
      </c>
      <c r="Z8" s="24">
        <v>31.48</v>
      </c>
      <c r="AA8" s="25">
        <v>38788900</v>
      </c>
    </row>
    <row r="9" spans="1:27" ht="13.5">
      <c r="A9" s="26" t="s">
        <v>36</v>
      </c>
      <c r="B9" s="20"/>
      <c r="C9" s="21">
        <v>5639829</v>
      </c>
      <c r="D9" s="21"/>
      <c r="E9" s="22">
        <v>5587615</v>
      </c>
      <c r="F9" s="23">
        <v>5587615</v>
      </c>
      <c r="G9" s="23">
        <v>59467</v>
      </c>
      <c r="H9" s="23">
        <v>82862</v>
      </c>
      <c r="I9" s="23">
        <v>64845</v>
      </c>
      <c r="J9" s="23">
        <v>207174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207174</v>
      </c>
      <c r="X9" s="23">
        <v>1394745</v>
      </c>
      <c r="Y9" s="23">
        <v>-1187571</v>
      </c>
      <c r="Z9" s="24">
        <v>-85.15</v>
      </c>
      <c r="AA9" s="25">
        <v>5587615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-112796586</v>
      </c>
      <c r="D12" s="21"/>
      <c r="E12" s="22">
        <v>-123124851</v>
      </c>
      <c r="F12" s="23">
        <v>-123124851</v>
      </c>
      <c r="G12" s="23">
        <v>-16822397</v>
      </c>
      <c r="H12" s="23">
        <v>-13305783</v>
      </c>
      <c r="I12" s="23">
        <v>-8525625</v>
      </c>
      <c r="J12" s="23">
        <v>-38653805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-38653805</v>
      </c>
      <c r="X12" s="23">
        <v>-36833189</v>
      </c>
      <c r="Y12" s="23">
        <v>-1820616</v>
      </c>
      <c r="Z12" s="24">
        <v>4.94</v>
      </c>
      <c r="AA12" s="25">
        <v>-123124851</v>
      </c>
    </row>
    <row r="13" spans="1:27" ht="13.5">
      <c r="A13" s="26" t="s">
        <v>40</v>
      </c>
      <c r="B13" s="20"/>
      <c r="C13" s="21">
        <v>-500702</v>
      </c>
      <c r="D13" s="21"/>
      <c r="E13" s="22">
        <v>-970152</v>
      </c>
      <c r="F13" s="23">
        <v>-970152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-242538</v>
      </c>
      <c r="Y13" s="23">
        <v>242538</v>
      </c>
      <c r="Z13" s="24">
        <v>-100</v>
      </c>
      <c r="AA13" s="25">
        <v>-970152</v>
      </c>
    </row>
    <row r="14" spans="1:27" ht="13.5">
      <c r="A14" s="26" t="s">
        <v>41</v>
      </c>
      <c r="B14" s="20"/>
      <c r="C14" s="21"/>
      <c r="D14" s="21"/>
      <c r="E14" s="22">
        <v>-2810292</v>
      </c>
      <c r="F14" s="23">
        <v>-2810292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-702573</v>
      </c>
      <c r="Y14" s="23">
        <v>702573</v>
      </c>
      <c r="Z14" s="24">
        <v>-100</v>
      </c>
      <c r="AA14" s="25">
        <v>-2810292</v>
      </c>
    </row>
    <row r="15" spans="1:27" ht="13.5">
      <c r="A15" s="27" t="s">
        <v>42</v>
      </c>
      <c r="B15" s="28"/>
      <c r="C15" s="29">
        <f aca="true" t="shared" si="0" ref="C15:Y15">SUM(C6:C14)</f>
        <v>56169745</v>
      </c>
      <c r="D15" s="29">
        <f>SUM(D6:D14)</f>
        <v>0</v>
      </c>
      <c r="E15" s="30">
        <f t="shared" si="0"/>
        <v>51287632</v>
      </c>
      <c r="F15" s="31">
        <f t="shared" si="0"/>
        <v>51287632</v>
      </c>
      <c r="G15" s="31">
        <f t="shared" si="0"/>
        <v>31281580</v>
      </c>
      <c r="H15" s="31">
        <f t="shared" si="0"/>
        <v>-3459768</v>
      </c>
      <c r="I15" s="31">
        <f t="shared" si="0"/>
        <v>-4925145</v>
      </c>
      <c r="J15" s="31">
        <f t="shared" si="0"/>
        <v>22896667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22896667</v>
      </c>
      <c r="X15" s="31">
        <f t="shared" si="0"/>
        <v>26021231</v>
      </c>
      <c r="Y15" s="31">
        <f t="shared" si="0"/>
        <v>-3124564</v>
      </c>
      <c r="Z15" s="32">
        <f>+IF(X15&lt;&gt;0,+(Y15/X15)*100,0)</f>
        <v>-12.007748595752446</v>
      </c>
      <c r="AA15" s="33">
        <f>SUM(AA6:AA14)</f>
        <v>51287632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112789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>
        <v>-20469000</v>
      </c>
      <c r="J22" s="23">
        <v>-20469000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-20469000</v>
      </c>
      <c r="X22" s="23"/>
      <c r="Y22" s="23">
        <v>-20469000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-42243709</v>
      </c>
      <c r="D24" s="21"/>
      <c r="E24" s="22">
        <v>-56335950</v>
      </c>
      <c r="F24" s="23">
        <v>-56335950</v>
      </c>
      <c r="G24" s="23">
        <v>-2147302</v>
      </c>
      <c r="H24" s="23">
        <v>-2521850</v>
      </c>
      <c r="I24" s="23">
        <v>-1395776</v>
      </c>
      <c r="J24" s="23">
        <v>-6064928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-6064928</v>
      </c>
      <c r="X24" s="23">
        <v>-13794900</v>
      </c>
      <c r="Y24" s="23">
        <v>7729972</v>
      </c>
      <c r="Z24" s="24">
        <v>-56.03</v>
      </c>
      <c r="AA24" s="25">
        <v>-56335950</v>
      </c>
    </row>
    <row r="25" spans="1:27" ht="13.5">
      <c r="A25" s="27" t="s">
        <v>49</v>
      </c>
      <c r="B25" s="28"/>
      <c r="C25" s="29">
        <f aca="true" t="shared" si="1" ref="C25:Y25">SUM(C19:C24)</f>
        <v>-42130920</v>
      </c>
      <c r="D25" s="29">
        <f>SUM(D19:D24)</f>
        <v>0</v>
      </c>
      <c r="E25" s="30">
        <f t="shared" si="1"/>
        <v>-56335950</v>
      </c>
      <c r="F25" s="31">
        <f t="shared" si="1"/>
        <v>-56335950</v>
      </c>
      <c r="G25" s="31">
        <f t="shared" si="1"/>
        <v>-2147302</v>
      </c>
      <c r="H25" s="31">
        <f t="shared" si="1"/>
        <v>-2521850</v>
      </c>
      <c r="I25" s="31">
        <f t="shared" si="1"/>
        <v>-21864776</v>
      </c>
      <c r="J25" s="31">
        <f t="shared" si="1"/>
        <v>-26533928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-26533928</v>
      </c>
      <c r="X25" s="31">
        <f t="shared" si="1"/>
        <v>-13794900</v>
      </c>
      <c r="Y25" s="31">
        <f t="shared" si="1"/>
        <v>-12739028</v>
      </c>
      <c r="Z25" s="32">
        <f>+IF(X25&lt;&gt;0,+(Y25/X25)*100,0)</f>
        <v>92.34592494327613</v>
      </c>
      <c r="AA25" s="33">
        <f>SUM(AA19:AA24)</f>
        <v>-56335950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10215000</v>
      </c>
      <c r="F30" s="23">
        <v>10215000</v>
      </c>
      <c r="G30" s="23">
        <v>2190510</v>
      </c>
      <c r="H30" s="23"/>
      <c r="I30" s="23"/>
      <c r="J30" s="23">
        <v>2190510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2190510</v>
      </c>
      <c r="X30" s="23">
        <v>10215000</v>
      </c>
      <c r="Y30" s="23">
        <v>-8024490</v>
      </c>
      <c r="Z30" s="24">
        <v>-78.56</v>
      </c>
      <c r="AA30" s="25">
        <v>10215000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-654001</v>
      </c>
      <c r="D33" s="21"/>
      <c r="E33" s="22">
        <v>-2646864</v>
      </c>
      <c r="F33" s="23">
        <v>-2646864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-468780</v>
      </c>
      <c r="Y33" s="23">
        <v>468780</v>
      </c>
      <c r="Z33" s="24">
        <v>-100</v>
      </c>
      <c r="AA33" s="25">
        <v>-2646864</v>
      </c>
    </row>
    <row r="34" spans="1:27" ht="13.5">
      <c r="A34" s="27" t="s">
        <v>55</v>
      </c>
      <c r="B34" s="28"/>
      <c r="C34" s="29">
        <f aca="true" t="shared" si="2" ref="C34:Y34">SUM(C29:C33)</f>
        <v>-654001</v>
      </c>
      <c r="D34" s="29">
        <f>SUM(D29:D33)</f>
        <v>0</v>
      </c>
      <c r="E34" s="30">
        <f t="shared" si="2"/>
        <v>7568136</v>
      </c>
      <c r="F34" s="31">
        <f t="shared" si="2"/>
        <v>7568136</v>
      </c>
      <c r="G34" s="31">
        <f t="shared" si="2"/>
        <v>2190510</v>
      </c>
      <c r="H34" s="31">
        <f t="shared" si="2"/>
        <v>0</v>
      </c>
      <c r="I34" s="31">
        <f t="shared" si="2"/>
        <v>0</v>
      </c>
      <c r="J34" s="31">
        <f t="shared" si="2"/>
        <v>2190510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2190510</v>
      </c>
      <c r="X34" s="31">
        <f t="shared" si="2"/>
        <v>9746220</v>
      </c>
      <c r="Y34" s="31">
        <f t="shared" si="2"/>
        <v>-7555710</v>
      </c>
      <c r="Z34" s="32">
        <f>+IF(X34&lt;&gt;0,+(Y34/X34)*100,0)</f>
        <v>-77.52451719743655</v>
      </c>
      <c r="AA34" s="33">
        <f>SUM(AA29:AA33)</f>
        <v>7568136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13384824</v>
      </c>
      <c r="D36" s="35">
        <f>+D15+D25+D34</f>
        <v>0</v>
      </c>
      <c r="E36" s="36">
        <f t="shared" si="3"/>
        <v>2519818</v>
      </c>
      <c r="F36" s="37">
        <f t="shared" si="3"/>
        <v>2519818</v>
      </c>
      <c r="G36" s="37">
        <f t="shared" si="3"/>
        <v>31324788</v>
      </c>
      <c r="H36" s="37">
        <f t="shared" si="3"/>
        <v>-5981618</v>
      </c>
      <c r="I36" s="37">
        <f t="shared" si="3"/>
        <v>-26789921</v>
      </c>
      <c r="J36" s="37">
        <f t="shared" si="3"/>
        <v>-1446751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-1446751</v>
      </c>
      <c r="X36" s="37">
        <f t="shared" si="3"/>
        <v>21972551</v>
      </c>
      <c r="Y36" s="37">
        <f t="shared" si="3"/>
        <v>-23419302</v>
      </c>
      <c r="Z36" s="38">
        <f>+IF(X36&lt;&gt;0,+(Y36/X36)*100,0)</f>
        <v>-106.58435609046941</v>
      </c>
      <c r="AA36" s="39">
        <f>+AA15+AA25+AA34</f>
        <v>2519818</v>
      </c>
    </row>
    <row r="37" spans="1:27" ht="13.5">
      <c r="A37" s="26" t="s">
        <v>57</v>
      </c>
      <c r="B37" s="20"/>
      <c r="C37" s="35">
        <v>219021</v>
      </c>
      <c r="D37" s="35"/>
      <c r="E37" s="36">
        <v>9625750</v>
      </c>
      <c r="F37" s="37">
        <v>9625750</v>
      </c>
      <c r="G37" s="37">
        <v>2180252</v>
      </c>
      <c r="H37" s="37">
        <v>33505040</v>
      </c>
      <c r="I37" s="37">
        <v>27523422</v>
      </c>
      <c r="J37" s="37">
        <v>2180252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2180252</v>
      </c>
      <c r="X37" s="37">
        <v>9625750</v>
      </c>
      <c r="Y37" s="37">
        <v>-7445498</v>
      </c>
      <c r="Z37" s="38">
        <v>-77.35</v>
      </c>
      <c r="AA37" s="39">
        <v>9625750</v>
      </c>
    </row>
    <row r="38" spans="1:27" ht="13.5">
      <c r="A38" s="45" t="s">
        <v>58</v>
      </c>
      <c r="B38" s="46"/>
      <c r="C38" s="47">
        <v>13603845</v>
      </c>
      <c r="D38" s="47"/>
      <c r="E38" s="48">
        <v>12145568</v>
      </c>
      <c r="F38" s="49">
        <v>12145568</v>
      </c>
      <c r="G38" s="49">
        <v>33505040</v>
      </c>
      <c r="H38" s="49">
        <v>27523422</v>
      </c>
      <c r="I38" s="49">
        <v>733501</v>
      </c>
      <c r="J38" s="49">
        <v>733501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733501</v>
      </c>
      <c r="X38" s="49">
        <v>31598301</v>
      </c>
      <c r="Y38" s="49">
        <v>-30864800</v>
      </c>
      <c r="Z38" s="50">
        <v>-97.68</v>
      </c>
      <c r="AA38" s="51">
        <v>12145568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271236759</v>
      </c>
      <c r="D6" s="21"/>
      <c r="E6" s="22">
        <v>315234608</v>
      </c>
      <c r="F6" s="23">
        <v>315234608</v>
      </c>
      <c r="G6" s="23">
        <v>13739304</v>
      </c>
      <c r="H6" s="23">
        <v>16381441</v>
      </c>
      <c r="I6" s="23"/>
      <c r="J6" s="23">
        <v>30120745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30120745</v>
      </c>
      <c r="X6" s="23">
        <v>78808152</v>
      </c>
      <c r="Y6" s="23">
        <v>-48687407</v>
      </c>
      <c r="Z6" s="24">
        <v>-61.78</v>
      </c>
      <c r="AA6" s="25">
        <v>315234608</v>
      </c>
    </row>
    <row r="7" spans="1:27" ht="13.5">
      <c r="A7" s="26" t="s">
        <v>34</v>
      </c>
      <c r="B7" s="20"/>
      <c r="C7" s="21">
        <v>114136593</v>
      </c>
      <c r="D7" s="21"/>
      <c r="E7" s="22">
        <v>106545000</v>
      </c>
      <c r="F7" s="23">
        <v>106545000</v>
      </c>
      <c r="G7" s="23">
        <v>39376000</v>
      </c>
      <c r="H7" s="23">
        <v>1484000</v>
      </c>
      <c r="I7" s="23"/>
      <c r="J7" s="23">
        <v>40860000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40860000</v>
      </c>
      <c r="X7" s="23">
        <v>36582000</v>
      </c>
      <c r="Y7" s="23">
        <v>4278000</v>
      </c>
      <c r="Z7" s="24">
        <v>11.69</v>
      </c>
      <c r="AA7" s="25">
        <v>106545000</v>
      </c>
    </row>
    <row r="8" spans="1:27" ht="13.5">
      <c r="A8" s="26" t="s">
        <v>35</v>
      </c>
      <c r="B8" s="20"/>
      <c r="C8" s="21">
        <v>22782000</v>
      </c>
      <c r="D8" s="21"/>
      <c r="E8" s="22">
        <v>43158000</v>
      </c>
      <c r="F8" s="23">
        <v>43158000</v>
      </c>
      <c r="G8" s="23">
        <v>18074000</v>
      </c>
      <c r="H8" s="23"/>
      <c r="I8" s="23"/>
      <c r="J8" s="23">
        <v>18074000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18074000</v>
      </c>
      <c r="X8" s="23"/>
      <c r="Y8" s="23">
        <v>18074000</v>
      </c>
      <c r="Z8" s="24"/>
      <c r="AA8" s="25">
        <v>43158000</v>
      </c>
    </row>
    <row r="9" spans="1:27" ht="13.5">
      <c r="A9" s="26" t="s">
        <v>36</v>
      </c>
      <c r="B9" s="20"/>
      <c r="C9" s="21">
        <v>4374610</v>
      </c>
      <c r="D9" s="21"/>
      <c r="E9" s="22">
        <v>4254000</v>
      </c>
      <c r="F9" s="23">
        <v>4254000</v>
      </c>
      <c r="G9" s="23">
        <v>44715</v>
      </c>
      <c r="H9" s="23">
        <v>58990</v>
      </c>
      <c r="I9" s="23"/>
      <c r="J9" s="23">
        <v>103705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103705</v>
      </c>
      <c r="X9" s="23">
        <v>1063500</v>
      </c>
      <c r="Y9" s="23">
        <v>-959795</v>
      </c>
      <c r="Z9" s="24">
        <v>-90.25</v>
      </c>
      <c r="AA9" s="25">
        <v>4254000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-353577560</v>
      </c>
      <c r="D12" s="21"/>
      <c r="E12" s="22">
        <v>-415236004</v>
      </c>
      <c r="F12" s="23">
        <v>-415236004</v>
      </c>
      <c r="G12" s="23">
        <v>-28155022</v>
      </c>
      <c r="H12" s="23">
        <v>-34501396</v>
      </c>
      <c r="I12" s="23"/>
      <c r="J12" s="23">
        <v>-62656418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-62656418</v>
      </c>
      <c r="X12" s="23">
        <v>-101685501</v>
      </c>
      <c r="Y12" s="23">
        <v>39029083</v>
      </c>
      <c r="Z12" s="24">
        <v>-38.38</v>
      </c>
      <c r="AA12" s="25">
        <v>-415236004</v>
      </c>
    </row>
    <row r="13" spans="1:27" ht="13.5">
      <c r="A13" s="26" t="s">
        <v>40</v>
      </c>
      <c r="B13" s="20"/>
      <c r="C13" s="21">
        <v>-874335</v>
      </c>
      <c r="D13" s="21"/>
      <c r="E13" s="22"/>
      <c r="F13" s="23"/>
      <c r="G13" s="23"/>
      <c r="H13" s="23">
        <v>-632621</v>
      </c>
      <c r="I13" s="23"/>
      <c r="J13" s="23">
        <v>-632621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-632621</v>
      </c>
      <c r="X13" s="23"/>
      <c r="Y13" s="23">
        <v>-632621</v>
      </c>
      <c r="Z13" s="24"/>
      <c r="AA13" s="25"/>
    </row>
    <row r="14" spans="1:27" ht="13.5">
      <c r="A14" s="26" t="s">
        <v>41</v>
      </c>
      <c r="B14" s="20"/>
      <c r="C14" s="21">
        <v>-52171213</v>
      </c>
      <c r="D14" s="21"/>
      <c r="E14" s="22">
        <v>-12726000</v>
      </c>
      <c r="F14" s="23">
        <v>-12726000</v>
      </c>
      <c r="G14" s="23">
        <v>-878557</v>
      </c>
      <c r="H14" s="23">
        <v>-1178989</v>
      </c>
      <c r="I14" s="23"/>
      <c r="J14" s="23">
        <v>-2057546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-2057546</v>
      </c>
      <c r="X14" s="23">
        <v>-3181500</v>
      </c>
      <c r="Y14" s="23">
        <v>1123954</v>
      </c>
      <c r="Z14" s="24">
        <v>-35.33</v>
      </c>
      <c r="AA14" s="25">
        <v>-12726000</v>
      </c>
    </row>
    <row r="15" spans="1:27" ht="13.5">
      <c r="A15" s="27" t="s">
        <v>42</v>
      </c>
      <c r="B15" s="28"/>
      <c r="C15" s="29">
        <f aca="true" t="shared" si="0" ref="C15:Y15">SUM(C6:C14)</f>
        <v>5906854</v>
      </c>
      <c r="D15" s="29">
        <f>SUM(D6:D14)</f>
        <v>0</v>
      </c>
      <c r="E15" s="30">
        <f t="shared" si="0"/>
        <v>41229604</v>
      </c>
      <c r="F15" s="31">
        <f t="shared" si="0"/>
        <v>41229604</v>
      </c>
      <c r="G15" s="31">
        <f t="shared" si="0"/>
        <v>42200440</v>
      </c>
      <c r="H15" s="31">
        <f t="shared" si="0"/>
        <v>-18388575</v>
      </c>
      <c r="I15" s="31">
        <f t="shared" si="0"/>
        <v>0</v>
      </c>
      <c r="J15" s="31">
        <f t="shared" si="0"/>
        <v>23811865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23811865</v>
      </c>
      <c r="X15" s="31">
        <f t="shared" si="0"/>
        <v>11586651</v>
      </c>
      <c r="Y15" s="31">
        <f t="shared" si="0"/>
        <v>12225214</v>
      </c>
      <c r="Z15" s="32">
        <f>+IF(X15&lt;&gt;0,+(Y15/X15)*100,0)</f>
        <v>105.51119559914251</v>
      </c>
      <c r="AA15" s="33">
        <f>SUM(AA6:AA14)</f>
        <v>41229604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10000000</v>
      </c>
      <c r="F22" s="23">
        <v>10000000</v>
      </c>
      <c r="G22" s="23">
        <v>-5813</v>
      </c>
      <c r="H22" s="23"/>
      <c r="I22" s="23"/>
      <c r="J22" s="23">
        <v>-5813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-5813</v>
      </c>
      <c r="X22" s="23"/>
      <c r="Y22" s="23">
        <v>-5813</v>
      </c>
      <c r="Z22" s="24"/>
      <c r="AA22" s="25">
        <v>10000000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-30366702</v>
      </c>
      <c r="D24" s="21"/>
      <c r="E24" s="22">
        <v>-49182000</v>
      </c>
      <c r="F24" s="23">
        <v>-49182000</v>
      </c>
      <c r="G24" s="23">
        <v>-3864830</v>
      </c>
      <c r="H24" s="23">
        <v>-473838</v>
      </c>
      <c r="I24" s="23"/>
      <c r="J24" s="23">
        <v>-4338668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-4338668</v>
      </c>
      <c r="X24" s="23">
        <v>-12295500</v>
      </c>
      <c r="Y24" s="23">
        <v>7956832</v>
      </c>
      <c r="Z24" s="24">
        <v>-64.71</v>
      </c>
      <c r="AA24" s="25">
        <v>-49182000</v>
      </c>
    </row>
    <row r="25" spans="1:27" ht="13.5">
      <c r="A25" s="27" t="s">
        <v>49</v>
      </c>
      <c r="B25" s="28"/>
      <c r="C25" s="29">
        <f aca="true" t="shared" si="1" ref="C25:Y25">SUM(C19:C24)</f>
        <v>-30366702</v>
      </c>
      <c r="D25" s="29">
        <f>SUM(D19:D24)</f>
        <v>0</v>
      </c>
      <c r="E25" s="30">
        <f t="shared" si="1"/>
        <v>-39182000</v>
      </c>
      <c r="F25" s="31">
        <f t="shared" si="1"/>
        <v>-39182000</v>
      </c>
      <c r="G25" s="31">
        <f t="shared" si="1"/>
        <v>-3870643</v>
      </c>
      <c r="H25" s="31">
        <f t="shared" si="1"/>
        <v>-473838</v>
      </c>
      <c r="I25" s="31">
        <f t="shared" si="1"/>
        <v>0</v>
      </c>
      <c r="J25" s="31">
        <f t="shared" si="1"/>
        <v>-4344481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-4344481</v>
      </c>
      <c r="X25" s="31">
        <f t="shared" si="1"/>
        <v>-12295500</v>
      </c>
      <c r="Y25" s="31">
        <f t="shared" si="1"/>
        <v>7951019</v>
      </c>
      <c r="Z25" s="32">
        <f>+IF(X25&lt;&gt;0,+(Y25/X25)*100,0)</f>
        <v>-64.6660892196332</v>
      </c>
      <c r="AA25" s="33">
        <f>SUM(AA19:AA24)</f>
        <v>-39182000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480000</v>
      </c>
      <c r="F31" s="23">
        <v>480000</v>
      </c>
      <c r="G31" s="23">
        <v>20564</v>
      </c>
      <c r="H31" s="40">
        <v>57186</v>
      </c>
      <c r="I31" s="40"/>
      <c r="J31" s="40">
        <v>77750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77750</v>
      </c>
      <c r="X31" s="40">
        <v>120000</v>
      </c>
      <c r="Y31" s="23">
        <v>-42250</v>
      </c>
      <c r="Z31" s="24">
        <v>-35.21</v>
      </c>
      <c r="AA31" s="25">
        <v>480000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-5599278</v>
      </c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-5599278</v>
      </c>
      <c r="D34" s="29">
        <f>SUM(D29:D33)</f>
        <v>0</v>
      </c>
      <c r="E34" s="30">
        <f t="shared" si="2"/>
        <v>480000</v>
      </c>
      <c r="F34" s="31">
        <f t="shared" si="2"/>
        <v>480000</v>
      </c>
      <c r="G34" s="31">
        <f t="shared" si="2"/>
        <v>20564</v>
      </c>
      <c r="H34" s="31">
        <f t="shared" si="2"/>
        <v>57186</v>
      </c>
      <c r="I34" s="31">
        <f t="shared" si="2"/>
        <v>0</v>
      </c>
      <c r="J34" s="31">
        <f t="shared" si="2"/>
        <v>77750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77750</v>
      </c>
      <c r="X34" s="31">
        <f t="shared" si="2"/>
        <v>120000</v>
      </c>
      <c r="Y34" s="31">
        <f t="shared" si="2"/>
        <v>-42250</v>
      </c>
      <c r="Z34" s="32">
        <f>+IF(X34&lt;&gt;0,+(Y34/X34)*100,0)</f>
        <v>-35.208333333333336</v>
      </c>
      <c r="AA34" s="33">
        <f>SUM(AA29:AA33)</f>
        <v>480000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-30059126</v>
      </c>
      <c r="D36" s="35">
        <f>+D15+D25+D34</f>
        <v>0</v>
      </c>
      <c r="E36" s="36">
        <f t="shared" si="3"/>
        <v>2527604</v>
      </c>
      <c r="F36" s="37">
        <f t="shared" si="3"/>
        <v>2527604</v>
      </c>
      <c r="G36" s="37">
        <f t="shared" si="3"/>
        <v>38350361</v>
      </c>
      <c r="H36" s="37">
        <f t="shared" si="3"/>
        <v>-18805227</v>
      </c>
      <c r="I36" s="37">
        <f t="shared" si="3"/>
        <v>0</v>
      </c>
      <c r="J36" s="37">
        <f t="shared" si="3"/>
        <v>19545134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19545134</v>
      </c>
      <c r="X36" s="37">
        <f t="shared" si="3"/>
        <v>-588849</v>
      </c>
      <c r="Y36" s="37">
        <f t="shared" si="3"/>
        <v>20133983</v>
      </c>
      <c r="Z36" s="38">
        <f>+IF(X36&lt;&gt;0,+(Y36/X36)*100,0)</f>
        <v>-3419.2098483652003</v>
      </c>
      <c r="AA36" s="39">
        <f>+AA15+AA25+AA34</f>
        <v>2527604</v>
      </c>
    </row>
    <row r="37" spans="1:27" ht="13.5">
      <c r="A37" s="26" t="s">
        <v>57</v>
      </c>
      <c r="B37" s="20"/>
      <c r="C37" s="35">
        <v>83210605</v>
      </c>
      <c r="D37" s="35"/>
      <c r="E37" s="36">
        <v>54895000</v>
      </c>
      <c r="F37" s="37">
        <v>54895000</v>
      </c>
      <c r="G37" s="37">
        <v>23353612</v>
      </c>
      <c r="H37" s="37">
        <v>61703973</v>
      </c>
      <c r="I37" s="37"/>
      <c r="J37" s="37">
        <v>23353612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23353612</v>
      </c>
      <c r="X37" s="37">
        <v>54895000</v>
      </c>
      <c r="Y37" s="37">
        <v>-31541388</v>
      </c>
      <c r="Z37" s="38">
        <v>-57.46</v>
      </c>
      <c r="AA37" s="39">
        <v>54895000</v>
      </c>
    </row>
    <row r="38" spans="1:27" ht="13.5">
      <c r="A38" s="45" t="s">
        <v>58</v>
      </c>
      <c r="B38" s="46"/>
      <c r="C38" s="47">
        <v>53151479</v>
      </c>
      <c r="D38" s="47"/>
      <c r="E38" s="48">
        <v>57422604</v>
      </c>
      <c r="F38" s="49">
        <v>57422604</v>
      </c>
      <c r="G38" s="49">
        <v>61703973</v>
      </c>
      <c r="H38" s="49">
        <v>42898746</v>
      </c>
      <c r="I38" s="49"/>
      <c r="J38" s="49">
        <v>42898746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42898746</v>
      </c>
      <c r="X38" s="49">
        <v>54306151</v>
      </c>
      <c r="Y38" s="49">
        <v>-11407405</v>
      </c>
      <c r="Z38" s="50">
        <v>-21.01</v>
      </c>
      <c r="AA38" s="51">
        <v>57422604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16314749</v>
      </c>
      <c r="D6" s="21"/>
      <c r="E6" s="22">
        <v>17522000</v>
      </c>
      <c r="F6" s="23">
        <v>17522000</v>
      </c>
      <c r="G6" s="23">
        <v>804795</v>
      </c>
      <c r="H6" s="23">
        <v>1306337</v>
      </c>
      <c r="I6" s="23">
        <v>1551658</v>
      </c>
      <c r="J6" s="23">
        <v>3662790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3662790</v>
      </c>
      <c r="X6" s="23">
        <v>4380497</v>
      </c>
      <c r="Y6" s="23">
        <v>-717707</v>
      </c>
      <c r="Z6" s="24">
        <v>-16.38</v>
      </c>
      <c r="AA6" s="25">
        <v>17522000</v>
      </c>
    </row>
    <row r="7" spans="1:27" ht="13.5">
      <c r="A7" s="26" t="s">
        <v>34</v>
      </c>
      <c r="B7" s="20"/>
      <c r="C7" s="21">
        <v>85942387</v>
      </c>
      <c r="D7" s="21"/>
      <c r="E7" s="22">
        <v>100870000</v>
      </c>
      <c r="F7" s="23">
        <v>100870000</v>
      </c>
      <c r="G7" s="23">
        <v>39892000</v>
      </c>
      <c r="H7" s="23">
        <v>1895800</v>
      </c>
      <c r="I7" s="23"/>
      <c r="J7" s="23">
        <v>41787800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41787800</v>
      </c>
      <c r="X7" s="23">
        <v>44278280</v>
      </c>
      <c r="Y7" s="23">
        <v>-2490480</v>
      </c>
      <c r="Z7" s="24">
        <v>-5.62</v>
      </c>
      <c r="AA7" s="25">
        <v>100870000</v>
      </c>
    </row>
    <row r="8" spans="1:27" ht="13.5">
      <c r="A8" s="26" t="s">
        <v>35</v>
      </c>
      <c r="B8" s="20"/>
      <c r="C8" s="21">
        <v>58129595</v>
      </c>
      <c r="D8" s="21"/>
      <c r="E8" s="22">
        <v>45679000</v>
      </c>
      <c r="F8" s="23">
        <v>45679000</v>
      </c>
      <c r="G8" s="23">
        <v>26367000</v>
      </c>
      <c r="H8" s="23"/>
      <c r="I8" s="23"/>
      <c r="J8" s="23">
        <v>26367000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26367000</v>
      </c>
      <c r="X8" s="23">
        <v>23131840</v>
      </c>
      <c r="Y8" s="23">
        <v>3235160</v>
      </c>
      <c r="Z8" s="24">
        <v>13.99</v>
      </c>
      <c r="AA8" s="25">
        <v>45679000</v>
      </c>
    </row>
    <row r="9" spans="1:27" ht="13.5">
      <c r="A9" s="26" t="s">
        <v>36</v>
      </c>
      <c r="B9" s="20"/>
      <c r="C9" s="21">
        <v>476343</v>
      </c>
      <c r="D9" s="21"/>
      <c r="E9" s="22">
        <v>512000</v>
      </c>
      <c r="F9" s="23">
        <v>512000</v>
      </c>
      <c r="G9" s="23">
        <v>93323</v>
      </c>
      <c r="H9" s="23">
        <v>125579</v>
      </c>
      <c r="I9" s="23">
        <v>103799</v>
      </c>
      <c r="J9" s="23">
        <v>322701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322701</v>
      </c>
      <c r="X9" s="23">
        <v>127932</v>
      </c>
      <c r="Y9" s="23">
        <v>194769</v>
      </c>
      <c r="Z9" s="24">
        <v>152.24</v>
      </c>
      <c r="AA9" s="25">
        <v>512000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-116870490</v>
      </c>
      <c r="D12" s="21"/>
      <c r="E12" s="22">
        <v>-107031780</v>
      </c>
      <c r="F12" s="23">
        <v>-107031780</v>
      </c>
      <c r="G12" s="23">
        <v>-12522922</v>
      </c>
      <c r="H12" s="23">
        <v>-10756473</v>
      </c>
      <c r="I12" s="23">
        <v>-7389799</v>
      </c>
      <c r="J12" s="23">
        <v>-30669194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-30669194</v>
      </c>
      <c r="X12" s="23">
        <v>-26757945</v>
      </c>
      <c r="Y12" s="23">
        <v>-3911249</v>
      </c>
      <c r="Z12" s="24">
        <v>14.62</v>
      </c>
      <c r="AA12" s="25">
        <v>-107031780</v>
      </c>
    </row>
    <row r="13" spans="1:27" ht="13.5">
      <c r="A13" s="26" t="s">
        <v>40</v>
      </c>
      <c r="B13" s="20"/>
      <c r="C13" s="21">
        <v>-367826</v>
      </c>
      <c r="D13" s="21"/>
      <c r="E13" s="22">
        <v>-462396</v>
      </c>
      <c r="F13" s="23">
        <v>-462396</v>
      </c>
      <c r="G13" s="23">
        <v>-4478</v>
      </c>
      <c r="H13" s="23">
        <v>-4595</v>
      </c>
      <c r="I13" s="23">
        <v>-4428</v>
      </c>
      <c r="J13" s="23">
        <v>-13501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-13501</v>
      </c>
      <c r="X13" s="23">
        <v>-115599</v>
      </c>
      <c r="Y13" s="23">
        <v>102098</v>
      </c>
      <c r="Z13" s="24">
        <v>-88.32</v>
      </c>
      <c r="AA13" s="25">
        <v>-462396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43624758</v>
      </c>
      <c r="D15" s="29">
        <f>SUM(D6:D14)</f>
        <v>0</v>
      </c>
      <c r="E15" s="30">
        <f t="shared" si="0"/>
        <v>57088824</v>
      </c>
      <c r="F15" s="31">
        <f t="shared" si="0"/>
        <v>57088824</v>
      </c>
      <c r="G15" s="31">
        <f t="shared" si="0"/>
        <v>54629718</v>
      </c>
      <c r="H15" s="31">
        <f t="shared" si="0"/>
        <v>-7433352</v>
      </c>
      <c r="I15" s="31">
        <f t="shared" si="0"/>
        <v>-5738770</v>
      </c>
      <c r="J15" s="31">
        <f t="shared" si="0"/>
        <v>41457596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41457596</v>
      </c>
      <c r="X15" s="31">
        <f t="shared" si="0"/>
        <v>45045005</v>
      </c>
      <c r="Y15" s="31">
        <f t="shared" si="0"/>
        <v>-3587409</v>
      </c>
      <c r="Z15" s="32">
        <f>+IF(X15&lt;&gt;0,+(Y15/X15)*100,0)</f>
        <v>-7.964055060044949</v>
      </c>
      <c r="AA15" s="33">
        <f>SUM(AA6:AA14)</f>
        <v>57088824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7208336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240216</v>
      </c>
      <c r="D21" s="44"/>
      <c r="E21" s="22"/>
      <c r="F21" s="23"/>
      <c r="G21" s="40">
        <v>476162</v>
      </c>
      <c r="H21" s="40"/>
      <c r="I21" s="40"/>
      <c r="J21" s="23">
        <v>476162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476162</v>
      </c>
      <c r="X21" s="23"/>
      <c r="Y21" s="40">
        <v>476162</v>
      </c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-53318253</v>
      </c>
      <c r="D24" s="21"/>
      <c r="E24" s="22">
        <v>-57938000</v>
      </c>
      <c r="F24" s="23">
        <v>-57938000</v>
      </c>
      <c r="G24" s="23">
        <v>-2652256</v>
      </c>
      <c r="H24" s="23">
        <v>-3588892</v>
      </c>
      <c r="I24" s="23">
        <v>-3420442</v>
      </c>
      <c r="J24" s="23">
        <v>-9661590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-9661590</v>
      </c>
      <c r="X24" s="23">
        <v>-13217000</v>
      </c>
      <c r="Y24" s="23">
        <v>3555410</v>
      </c>
      <c r="Z24" s="24">
        <v>-26.9</v>
      </c>
      <c r="AA24" s="25">
        <v>-57938000</v>
      </c>
    </row>
    <row r="25" spans="1:27" ht="13.5">
      <c r="A25" s="27" t="s">
        <v>49</v>
      </c>
      <c r="B25" s="28"/>
      <c r="C25" s="29">
        <f aca="true" t="shared" si="1" ref="C25:Y25">SUM(C19:C24)</f>
        <v>-45869701</v>
      </c>
      <c r="D25" s="29">
        <f>SUM(D19:D24)</f>
        <v>0</v>
      </c>
      <c r="E25" s="30">
        <f t="shared" si="1"/>
        <v>-57938000</v>
      </c>
      <c r="F25" s="31">
        <f t="shared" si="1"/>
        <v>-57938000</v>
      </c>
      <c r="G25" s="31">
        <f t="shared" si="1"/>
        <v>-2176094</v>
      </c>
      <c r="H25" s="31">
        <f t="shared" si="1"/>
        <v>-3588892</v>
      </c>
      <c r="I25" s="31">
        <f t="shared" si="1"/>
        <v>-3420442</v>
      </c>
      <c r="J25" s="31">
        <f t="shared" si="1"/>
        <v>-9185428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-9185428</v>
      </c>
      <c r="X25" s="31">
        <f t="shared" si="1"/>
        <v>-13217000</v>
      </c>
      <c r="Y25" s="31">
        <f t="shared" si="1"/>
        <v>4031572</v>
      </c>
      <c r="Z25" s="32">
        <f>+IF(X25&lt;&gt;0,+(Y25/X25)*100,0)</f>
        <v>-30.502928047211924</v>
      </c>
      <c r="AA25" s="33">
        <f>SUM(AA19:AA24)</f>
        <v>-57938000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2700000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-280404</v>
      </c>
      <c r="D33" s="21"/>
      <c r="E33" s="22">
        <v>-1102068</v>
      </c>
      <c r="F33" s="23">
        <v>-1102068</v>
      </c>
      <c r="G33" s="23">
        <v>-22602</v>
      </c>
      <c r="H33" s="23">
        <v>-22558</v>
      </c>
      <c r="I33" s="23">
        <v>-22725</v>
      </c>
      <c r="J33" s="23">
        <v>-67885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-67885</v>
      </c>
      <c r="X33" s="23">
        <v>-275517</v>
      </c>
      <c r="Y33" s="23">
        <v>207632</v>
      </c>
      <c r="Z33" s="24">
        <v>-75.36</v>
      </c>
      <c r="AA33" s="25">
        <v>-1102068</v>
      </c>
    </row>
    <row r="34" spans="1:27" ht="13.5">
      <c r="A34" s="27" t="s">
        <v>55</v>
      </c>
      <c r="B34" s="28"/>
      <c r="C34" s="29">
        <f aca="true" t="shared" si="2" ref="C34:Y34">SUM(C29:C33)</f>
        <v>2419596</v>
      </c>
      <c r="D34" s="29">
        <f>SUM(D29:D33)</f>
        <v>0</v>
      </c>
      <c r="E34" s="30">
        <f t="shared" si="2"/>
        <v>-1102068</v>
      </c>
      <c r="F34" s="31">
        <f t="shared" si="2"/>
        <v>-1102068</v>
      </c>
      <c r="G34" s="31">
        <f t="shared" si="2"/>
        <v>-22602</v>
      </c>
      <c r="H34" s="31">
        <f t="shared" si="2"/>
        <v>-22558</v>
      </c>
      <c r="I34" s="31">
        <f t="shared" si="2"/>
        <v>-22725</v>
      </c>
      <c r="J34" s="31">
        <f t="shared" si="2"/>
        <v>-67885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-67885</v>
      </c>
      <c r="X34" s="31">
        <f t="shared" si="2"/>
        <v>-275517</v>
      </c>
      <c r="Y34" s="31">
        <f t="shared" si="2"/>
        <v>207632</v>
      </c>
      <c r="Z34" s="32">
        <f>+IF(X34&lt;&gt;0,+(Y34/X34)*100,0)</f>
        <v>-75.36086702453932</v>
      </c>
      <c r="AA34" s="33">
        <f>SUM(AA29:AA33)</f>
        <v>-1102068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174653</v>
      </c>
      <c r="D36" s="35">
        <f>+D15+D25+D34</f>
        <v>0</v>
      </c>
      <c r="E36" s="36">
        <f t="shared" si="3"/>
        <v>-1951244</v>
      </c>
      <c r="F36" s="37">
        <f t="shared" si="3"/>
        <v>-1951244</v>
      </c>
      <c r="G36" s="37">
        <f t="shared" si="3"/>
        <v>52431022</v>
      </c>
      <c r="H36" s="37">
        <f t="shared" si="3"/>
        <v>-11044802</v>
      </c>
      <c r="I36" s="37">
        <f t="shared" si="3"/>
        <v>-9181937</v>
      </c>
      <c r="J36" s="37">
        <f t="shared" si="3"/>
        <v>32204283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32204283</v>
      </c>
      <c r="X36" s="37">
        <f t="shared" si="3"/>
        <v>31552488</v>
      </c>
      <c r="Y36" s="37">
        <f t="shared" si="3"/>
        <v>651795</v>
      </c>
      <c r="Z36" s="38">
        <f>+IF(X36&lt;&gt;0,+(Y36/X36)*100,0)</f>
        <v>2.0657483492268502</v>
      </c>
      <c r="AA36" s="39">
        <f>+AA15+AA25+AA34</f>
        <v>-1951244</v>
      </c>
    </row>
    <row r="37" spans="1:27" ht="13.5">
      <c r="A37" s="26" t="s">
        <v>57</v>
      </c>
      <c r="B37" s="20"/>
      <c r="C37" s="35">
        <v>785265</v>
      </c>
      <c r="D37" s="35"/>
      <c r="E37" s="36">
        <v>10430000</v>
      </c>
      <c r="F37" s="37">
        <v>10430000</v>
      </c>
      <c r="G37" s="37">
        <v>956159</v>
      </c>
      <c r="H37" s="37">
        <v>53387181</v>
      </c>
      <c r="I37" s="37">
        <v>42342379</v>
      </c>
      <c r="J37" s="37">
        <v>956159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956159</v>
      </c>
      <c r="X37" s="37">
        <v>10430000</v>
      </c>
      <c r="Y37" s="37">
        <v>-9473841</v>
      </c>
      <c r="Z37" s="38">
        <v>-90.83</v>
      </c>
      <c r="AA37" s="39">
        <v>10430000</v>
      </c>
    </row>
    <row r="38" spans="1:27" ht="13.5">
      <c r="A38" s="45" t="s">
        <v>58</v>
      </c>
      <c r="B38" s="46"/>
      <c r="C38" s="47">
        <v>959918</v>
      </c>
      <c r="D38" s="47"/>
      <c r="E38" s="48">
        <v>8478756</v>
      </c>
      <c r="F38" s="49">
        <v>8478756</v>
      </c>
      <c r="G38" s="49">
        <v>53387181</v>
      </c>
      <c r="H38" s="49">
        <v>42342379</v>
      </c>
      <c r="I38" s="49">
        <v>33160442</v>
      </c>
      <c r="J38" s="49">
        <v>33160442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33160442</v>
      </c>
      <c r="X38" s="49">
        <v>41982488</v>
      </c>
      <c r="Y38" s="49">
        <v>-8822046</v>
      </c>
      <c r="Z38" s="50">
        <v>-21.01</v>
      </c>
      <c r="AA38" s="51">
        <v>8478756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118352171</v>
      </c>
      <c r="D6" s="21"/>
      <c r="E6" s="22">
        <v>82186008</v>
      </c>
      <c r="F6" s="23">
        <v>82186008</v>
      </c>
      <c r="G6" s="23">
        <v>37660016</v>
      </c>
      <c r="H6" s="23">
        <v>9717732</v>
      </c>
      <c r="I6" s="23">
        <v>6685841</v>
      </c>
      <c r="J6" s="23">
        <v>54063589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54063589</v>
      </c>
      <c r="X6" s="23">
        <v>20546502</v>
      </c>
      <c r="Y6" s="23">
        <v>33517087</v>
      </c>
      <c r="Z6" s="24">
        <v>163.13</v>
      </c>
      <c r="AA6" s="25">
        <v>82186008</v>
      </c>
    </row>
    <row r="7" spans="1:27" ht="13.5">
      <c r="A7" s="26" t="s">
        <v>34</v>
      </c>
      <c r="B7" s="20"/>
      <c r="C7" s="21">
        <v>118022788</v>
      </c>
      <c r="D7" s="21"/>
      <c r="E7" s="22">
        <v>106029996</v>
      </c>
      <c r="F7" s="23">
        <v>106029996</v>
      </c>
      <c r="G7" s="23">
        <v>41861000</v>
      </c>
      <c r="H7" s="23">
        <v>2101000</v>
      </c>
      <c r="I7" s="23"/>
      <c r="J7" s="23">
        <v>43962000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43962000</v>
      </c>
      <c r="X7" s="23">
        <v>26507499</v>
      </c>
      <c r="Y7" s="23">
        <v>17454501</v>
      </c>
      <c r="Z7" s="24">
        <v>65.85</v>
      </c>
      <c r="AA7" s="25">
        <v>106029996</v>
      </c>
    </row>
    <row r="8" spans="1:27" ht="13.5">
      <c r="A8" s="26" t="s">
        <v>35</v>
      </c>
      <c r="B8" s="20"/>
      <c r="C8" s="21"/>
      <c r="D8" s="21"/>
      <c r="E8" s="22">
        <v>34610004</v>
      </c>
      <c r="F8" s="23">
        <v>34610004</v>
      </c>
      <c r="G8" s="23">
        <v>1500000</v>
      </c>
      <c r="H8" s="23"/>
      <c r="I8" s="23">
        <v>2000000</v>
      </c>
      <c r="J8" s="23">
        <v>3500000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3500000</v>
      </c>
      <c r="X8" s="23">
        <v>8652501</v>
      </c>
      <c r="Y8" s="23">
        <v>-5152501</v>
      </c>
      <c r="Z8" s="24">
        <v>-59.55</v>
      </c>
      <c r="AA8" s="25">
        <v>34610004</v>
      </c>
    </row>
    <row r="9" spans="1:27" ht="13.5">
      <c r="A9" s="26" t="s">
        <v>36</v>
      </c>
      <c r="B9" s="20"/>
      <c r="C9" s="21">
        <v>532921</v>
      </c>
      <c r="D9" s="21"/>
      <c r="E9" s="22">
        <v>249996</v>
      </c>
      <c r="F9" s="23">
        <v>249996</v>
      </c>
      <c r="G9" s="23">
        <v>12402</v>
      </c>
      <c r="H9" s="23">
        <v>101923</v>
      </c>
      <c r="I9" s="23">
        <v>79916</v>
      </c>
      <c r="J9" s="23">
        <v>194241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194241</v>
      </c>
      <c r="X9" s="23">
        <v>62499</v>
      </c>
      <c r="Y9" s="23">
        <v>131742</v>
      </c>
      <c r="Z9" s="24">
        <v>210.79</v>
      </c>
      <c r="AA9" s="25">
        <v>249996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-236914701</v>
      </c>
      <c r="D12" s="21"/>
      <c r="E12" s="22">
        <v>-265956178</v>
      </c>
      <c r="F12" s="23">
        <v>-265956178</v>
      </c>
      <c r="G12" s="23">
        <v>-13608444</v>
      </c>
      <c r="H12" s="23">
        <v>-18236590</v>
      </c>
      <c r="I12" s="23">
        <v>-13146454</v>
      </c>
      <c r="J12" s="23">
        <v>-44991488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-44991488</v>
      </c>
      <c r="X12" s="23">
        <v>-61903362</v>
      </c>
      <c r="Y12" s="23">
        <v>16911874</v>
      </c>
      <c r="Z12" s="24">
        <v>-27.32</v>
      </c>
      <c r="AA12" s="25">
        <v>-265956178</v>
      </c>
    </row>
    <row r="13" spans="1:27" ht="13.5">
      <c r="A13" s="26" t="s">
        <v>40</v>
      </c>
      <c r="B13" s="20"/>
      <c r="C13" s="21">
        <v>-5601</v>
      </c>
      <c r="D13" s="21"/>
      <c r="E13" s="22">
        <v>-150000</v>
      </c>
      <c r="F13" s="23">
        <v>-150000</v>
      </c>
      <c r="G13" s="23">
        <v>-185</v>
      </c>
      <c r="H13" s="23">
        <v>-18637</v>
      </c>
      <c r="I13" s="23">
        <v>-11944</v>
      </c>
      <c r="J13" s="23">
        <v>-30766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-30766</v>
      </c>
      <c r="X13" s="23">
        <v>-37500</v>
      </c>
      <c r="Y13" s="23">
        <v>6734</v>
      </c>
      <c r="Z13" s="24">
        <v>-17.96</v>
      </c>
      <c r="AA13" s="25">
        <v>-150000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-12422</v>
      </c>
      <c r="D15" s="29">
        <f>SUM(D6:D14)</f>
        <v>0</v>
      </c>
      <c r="E15" s="30">
        <f t="shared" si="0"/>
        <v>-43030174</v>
      </c>
      <c r="F15" s="31">
        <f t="shared" si="0"/>
        <v>-43030174</v>
      </c>
      <c r="G15" s="31">
        <f t="shared" si="0"/>
        <v>67424789</v>
      </c>
      <c r="H15" s="31">
        <f t="shared" si="0"/>
        <v>-6334572</v>
      </c>
      <c r="I15" s="31">
        <f t="shared" si="0"/>
        <v>-4392641</v>
      </c>
      <c r="J15" s="31">
        <f t="shared" si="0"/>
        <v>56697576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56697576</v>
      </c>
      <c r="X15" s="31">
        <f t="shared" si="0"/>
        <v>-6171861</v>
      </c>
      <c r="Y15" s="31">
        <f t="shared" si="0"/>
        <v>62869437</v>
      </c>
      <c r="Z15" s="32">
        <f>+IF(X15&lt;&gt;0,+(Y15/X15)*100,0)</f>
        <v>-1018.6463531826139</v>
      </c>
      <c r="AA15" s="33">
        <f>SUM(AA6:AA14)</f>
        <v>-43030174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1248042</v>
      </c>
      <c r="D19" s="21"/>
      <c r="E19" s="22">
        <v>4436262</v>
      </c>
      <c r="F19" s="23">
        <v>4436262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4436262</v>
      </c>
    </row>
    <row r="20" spans="1:27" ht="13.5">
      <c r="A20" s="26" t="s">
        <v>45</v>
      </c>
      <c r="B20" s="20"/>
      <c r="C20" s="21">
        <v>-90338</v>
      </c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-34610004</v>
      </c>
      <c r="F24" s="23">
        <v>-34610004</v>
      </c>
      <c r="G24" s="23">
        <v>-2797829</v>
      </c>
      <c r="H24" s="23">
        <v>-10694676</v>
      </c>
      <c r="I24" s="23">
        <v>-2497598</v>
      </c>
      <c r="J24" s="23">
        <v>-15990103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-15990103</v>
      </c>
      <c r="X24" s="23">
        <v>-8652501</v>
      </c>
      <c r="Y24" s="23">
        <v>-7337602</v>
      </c>
      <c r="Z24" s="24">
        <v>84.8</v>
      </c>
      <c r="AA24" s="25">
        <v>-34610004</v>
      </c>
    </row>
    <row r="25" spans="1:27" ht="13.5">
      <c r="A25" s="27" t="s">
        <v>49</v>
      </c>
      <c r="B25" s="28"/>
      <c r="C25" s="29">
        <f aca="true" t="shared" si="1" ref="C25:Y25">SUM(C19:C24)</f>
        <v>1157704</v>
      </c>
      <c r="D25" s="29">
        <f>SUM(D19:D24)</f>
        <v>0</v>
      </c>
      <c r="E25" s="30">
        <f t="shared" si="1"/>
        <v>-30173742</v>
      </c>
      <c r="F25" s="31">
        <f t="shared" si="1"/>
        <v>-30173742</v>
      </c>
      <c r="G25" s="31">
        <f t="shared" si="1"/>
        <v>-2797829</v>
      </c>
      <c r="H25" s="31">
        <f t="shared" si="1"/>
        <v>-10694676</v>
      </c>
      <c r="I25" s="31">
        <f t="shared" si="1"/>
        <v>-2497598</v>
      </c>
      <c r="J25" s="31">
        <f t="shared" si="1"/>
        <v>-15990103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-15990103</v>
      </c>
      <c r="X25" s="31">
        <f t="shared" si="1"/>
        <v>-8652501</v>
      </c>
      <c r="Y25" s="31">
        <f t="shared" si="1"/>
        <v>-7337602</v>
      </c>
      <c r="Z25" s="32">
        <f>+IF(X25&lt;&gt;0,+(Y25/X25)*100,0)</f>
        <v>84.80324937263804</v>
      </c>
      <c r="AA25" s="33">
        <f>SUM(AA19:AA24)</f>
        <v>-30173742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514357</v>
      </c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514357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1659639</v>
      </c>
      <c r="D36" s="35">
        <f>+D15+D25+D34</f>
        <v>0</v>
      </c>
      <c r="E36" s="36">
        <f t="shared" si="3"/>
        <v>-73203916</v>
      </c>
      <c r="F36" s="37">
        <f t="shared" si="3"/>
        <v>-73203916</v>
      </c>
      <c r="G36" s="37">
        <f t="shared" si="3"/>
        <v>64626960</v>
      </c>
      <c r="H36" s="37">
        <f t="shared" si="3"/>
        <v>-17029248</v>
      </c>
      <c r="I36" s="37">
        <f t="shared" si="3"/>
        <v>-6890239</v>
      </c>
      <c r="J36" s="37">
        <f t="shared" si="3"/>
        <v>40707473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40707473</v>
      </c>
      <c r="X36" s="37">
        <f t="shared" si="3"/>
        <v>-14824362</v>
      </c>
      <c r="Y36" s="37">
        <f t="shared" si="3"/>
        <v>55531835</v>
      </c>
      <c r="Z36" s="38">
        <f>+IF(X36&lt;&gt;0,+(Y36/X36)*100,0)</f>
        <v>-374.5984818773314</v>
      </c>
      <c r="AA36" s="39">
        <f>+AA15+AA25+AA34</f>
        <v>-73203916</v>
      </c>
    </row>
    <row r="37" spans="1:27" ht="13.5">
      <c r="A37" s="26" t="s">
        <v>57</v>
      </c>
      <c r="B37" s="20"/>
      <c r="C37" s="35">
        <v>7657015</v>
      </c>
      <c r="D37" s="35"/>
      <c r="E37" s="36">
        <v>170194000</v>
      </c>
      <c r="F37" s="37">
        <v>170194000</v>
      </c>
      <c r="G37" s="37"/>
      <c r="H37" s="37">
        <v>64626960</v>
      </c>
      <c r="I37" s="37">
        <v>47597712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170194000</v>
      </c>
      <c r="Y37" s="37">
        <v>-170194000</v>
      </c>
      <c r="Z37" s="38">
        <v>-100</v>
      </c>
      <c r="AA37" s="39">
        <v>170194000</v>
      </c>
    </row>
    <row r="38" spans="1:27" ht="13.5">
      <c r="A38" s="45" t="s">
        <v>58</v>
      </c>
      <c r="B38" s="46"/>
      <c r="C38" s="47">
        <v>9316654</v>
      </c>
      <c r="D38" s="47"/>
      <c r="E38" s="48">
        <v>96990085</v>
      </c>
      <c r="F38" s="49">
        <v>96990085</v>
      </c>
      <c r="G38" s="49">
        <v>64626960</v>
      </c>
      <c r="H38" s="49">
        <v>47597712</v>
      </c>
      <c r="I38" s="49">
        <v>40707473</v>
      </c>
      <c r="J38" s="49">
        <v>40707473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40707473</v>
      </c>
      <c r="X38" s="49">
        <v>155369639</v>
      </c>
      <c r="Y38" s="49">
        <v>-114662166</v>
      </c>
      <c r="Z38" s="50">
        <v>-73.8</v>
      </c>
      <c r="AA38" s="51">
        <v>96990085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35515203</v>
      </c>
      <c r="D6" s="21"/>
      <c r="E6" s="22">
        <v>23806764</v>
      </c>
      <c r="F6" s="23">
        <v>23806764</v>
      </c>
      <c r="G6" s="23">
        <v>2998280</v>
      </c>
      <c r="H6" s="23">
        <v>3462916</v>
      </c>
      <c r="I6" s="23">
        <v>600022</v>
      </c>
      <c r="J6" s="23">
        <v>7061218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7061218</v>
      </c>
      <c r="X6" s="23">
        <v>5951691</v>
      </c>
      <c r="Y6" s="23">
        <v>1109527</v>
      </c>
      <c r="Z6" s="24">
        <v>18.64</v>
      </c>
      <c r="AA6" s="25">
        <v>23806764</v>
      </c>
    </row>
    <row r="7" spans="1:27" ht="13.5">
      <c r="A7" s="26" t="s">
        <v>34</v>
      </c>
      <c r="B7" s="20"/>
      <c r="C7" s="21">
        <v>306992049</v>
      </c>
      <c r="D7" s="21"/>
      <c r="E7" s="22">
        <v>312569004</v>
      </c>
      <c r="F7" s="23">
        <v>312569004</v>
      </c>
      <c r="G7" s="23">
        <v>119853000</v>
      </c>
      <c r="H7" s="23">
        <v>5209500</v>
      </c>
      <c r="I7" s="23"/>
      <c r="J7" s="23">
        <v>125062500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125062500</v>
      </c>
      <c r="X7" s="23">
        <v>78142251</v>
      </c>
      <c r="Y7" s="23">
        <v>46920249</v>
      </c>
      <c r="Z7" s="24">
        <v>60.04</v>
      </c>
      <c r="AA7" s="25">
        <v>312569004</v>
      </c>
    </row>
    <row r="8" spans="1:27" ht="13.5">
      <c r="A8" s="26" t="s">
        <v>35</v>
      </c>
      <c r="B8" s="20"/>
      <c r="C8" s="21">
        <v>366048111</v>
      </c>
      <c r="D8" s="21"/>
      <c r="E8" s="22">
        <v>336993996</v>
      </c>
      <c r="F8" s="23">
        <v>336993996</v>
      </c>
      <c r="G8" s="23">
        <v>86887789</v>
      </c>
      <c r="H8" s="23">
        <v>14036809</v>
      </c>
      <c r="I8" s="23">
        <v>3004267</v>
      </c>
      <c r="J8" s="23">
        <v>103928865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103928865</v>
      </c>
      <c r="X8" s="23">
        <v>84248499</v>
      </c>
      <c r="Y8" s="23">
        <v>19680366</v>
      </c>
      <c r="Z8" s="24">
        <v>23.36</v>
      </c>
      <c r="AA8" s="25">
        <v>336993996</v>
      </c>
    </row>
    <row r="9" spans="1:27" ht="13.5">
      <c r="A9" s="26" t="s">
        <v>36</v>
      </c>
      <c r="B9" s="20"/>
      <c r="C9" s="21">
        <v>7526955</v>
      </c>
      <c r="D9" s="21"/>
      <c r="E9" s="22">
        <v>8580996</v>
      </c>
      <c r="F9" s="23">
        <v>8580996</v>
      </c>
      <c r="G9" s="23"/>
      <c r="H9" s="23">
        <v>381104</v>
      </c>
      <c r="I9" s="23">
        <v>319021</v>
      </c>
      <c r="J9" s="23">
        <v>700125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700125</v>
      </c>
      <c r="X9" s="23">
        <v>2145249</v>
      </c>
      <c r="Y9" s="23">
        <v>-1445124</v>
      </c>
      <c r="Z9" s="24">
        <v>-67.36</v>
      </c>
      <c r="AA9" s="25">
        <v>8580996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-494361482</v>
      </c>
      <c r="D12" s="21"/>
      <c r="E12" s="22">
        <v>-427900017</v>
      </c>
      <c r="F12" s="23">
        <v>-427900017</v>
      </c>
      <c r="G12" s="23">
        <v>-33365920</v>
      </c>
      <c r="H12" s="23">
        <v>-28350766</v>
      </c>
      <c r="I12" s="23">
        <v>-50532254</v>
      </c>
      <c r="J12" s="23">
        <v>-112248940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-112248940</v>
      </c>
      <c r="X12" s="23">
        <v>-106040466</v>
      </c>
      <c r="Y12" s="23">
        <v>-6208474</v>
      </c>
      <c r="Z12" s="24">
        <v>5.85</v>
      </c>
      <c r="AA12" s="25">
        <v>-427900017</v>
      </c>
    </row>
    <row r="13" spans="1:27" ht="13.5">
      <c r="A13" s="26" t="s">
        <v>40</v>
      </c>
      <c r="B13" s="20"/>
      <c r="C13" s="21"/>
      <c r="D13" s="21"/>
      <c r="E13" s="22">
        <v>-11004</v>
      </c>
      <c r="F13" s="23">
        <v>-11004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-2751</v>
      </c>
      <c r="Y13" s="23">
        <v>2751</v>
      </c>
      <c r="Z13" s="24">
        <v>-100</v>
      </c>
      <c r="AA13" s="25">
        <v>-11004</v>
      </c>
    </row>
    <row r="14" spans="1:27" ht="13.5">
      <c r="A14" s="26" t="s">
        <v>41</v>
      </c>
      <c r="B14" s="20"/>
      <c r="C14" s="21">
        <v>-1829239</v>
      </c>
      <c r="D14" s="21"/>
      <c r="E14" s="22">
        <v>-1980996</v>
      </c>
      <c r="F14" s="23">
        <v>-1980996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-495249</v>
      </c>
      <c r="Y14" s="23">
        <v>495249</v>
      </c>
      <c r="Z14" s="24">
        <v>-100</v>
      </c>
      <c r="AA14" s="25">
        <v>-1980996</v>
      </c>
    </row>
    <row r="15" spans="1:27" ht="13.5">
      <c r="A15" s="27" t="s">
        <v>42</v>
      </c>
      <c r="B15" s="28"/>
      <c r="C15" s="29">
        <f aca="true" t="shared" si="0" ref="C15:Y15">SUM(C6:C14)</f>
        <v>219891597</v>
      </c>
      <c r="D15" s="29">
        <f>SUM(D6:D14)</f>
        <v>0</v>
      </c>
      <c r="E15" s="30">
        <f t="shared" si="0"/>
        <v>252058743</v>
      </c>
      <c r="F15" s="31">
        <f t="shared" si="0"/>
        <v>252058743</v>
      </c>
      <c r="G15" s="31">
        <f t="shared" si="0"/>
        <v>176373149</v>
      </c>
      <c r="H15" s="31">
        <f t="shared" si="0"/>
        <v>-5260437</v>
      </c>
      <c r="I15" s="31">
        <f t="shared" si="0"/>
        <v>-46608944</v>
      </c>
      <c r="J15" s="31">
        <f t="shared" si="0"/>
        <v>124503768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124503768</v>
      </c>
      <c r="X15" s="31">
        <f t="shared" si="0"/>
        <v>63949224</v>
      </c>
      <c r="Y15" s="31">
        <f t="shared" si="0"/>
        <v>60554544</v>
      </c>
      <c r="Z15" s="32">
        <f>+IF(X15&lt;&gt;0,+(Y15/X15)*100,0)</f>
        <v>94.69160094890283</v>
      </c>
      <c r="AA15" s="33">
        <f>SUM(AA6:AA14)</f>
        <v>252058743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>
        <v>884282</v>
      </c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-315835533</v>
      </c>
      <c r="D24" s="21"/>
      <c r="E24" s="22">
        <v>-355007000</v>
      </c>
      <c r="F24" s="23">
        <v>-355007000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-88626750</v>
      </c>
      <c r="Y24" s="23">
        <v>88626750</v>
      </c>
      <c r="Z24" s="24">
        <v>-100</v>
      </c>
      <c r="AA24" s="25">
        <v>-355007000</v>
      </c>
    </row>
    <row r="25" spans="1:27" ht="13.5">
      <c r="A25" s="27" t="s">
        <v>49</v>
      </c>
      <c r="B25" s="28"/>
      <c r="C25" s="29">
        <f aca="true" t="shared" si="1" ref="C25:Y25">SUM(C19:C24)</f>
        <v>-314951251</v>
      </c>
      <c r="D25" s="29">
        <f>SUM(D19:D24)</f>
        <v>0</v>
      </c>
      <c r="E25" s="30">
        <f t="shared" si="1"/>
        <v>-355007000</v>
      </c>
      <c r="F25" s="31">
        <f t="shared" si="1"/>
        <v>-355007000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-88626750</v>
      </c>
      <c r="Y25" s="31">
        <f t="shared" si="1"/>
        <v>88626750</v>
      </c>
      <c r="Z25" s="32">
        <f>+IF(X25&lt;&gt;0,+(Y25/X25)*100,0)</f>
        <v>-100</v>
      </c>
      <c r="AA25" s="33">
        <f>SUM(AA19:AA24)</f>
        <v>-355007000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9423</v>
      </c>
      <c r="D31" s="21"/>
      <c r="E31" s="22">
        <v>-45000</v>
      </c>
      <c r="F31" s="23">
        <v>-45000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-11250</v>
      </c>
      <c r="Y31" s="23">
        <v>11250</v>
      </c>
      <c r="Z31" s="24">
        <v>-100</v>
      </c>
      <c r="AA31" s="25">
        <v>-45000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9423</v>
      </c>
      <c r="D34" s="29">
        <f>SUM(D29:D33)</f>
        <v>0</v>
      </c>
      <c r="E34" s="30">
        <f t="shared" si="2"/>
        <v>-45000</v>
      </c>
      <c r="F34" s="31">
        <f t="shared" si="2"/>
        <v>-45000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-11250</v>
      </c>
      <c r="Y34" s="31">
        <f t="shared" si="2"/>
        <v>11250</v>
      </c>
      <c r="Z34" s="32">
        <f>+IF(X34&lt;&gt;0,+(Y34/X34)*100,0)</f>
        <v>-100</v>
      </c>
      <c r="AA34" s="33">
        <f>SUM(AA29:AA33)</f>
        <v>-45000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-95050231</v>
      </c>
      <c r="D36" s="35">
        <f>+D15+D25+D34</f>
        <v>0</v>
      </c>
      <c r="E36" s="36">
        <f t="shared" si="3"/>
        <v>-102993257</v>
      </c>
      <c r="F36" s="37">
        <f t="shared" si="3"/>
        <v>-102993257</v>
      </c>
      <c r="G36" s="37">
        <f t="shared" si="3"/>
        <v>176373149</v>
      </c>
      <c r="H36" s="37">
        <f t="shared" si="3"/>
        <v>-5260437</v>
      </c>
      <c r="I36" s="37">
        <f t="shared" si="3"/>
        <v>-46608944</v>
      </c>
      <c r="J36" s="37">
        <f t="shared" si="3"/>
        <v>124503768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124503768</v>
      </c>
      <c r="X36" s="37">
        <f t="shared" si="3"/>
        <v>-24688776</v>
      </c>
      <c r="Y36" s="37">
        <f t="shared" si="3"/>
        <v>149192544</v>
      </c>
      <c r="Z36" s="38">
        <f>+IF(X36&lt;&gt;0,+(Y36/X36)*100,0)</f>
        <v>-604.2929953271074</v>
      </c>
      <c r="AA36" s="39">
        <f>+AA15+AA25+AA34</f>
        <v>-102993257</v>
      </c>
    </row>
    <row r="37" spans="1:27" ht="13.5">
      <c r="A37" s="26" t="s">
        <v>57</v>
      </c>
      <c r="B37" s="20"/>
      <c r="C37" s="35">
        <v>89550879</v>
      </c>
      <c r="D37" s="35"/>
      <c r="E37" s="36">
        <v>151121928</v>
      </c>
      <c r="F37" s="37">
        <v>151121928</v>
      </c>
      <c r="G37" s="37">
        <v>-5499352</v>
      </c>
      <c r="H37" s="37">
        <v>170873797</v>
      </c>
      <c r="I37" s="37">
        <v>165613360</v>
      </c>
      <c r="J37" s="37">
        <v>-5499352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-5499352</v>
      </c>
      <c r="X37" s="37">
        <v>151121928</v>
      </c>
      <c r="Y37" s="37">
        <v>-156621280</v>
      </c>
      <c r="Z37" s="38">
        <v>-103.64</v>
      </c>
      <c r="AA37" s="39">
        <v>151121928</v>
      </c>
    </row>
    <row r="38" spans="1:27" ht="13.5">
      <c r="A38" s="45" t="s">
        <v>58</v>
      </c>
      <c r="B38" s="46"/>
      <c r="C38" s="47">
        <v>-5499352</v>
      </c>
      <c r="D38" s="47"/>
      <c r="E38" s="48">
        <v>48128671</v>
      </c>
      <c r="F38" s="49">
        <v>48128671</v>
      </c>
      <c r="G38" s="49">
        <v>170873797</v>
      </c>
      <c r="H38" s="49">
        <v>165613360</v>
      </c>
      <c r="I38" s="49">
        <v>119004416</v>
      </c>
      <c r="J38" s="49">
        <v>119004416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119004416</v>
      </c>
      <c r="X38" s="49">
        <v>126433152</v>
      </c>
      <c r="Y38" s="49">
        <v>-7428736</v>
      </c>
      <c r="Z38" s="50">
        <v>-5.88</v>
      </c>
      <c r="AA38" s="51">
        <v>48128671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17879706</v>
      </c>
      <c r="D6" s="21"/>
      <c r="E6" s="22">
        <v>16787915</v>
      </c>
      <c r="F6" s="23">
        <v>16787915</v>
      </c>
      <c r="G6" s="23">
        <v>447605</v>
      </c>
      <c r="H6" s="23">
        <v>7375459</v>
      </c>
      <c r="I6" s="23">
        <v>3687278</v>
      </c>
      <c r="J6" s="23">
        <v>11510342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11510342</v>
      </c>
      <c r="X6" s="23">
        <v>4054569</v>
      </c>
      <c r="Y6" s="23">
        <v>7455773</v>
      </c>
      <c r="Z6" s="24">
        <v>183.89</v>
      </c>
      <c r="AA6" s="25">
        <v>16787915</v>
      </c>
    </row>
    <row r="7" spans="1:27" ht="13.5">
      <c r="A7" s="26" t="s">
        <v>34</v>
      </c>
      <c r="B7" s="20"/>
      <c r="C7" s="21">
        <v>104100704</v>
      </c>
      <c r="D7" s="21"/>
      <c r="E7" s="22">
        <v>93146000</v>
      </c>
      <c r="F7" s="23">
        <v>93146000</v>
      </c>
      <c r="G7" s="23">
        <v>36516000</v>
      </c>
      <c r="H7" s="23">
        <v>2286000</v>
      </c>
      <c r="I7" s="23"/>
      <c r="J7" s="23">
        <v>38802000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38802000</v>
      </c>
      <c r="X7" s="23">
        <v>32871500</v>
      </c>
      <c r="Y7" s="23">
        <v>5930500</v>
      </c>
      <c r="Z7" s="24">
        <v>18.04</v>
      </c>
      <c r="AA7" s="25">
        <v>93146000</v>
      </c>
    </row>
    <row r="8" spans="1:27" ht="13.5">
      <c r="A8" s="26" t="s">
        <v>35</v>
      </c>
      <c r="B8" s="20"/>
      <c r="C8" s="21">
        <v>-39470563</v>
      </c>
      <c r="D8" s="21"/>
      <c r="E8" s="22">
        <v>34590000</v>
      </c>
      <c r="F8" s="23">
        <v>34590000</v>
      </c>
      <c r="G8" s="23">
        <v>3074000</v>
      </c>
      <c r="H8" s="23"/>
      <c r="I8" s="23"/>
      <c r="J8" s="23">
        <v>3074000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3074000</v>
      </c>
      <c r="X8" s="23">
        <v>11530000</v>
      </c>
      <c r="Y8" s="23">
        <v>-8456000</v>
      </c>
      <c r="Z8" s="24">
        <v>-73.34</v>
      </c>
      <c r="AA8" s="25">
        <v>34590000</v>
      </c>
    </row>
    <row r="9" spans="1:27" ht="13.5">
      <c r="A9" s="26" t="s">
        <v>36</v>
      </c>
      <c r="B9" s="20"/>
      <c r="C9" s="21">
        <v>4197219</v>
      </c>
      <c r="D9" s="21"/>
      <c r="E9" s="22">
        <v>4105781</v>
      </c>
      <c r="F9" s="23">
        <v>4105781</v>
      </c>
      <c r="G9" s="23">
        <v>375703</v>
      </c>
      <c r="H9" s="23">
        <v>422832</v>
      </c>
      <c r="I9" s="23">
        <v>376856</v>
      </c>
      <c r="J9" s="23">
        <v>1175391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1175391</v>
      </c>
      <c r="X9" s="23">
        <v>1026000</v>
      </c>
      <c r="Y9" s="23">
        <v>149391</v>
      </c>
      <c r="Z9" s="24">
        <v>14.56</v>
      </c>
      <c r="AA9" s="25">
        <v>4105781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-71678315</v>
      </c>
      <c r="D12" s="21"/>
      <c r="E12" s="22">
        <v>-92585274</v>
      </c>
      <c r="F12" s="23">
        <v>-92585274</v>
      </c>
      <c r="G12" s="23">
        <v>-6455901</v>
      </c>
      <c r="H12" s="23">
        <v>-6929410</v>
      </c>
      <c r="I12" s="23">
        <v>-6307754</v>
      </c>
      <c r="J12" s="23">
        <v>-19693065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-19693065</v>
      </c>
      <c r="X12" s="23">
        <v>-22477566</v>
      </c>
      <c r="Y12" s="23">
        <v>2784501</v>
      </c>
      <c r="Z12" s="24">
        <v>-12.39</v>
      </c>
      <c r="AA12" s="25">
        <v>-92585274</v>
      </c>
    </row>
    <row r="13" spans="1:27" ht="13.5">
      <c r="A13" s="26" t="s">
        <v>40</v>
      </c>
      <c r="B13" s="20"/>
      <c r="C13" s="21">
        <v>-379479</v>
      </c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14649272</v>
      </c>
      <c r="D15" s="29">
        <f>SUM(D6:D14)</f>
        <v>0</v>
      </c>
      <c r="E15" s="30">
        <f t="shared" si="0"/>
        <v>56044422</v>
      </c>
      <c r="F15" s="31">
        <f t="shared" si="0"/>
        <v>56044422</v>
      </c>
      <c r="G15" s="31">
        <f t="shared" si="0"/>
        <v>33957407</v>
      </c>
      <c r="H15" s="31">
        <f t="shared" si="0"/>
        <v>3154881</v>
      </c>
      <c r="I15" s="31">
        <f t="shared" si="0"/>
        <v>-2243620</v>
      </c>
      <c r="J15" s="31">
        <f t="shared" si="0"/>
        <v>34868668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34868668</v>
      </c>
      <c r="X15" s="31">
        <f t="shared" si="0"/>
        <v>27004503</v>
      </c>
      <c r="Y15" s="31">
        <f t="shared" si="0"/>
        <v>7864165</v>
      </c>
      <c r="Z15" s="32">
        <f>+IF(X15&lt;&gt;0,+(Y15/X15)*100,0)</f>
        <v>29.12168018793014</v>
      </c>
      <c r="AA15" s="33">
        <f>SUM(AA6:AA14)</f>
        <v>56044422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-87836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>
        <v>-3267594</v>
      </c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-53703132</v>
      </c>
      <c r="F24" s="23">
        <v>-53703132</v>
      </c>
      <c r="G24" s="23">
        <v>-4878215</v>
      </c>
      <c r="H24" s="23"/>
      <c r="I24" s="23">
        <v>-1925136</v>
      </c>
      <c r="J24" s="23">
        <v>-6803351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-6803351</v>
      </c>
      <c r="X24" s="23">
        <v>-13425783</v>
      </c>
      <c r="Y24" s="23">
        <v>6622432</v>
      </c>
      <c r="Z24" s="24">
        <v>-49.33</v>
      </c>
      <c r="AA24" s="25">
        <v>-53703132</v>
      </c>
    </row>
    <row r="25" spans="1:27" ht="13.5">
      <c r="A25" s="27" t="s">
        <v>49</v>
      </c>
      <c r="B25" s="28"/>
      <c r="C25" s="29">
        <f aca="true" t="shared" si="1" ref="C25:Y25">SUM(C19:C24)</f>
        <v>-3355430</v>
      </c>
      <c r="D25" s="29">
        <f>SUM(D19:D24)</f>
        <v>0</v>
      </c>
      <c r="E25" s="30">
        <f t="shared" si="1"/>
        <v>-53703132</v>
      </c>
      <c r="F25" s="31">
        <f t="shared" si="1"/>
        <v>-53703132</v>
      </c>
      <c r="G25" s="31">
        <f t="shared" si="1"/>
        <v>-4878215</v>
      </c>
      <c r="H25" s="31">
        <f t="shared" si="1"/>
        <v>0</v>
      </c>
      <c r="I25" s="31">
        <f t="shared" si="1"/>
        <v>-1925136</v>
      </c>
      <c r="J25" s="31">
        <f t="shared" si="1"/>
        <v>-6803351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-6803351</v>
      </c>
      <c r="X25" s="31">
        <f t="shared" si="1"/>
        <v>-13425783</v>
      </c>
      <c r="Y25" s="31">
        <f t="shared" si="1"/>
        <v>6622432</v>
      </c>
      <c r="Z25" s="32">
        <f>+IF(X25&lt;&gt;0,+(Y25/X25)*100,0)</f>
        <v>-49.326225516977296</v>
      </c>
      <c r="AA25" s="33">
        <f>SUM(AA19:AA24)</f>
        <v>-53703132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11293842</v>
      </c>
      <c r="D36" s="35">
        <f>+D15+D25+D34</f>
        <v>0</v>
      </c>
      <c r="E36" s="36">
        <f t="shared" si="3"/>
        <v>2341290</v>
      </c>
      <c r="F36" s="37">
        <f t="shared" si="3"/>
        <v>2341290</v>
      </c>
      <c r="G36" s="37">
        <f t="shared" si="3"/>
        <v>29079192</v>
      </c>
      <c r="H36" s="37">
        <f t="shared" si="3"/>
        <v>3154881</v>
      </c>
      <c r="I36" s="37">
        <f t="shared" si="3"/>
        <v>-4168756</v>
      </c>
      <c r="J36" s="37">
        <f t="shared" si="3"/>
        <v>28065317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28065317</v>
      </c>
      <c r="X36" s="37">
        <f t="shared" si="3"/>
        <v>13578720</v>
      </c>
      <c r="Y36" s="37">
        <f t="shared" si="3"/>
        <v>14486597</v>
      </c>
      <c r="Z36" s="38">
        <f>+IF(X36&lt;&gt;0,+(Y36/X36)*100,0)</f>
        <v>106.686027843567</v>
      </c>
      <c r="AA36" s="39">
        <f>+AA15+AA25+AA34</f>
        <v>2341290</v>
      </c>
    </row>
    <row r="37" spans="1:27" ht="13.5">
      <c r="A37" s="26" t="s">
        <v>57</v>
      </c>
      <c r="B37" s="20"/>
      <c r="C37" s="35">
        <v>59755819</v>
      </c>
      <c r="D37" s="35"/>
      <c r="E37" s="36"/>
      <c r="F37" s="37"/>
      <c r="G37" s="37">
        <v>71049661</v>
      </c>
      <c r="H37" s="37">
        <v>100128853</v>
      </c>
      <c r="I37" s="37">
        <v>103283734</v>
      </c>
      <c r="J37" s="37">
        <v>71049661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71049661</v>
      </c>
      <c r="X37" s="37"/>
      <c r="Y37" s="37">
        <v>71049661</v>
      </c>
      <c r="Z37" s="38"/>
      <c r="AA37" s="39"/>
    </row>
    <row r="38" spans="1:27" ht="13.5">
      <c r="A38" s="45" t="s">
        <v>58</v>
      </c>
      <c r="B38" s="46"/>
      <c r="C38" s="47">
        <v>71049661</v>
      </c>
      <c r="D38" s="47"/>
      <c r="E38" s="48">
        <v>2341290</v>
      </c>
      <c r="F38" s="49">
        <v>2341290</v>
      </c>
      <c r="G38" s="49">
        <v>100128853</v>
      </c>
      <c r="H38" s="49">
        <v>103283734</v>
      </c>
      <c r="I38" s="49">
        <v>99114978</v>
      </c>
      <c r="J38" s="49">
        <v>99114978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99114978</v>
      </c>
      <c r="X38" s="49">
        <v>13578720</v>
      </c>
      <c r="Y38" s="49">
        <v>85536258</v>
      </c>
      <c r="Z38" s="50">
        <v>629.93</v>
      </c>
      <c r="AA38" s="51">
        <v>2341290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19245068</v>
      </c>
      <c r="D6" s="21"/>
      <c r="E6" s="22">
        <v>15229802</v>
      </c>
      <c r="F6" s="23">
        <v>15229802</v>
      </c>
      <c r="G6" s="23">
        <v>1924837</v>
      </c>
      <c r="H6" s="23">
        <v>1153637</v>
      </c>
      <c r="I6" s="23">
        <v>5800559</v>
      </c>
      <c r="J6" s="23">
        <v>8879033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8879033</v>
      </c>
      <c r="X6" s="23">
        <v>3807693</v>
      </c>
      <c r="Y6" s="23">
        <v>5071340</v>
      </c>
      <c r="Z6" s="24">
        <v>133.19</v>
      </c>
      <c r="AA6" s="25">
        <v>15229802</v>
      </c>
    </row>
    <row r="7" spans="1:27" ht="13.5">
      <c r="A7" s="26" t="s">
        <v>34</v>
      </c>
      <c r="B7" s="20"/>
      <c r="C7" s="21">
        <v>87654174</v>
      </c>
      <c r="D7" s="21"/>
      <c r="E7" s="22">
        <v>111119000</v>
      </c>
      <c r="F7" s="23">
        <v>111119000</v>
      </c>
      <c r="G7" s="23">
        <v>42839000</v>
      </c>
      <c r="H7" s="23">
        <v>2218000</v>
      </c>
      <c r="I7" s="23"/>
      <c r="J7" s="23">
        <v>45057000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45057000</v>
      </c>
      <c r="X7" s="23">
        <v>55559500</v>
      </c>
      <c r="Y7" s="23">
        <v>-10502500</v>
      </c>
      <c r="Z7" s="24">
        <v>-18.9</v>
      </c>
      <c r="AA7" s="25">
        <v>111119000</v>
      </c>
    </row>
    <row r="8" spans="1:27" ht="13.5">
      <c r="A8" s="26" t="s">
        <v>35</v>
      </c>
      <c r="B8" s="20"/>
      <c r="C8" s="21">
        <v>38443592</v>
      </c>
      <c r="D8" s="21"/>
      <c r="E8" s="22">
        <v>40169000</v>
      </c>
      <c r="F8" s="23">
        <v>40169000</v>
      </c>
      <c r="G8" s="23">
        <v>9000000</v>
      </c>
      <c r="H8" s="23"/>
      <c r="I8" s="23"/>
      <c r="J8" s="23">
        <v>9000000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9000000</v>
      </c>
      <c r="X8" s="23">
        <v>20084500</v>
      </c>
      <c r="Y8" s="23">
        <v>-11084500</v>
      </c>
      <c r="Z8" s="24">
        <v>-55.19</v>
      </c>
      <c r="AA8" s="25">
        <v>40169000</v>
      </c>
    </row>
    <row r="9" spans="1:27" ht="13.5">
      <c r="A9" s="26" t="s">
        <v>36</v>
      </c>
      <c r="B9" s="20"/>
      <c r="C9" s="21">
        <v>2011226</v>
      </c>
      <c r="D9" s="21"/>
      <c r="E9" s="22">
        <v>3983104</v>
      </c>
      <c r="F9" s="23">
        <v>3983104</v>
      </c>
      <c r="G9" s="23">
        <v>44487</v>
      </c>
      <c r="H9" s="23">
        <v>185592</v>
      </c>
      <c r="I9" s="23">
        <v>135013</v>
      </c>
      <c r="J9" s="23">
        <v>365092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365092</v>
      </c>
      <c r="X9" s="23">
        <v>732117</v>
      </c>
      <c r="Y9" s="23">
        <v>-367025</v>
      </c>
      <c r="Z9" s="24">
        <v>-50.13</v>
      </c>
      <c r="AA9" s="25">
        <v>3983104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-122502956</v>
      </c>
      <c r="D12" s="21"/>
      <c r="E12" s="22">
        <v>-116911174</v>
      </c>
      <c r="F12" s="23">
        <v>-116911174</v>
      </c>
      <c r="G12" s="23">
        <v>-10596744</v>
      </c>
      <c r="H12" s="23">
        <v>-22129926</v>
      </c>
      <c r="I12" s="23">
        <v>-8057690</v>
      </c>
      <c r="J12" s="23">
        <v>-40784360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-40784360</v>
      </c>
      <c r="X12" s="23">
        <v>-28174962</v>
      </c>
      <c r="Y12" s="23">
        <v>-12609398</v>
      </c>
      <c r="Z12" s="24">
        <v>44.75</v>
      </c>
      <c r="AA12" s="25">
        <v>-116911174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-2000004</v>
      </c>
      <c r="F14" s="23">
        <v>-2000004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-500001</v>
      </c>
      <c r="Y14" s="23">
        <v>500001</v>
      </c>
      <c r="Z14" s="24">
        <v>-100</v>
      </c>
      <c r="AA14" s="25">
        <v>-2000004</v>
      </c>
    </row>
    <row r="15" spans="1:27" ht="13.5">
      <c r="A15" s="27" t="s">
        <v>42</v>
      </c>
      <c r="B15" s="28"/>
      <c r="C15" s="29">
        <f aca="true" t="shared" si="0" ref="C15:Y15">SUM(C6:C14)</f>
        <v>24851104</v>
      </c>
      <c r="D15" s="29">
        <f>SUM(D6:D14)</f>
        <v>0</v>
      </c>
      <c r="E15" s="30">
        <f t="shared" si="0"/>
        <v>51589728</v>
      </c>
      <c r="F15" s="31">
        <f t="shared" si="0"/>
        <v>51589728</v>
      </c>
      <c r="G15" s="31">
        <f t="shared" si="0"/>
        <v>43211580</v>
      </c>
      <c r="H15" s="31">
        <f t="shared" si="0"/>
        <v>-18572697</v>
      </c>
      <c r="I15" s="31">
        <f t="shared" si="0"/>
        <v>-2122118</v>
      </c>
      <c r="J15" s="31">
        <f t="shared" si="0"/>
        <v>22516765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22516765</v>
      </c>
      <c r="X15" s="31">
        <f t="shared" si="0"/>
        <v>51508847</v>
      </c>
      <c r="Y15" s="31">
        <f t="shared" si="0"/>
        <v>-28992082</v>
      </c>
      <c r="Z15" s="32">
        <f>+IF(X15&lt;&gt;0,+(Y15/X15)*100,0)</f>
        <v>-56.28563574719504</v>
      </c>
      <c r="AA15" s="33">
        <f>SUM(AA6:AA14)</f>
        <v>51589728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>
        <v>37527</v>
      </c>
      <c r="H22" s="23">
        <v>14001907</v>
      </c>
      <c r="I22" s="23"/>
      <c r="J22" s="23">
        <v>14039434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14039434</v>
      </c>
      <c r="X22" s="23"/>
      <c r="Y22" s="23">
        <v>14039434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-46316404</v>
      </c>
      <c r="D24" s="21"/>
      <c r="E24" s="22">
        <v>-71450916</v>
      </c>
      <c r="F24" s="23">
        <v>-71450916</v>
      </c>
      <c r="G24" s="23">
        <v>-4038178</v>
      </c>
      <c r="H24" s="23">
        <v>-613963</v>
      </c>
      <c r="I24" s="23">
        <v>-6270696</v>
      </c>
      <c r="J24" s="23">
        <v>-10922837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-10922837</v>
      </c>
      <c r="X24" s="23">
        <v>-17862729</v>
      </c>
      <c r="Y24" s="23">
        <v>6939892</v>
      </c>
      <c r="Z24" s="24">
        <v>-38.85</v>
      </c>
      <c r="AA24" s="25">
        <v>-71450916</v>
      </c>
    </row>
    <row r="25" spans="1:27" ht="13.5">
      <c r="A25" s="27" t="s">
        <v>49</v>
      </c>
      <c r="B25" s="28"/>
      <c r="C25" s="29">
        <f aca="true" t="shared" si="1" ref="C25:Y25">SUM(C19:C24)</f>
        <v>-46316404</v>
      </c>
      <c r="D25" s="29">
        <f>SUM(D19:D24)</f>
        <v>0</v>
      </c>
      <c r="E25" s="30">
        <f t="shared" si="1"/>
        <v>-71450916</v>
      </c>
      <c r="F25" s="31">
        <f t="shared" si="1"/>
        <v>-71450916</v>
      </c>
      <c r="G25" s="31">
        <f t="shared" si="1"/>
        <v>-4000651</v>
      </c>
      <c r="H25" s="31">
        <f t="shared" si="1"/>
        <v>13387944</v>
      </c>
      <c r="I25" s="31">
        <f t="shared" si="1"/>
        <v>-6270696</v>
      </c>
      <c r="J25" s="31">
        <f t="shared" si="1"/>
        <v>3116597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3116597</v>
      </c>
      <c r="X25" s="31">
        <f t="shared" si="1"/>
        <v>-17862729</v>
      </c>
      <c r="Y25" s="31">
        <f t="shared" si="1"/>
        <v>20979326</v>
      </c>
      <c r="Z25" s="32">
        <f>+IF(X25&lt;&gt;0,+(Y25/X25)*100,0)</f>
        <v>-117.44748520788733</v>
      </c>
      <c r="AA25" s="33">
        <f>SUM(AA19:AA24)</f>
        <v>-71450916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18042</v>
      </c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18042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-21447258</v>
      </c>
      <c r="D36" s="35">
        <f>+D15+D25+D34</f>
        <v>0</v>
      </c>
      <c r="E36" s="36">
        <f t="shared" si="3"/>
        <v>-19861188</v>
      </c>
      <c r="F36" s="37">
        <f t="shared" si="3"/>
        <v>-19861188</v>
      </c>
      <c r="G36" s="37">
        <f t="shared" si="3"/>
        <v>39210929</v>
      </c>
      <c r="H36" s="37">
        <f t="shared" si="3"/>
        <v>-5184753</v>
      </c>
      <c r="I36" s="37">
        <f t="shared" si="3"/>
        <v>-8392814</v>
      </c>
      <c r="J36" s="37">
        <f t="shared" si="3"/>
        <v>25633362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25633362</v>
      </c>
      <c r="X36" s="37">
        <f t="shared" si="3"/>
        <v>33646118</v>
      </c>
      <c r="Y36" s="37">
        <f t="shared" si="3"/>
        <v>-8012756</v>
      </c>
      <c r="Z36" s="38">
        <f>+IF(X36&lt;&gt;0,+(Y36/X36)*100,0)</f>
        <v>-23.814800863505265</v>
      </c>
      <c r="AA36" s="39">
        <f>+AA15+AA25+AA34</f>
        <v>-19861188</v>
      </c>
    </row>
    <row r="37" spans="1:27" ht="13.5">
      <c r="A37" s="26" t="s">
        <v>57</v>
      </c>
      <c r="B37" s="20"/>
      <c r="C37" s="35">
        <v>30088577</v>
      </c>
      <c r="D37" s="35"/>
      <c r="E37" s="36">
        <v>29570807</v>
      </c>
      <c r="F37" s="37">
        <v>29570807</v>
      </c>
      <c r="G37" s="37">
        <v>8643054</v>
      </c>
      <c r="H37" s="37">
        <v>47853983</v>
      </c>
      <c r="I37" s="37">
        <v>42669230</v>
      </c>
      <c r="J37" s="37">
        <v>8643054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8643054</v>
      </c>
      <c r="X37" s="37">
        <v>29570807</v>
      </c>
      <c r="Y37" s="37">
        <v>-20927753</v>
      </c>
      <c r="Z37" s="38">
        <v>-70.77</v>
      </c>
      <c r="AA37" s="39">
        <v>29570807</v>
      </c>
    </row>
    <row r="38" spans="1:27" ht="13.5">
      <c r="A38" s="45" t="s">
        <v>58</v>
      </c>
      <c r="B38" s="46"/>
      <c r="C38" s="47">
        <v>8641319</v>
      </c>
      <c r="D38" s="47"/>
      <c r="E38" s="48">
        <v>9709620</v>
      </c>
      <c r="F38" s="49">
        <v>9709620</v>
      </c>
      <c r="G38" s="49">
        <v>47853983</v>
      </c>
      <c r="H38" s="49">
        <v>42669230</v>
      </c>
      <c r="I38" s="49">
        <v>34276416</v>
      </c>
      <c r="J38" s="49">
        <v>34276416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34276416</v>
      </c>
      <c r="X38" s="49">
        <v>63216926</v>
      </c>
      <c r="Y38" s="49">
        <v>-28940510</v>
      </c>
      <c r="Z38" s="50">
        <v>-45.78</v>
      </c>
      <c r="AA38" s="51">
        <v>9709620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2652128</v>
      </c>
      <c r="D6" s="21"/>
      <c r="E6" s="22">
        <v>4297560</v>
      </c>
      <c r="F6" s="23">
        <v>4297560</v>
      </c>
      <c r="G6" s="23">
        <v>506682</v>
      </c>
      <c r="H6" s="23">
        <v>613619</v>
      </c>
      <c r="I6" s="23">
        <v>2426383</v>
      </c>
      <c r="J6" s="23">
        <v>3546684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3546684</v>
      </c>
      <c r="X6" s="23">
        <v>1074390</v>
      </c>
      <c r="Y6" s="23">
        <v>2472294</v>
      </c>
      <c r="Z6" s="24">
        <v>230.11</v>
      </c>
      <c r="AA6" s="25">
        <v>4297560</v>
      </c>
    </row>
    <row r="7" spans="1:27" ht="13.5">
      <c r="A7" s="26" t="s">
        <v>34</v>
      </c>
      <c r="B7" s="20"/>
      <c r="C7" s="21">
        <v>102880536</v>
      </c>
      <c r="D7" s="21"/>
      <c r="E7" s="22">
        <v>115169001</v>
      </c>
      <c r="F7" s="23">
        <v>115169001</v>
      </c>
      <c r="G7" s="23">
        <v>43488000</v>
      </c>
      <c r="H7" s="23">
        <v>5992000</v>
      </c>
      <c r="I7" s="23"/>
      <c r="J7" s="23">
        <v>49480000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49480000</v>
      </c>
      <c r="X7" s="23">
        <v>38389667</v>
      </c>
      <c r="Y7" s="23">
        <v>11090333</v>
      </c>
      <c r="Z7" s="24">
        <v>28.89</v>
      </c>
      <c r="AA7" s="25">
        <v>115169001</v>
      </c>
    </row>
    <row r="8" spans="1:27" ht="13.5">
      <c r="A8" s="26" t="s">
        <v>35</v>
      </c>
      <c r="B8" s="20"/>
      <c r="C8" s="21">
        <v>30939504</v>
      </c>
      <c r="D8" s="21"/>
      <c r="E8" s="22">
        <v>35619999</v>
      </c>
      <c r="F8" s="23">
        <v>35619999</v>
      </c>
      <c r="G8" s="23">
        <v>16055000</v>
      </c>
      <c r="H8" s="23"/>
      <c r="I8" s="23"/>
      <c r="J8" s="23">
        <v>16055000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16055000</v>
      </c>
      <c r="X8" s="23">
        <v>11873333</v>
      </c>
      <c r="Y8" s="23">
        <v>4181667</v>
      </c>
      <c r="Z8" s="24">
        <v>35.22</v>
      </c>
      <c r="AA8" s="25">
        <v>35619999</v>
      </c>
    </row>
    <row r="9" spans="1:27" ht="13.5">
      <c r="A9" s="26" t="s">
        <v>36</v>
      </c>
      <c r="B9" s="20"/>
      <c r="C9" s="21">
        <v>4503583</v>
      </c>
      <c r="D9" s="21"/>
      <c r="E9" s="22">
        <v>3200000</v>
      </c>
      <c r="F9" s="23">
        <v>3200000</v>
      </c>
      <c r="G9" s="23">
        <v>329035</v>
      </c>
      <c r="H9" s="23">
        <v>489042</v>
      </c>
      <c r="I9" s="23">
        <v>567193</v>
      </c>
      <c r="J9" s="23">
        <v>1385270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1385270</v>
      </c>
      <c r="X9" s="23">
        <v>801000</v>
      </c>
      <c r="Y9" s="23">
        <v>584270</v>
      </c>
      <c r="Z9" s="24">
        <v>72.94</v>
      </c>
      <c r="AA9" s="25">
        <v>3200000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-85034029</v>
      </c>
      <c r="D12" s="21"/>
      <c r="E12" s="22">
        <v>-108715000</v>
      </c>
      <c r="F12" s="23">
        <v>-108715000</v>
      </c>
      <c r="G12" s="23">
        <v>-7597000</v>
      </c>
      <c r="H12" s="23">
        <v>-5518595</v>
      </c>
      <c r="I12" s="23">
        <v>-7619311</v>
      </c>
      <c r="J12" s="23">
        <v>-20734906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-20734906</v>
      </c>
      <c r="X12" s="23">
        <v>-27982389</v>
      </c>
      <c r="Y12" s="23">
        <v>7247483</v>
      </c>
      <c r="Z12" s="24">
        <v>-25.9</v>
      </c>
      <c r="AA12" s="25">
        <v>-108715000</v>
      </c>
    </row>
    <row r="13" spans="1:27" ht="13.5">
      <c r="A13" s="26" t="s">
        <v>40</v>
      </c>
      <c r="B13" s="20"/>
      <c r="C13" s="21">
        <v>-37000</v>
      </c>
      <c r="D13" s="21"/>
      <c r="E13" s="22">
        <v>-110000</v>
      </c>
      <c r="F13" s="23">
        <v>-110000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-110000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55904722</v>
      </c>
      <c r="D15" s="29">
        <f>SUM(D6:D14)</f>
        <v>0</v>
      </c>
      <c r="E15" s="30">
        <f t="shared" si="0"/>
        <v>49461560</v>
      </c>
      <c r="F15" s="31">
        <f t="shared" si="0"/>
        <v>49461560</v>
      </c>
      <c r="G15" s="31">
        <f t="shared" si="0"/>
        <v>52781717</v>
      </c>
      <c r="H15" s="31">
        <f t="shared" si="0"/>
        <v>1576066</v>
      </c>
      <c r="I15" s="31">
        <f t="shared" si="0"/>
        <v>-4625735</v>
      </c>
      <c r="J15" s="31">
        <f t="shared" si="0"/>
        <v>49732048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49732048</v>
      </c>
      <c r="X15" s="31">
        <f t="shared" si="0"/>
        <v>24156001</v>
      </c>
      <c r="Y15" s="31">
        <f t="shared" si="0"/>
        <v>25576047</v>
      </c>
      <c r="Z15" s="32">
        <f>+IF(X15&lt;&gt;0,+(Y15/X15)*100,0)</f>
        <v>105.87864688364601</v>
      </c>
      <c r="AA15" s="33">
        <f>SUM(AA6:AA14)</f>
        <v>49461560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-41676198</v>
      </c>
      <c r="D24" s="21"/>
      <c r="E24" s="22">
        <v>-55527384</v>
      </c>
      <c r="F24" s="23">
        <v>-55527384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-13881846</v>
      </c>
      <c r="Y24" s="23">
        <v>13881846</v>
      </c>
      <c r="Z24" s="24">
        <v>-100</v>
      </c>
      <c r="AA24" s="25">
        <v>-55527384</v>
      </c>
    </row>
    <row r="25" spans="1:27" ht="13.5">
      <c r="A25" s="27" t="s">
        <v>49</v>
      </c>
      <c r="B25" s="28"/>
      <c r="C25" s="29">
        <f aca="true" t="shared" si="1" ref="C25:Y25">SUM(C19:C24)</f>
        <v>-41676198</v>
      </c>
      <c r="D25" s="29">
        <f>SUM(D19:D24)</f>
        <v>0</v>
      </c>
      <c r="E25" s="30">
        <f t="shared" si="1"/>
        <v>-55527384</v>
      </c>
      <c r="F25" s="31">
        <f t="shared" si="1"/>
        <v>-55527384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-13881846</v>
      </c>
      <c r="Y25" s="31">
        <f t="shared" si="1"/>
        <v>13881846</v>
      </c>
      <c r="Z25" s="32">
        <f>+IF(X25&lt;&gt;0,+(Y25/X25)*100,0)</f>
        <v>-100</v>
      </c>
      <c r="AA25" s="33">
        <f>SUM(AA19:AA24)</f>
        <v>-55527384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14228524</v>
      </c>
      <c r="D36" s="35">
        <f>+D15+D25+D34</f>
        <v>0</v>
      </c>
      <c r="E36" s="36">
        <f t="shared" si="3"/>
        <v>-6065824</v>
      </c>
      <c r="F36" s="37">
        <f t="shared" si="3"/>
        <v>-6065824</v>
      </c>
      <c r="G36" s="37">
        <f t="shared" si="3"/>
        <v>52781717</v>
      </c>
      <c r="H36" s="37">
        <f t="shared" si="3"/>
        <v>1576066</v>
      </c>
      <c r="I36" s="37">
        <f t="shared" si="3"/>
        <v>-4625735</v>
      </c>
      <c r="J36" s="37">
        <f t="shared" si="3"/>
        <v>49732048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49732048</v>
      </c>
      <c r="X36" s="37">
        <f t="shared" si="3"/>
        <v>10274155</v>
      </c>
      <c r="Y36" s="37">
        <f t="shared" si="3"/>
        <v>39457893</v>
      </c>
      <c r="Z36" s="38">
        <f>+IF(X36&lt;&gt;0,+(Y36/X36)*100,0)</f>
        <v>384.0500070322085</v>
      </c>
      <c r="AA36" s="39">
        <f>+AA15+AA25+AA34</f>
        <v>-6065824</v>
      </c>
    </row>
    <row r="37" spans="1:27" ht="13.5">
      <c r="A37" s="26" t="s">
        <v>57</v>
      </c>
      <c r="B37" s="20"/>
      <c r="C37" s="35">
        <v>77557478</v>
      </c>
      <c r="D37" s="35"/>
      <c r="E37" s="36">
        <v>224582000</v>
      </c>
      <c r="F37" s="37">
        <v>224582000</v>
      </c>
      <c r="G37" s="37"/>
      <c r="H37" s="37">
        <v>52781717</v>
      </c>
      <c r="I37" s="37">
        <v>54357783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224582000</v>
      </c>
      <c r="Y37" s="37">
        <v>-224582000</v>
      </c>
      <c r="Z37" s="38">
        <v>-100</v>
      </c>
      <c r="AA37" s="39">
        <v>224582000</v>
      </c>
    </row>
    <row r="38" spans="1:27" ht="13.5">
      <c r="A38" s="45" t="s">
        <v>58</v>
      </c>
      <c r="B38" s="46"/>
      <c r="C38" s="47">
        <v>91786002</v>
      </c>
      <c r="D38" s="47"/>
      <c r="E38" s="48">
        <v>218516176</v>
      </c>
      <c r="F38" s="49">
        <v>218516176</v>
      </c>
      <c r="G38" s="49">
        <v>52781717</v>
      </c>
      <c r="H38" s="49">
        <v>54357783</v>
      </c>
      <c r="I38" s="49">
        <v>49732048</v>
      </c>
      <c r="J38" s="49">
        <v>49732048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49732048</v>
      </c>
      <c r="X38" s="49">
        <v>234856155</v>
      </c>
      <c r="Y38" s="49">
        <v>-185124107</v>
      </c>
      <c r="Z38" s="50">
        <v>-78.82</v>
      </c>
      <c r="AA38" s="51">
        <v>218516176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12796667</v>
      </c>
      <c r="D6" s="21"/>
      <c r="E6" s="22">
        <v>12519552</v>
      </c>
      <c r="F6" s="23">
        <v>12519552</v>
      </c>
      <c r="G6" s="23">
        <v>1165920</v>
      </c>
      <c r="H6" s="23">
        <v>261137</v>
      </c>
      <c r="I6" s="23">
        <v>4592244</v>
      </c>
      <c r="J6" s="23">
        <v>6019301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6019301</v>
      </c>
      <c r="X6" s="23">
        <v>3129888</v>
      </c>
      <c r="Y6" s="23">
        <v>2889413</v>
      </c>
      <c r="Z6" s="24">
        <v>92.32</v>
      </c>
      <c r="AA6" s="25">
        <v>12519552</v>
      </c>
    </row>
    <row r="7" spans="1:27" ht="13.5">
      <c r="A7" s="26" t="s">
        <v>34</v>
      </c>
      <c r="B7" s="20"/>
      <c r="C7" s="21">
        <v>20645000</v>
      </c>
      <c r="D7" s="21"/>
      <c r="E7" s="22">
        <v>33874000</v>
      </c>
      <c r="F7" s="23">
        <v>33874000</v>
      </c>
      <c r="G7" s="23">
        <v>10700000</v>
      </c>
      <c r="H7" s="23">
        <v>1334000</v>
      </c>
      <c r="I7" s="23">
        <v>393000</v>
      </c>
      <c r="J7" s="23">
        <v>12427000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12427000</v>
      </c>
      <c r="X7" s="23">
        <v>18884000</v>
      </c>
      <c r="Y7" s="23">
        <v>-6457000</v>
      </c>
      <c r="Z7" s="24">
        <v>-34.19</v>
      </c>
      <c r="AA7" s="25">
        <v>33874000</v>
      </c>
    </row>
    <row r="8" spans="1:27" ht="13.5">
      <c r="A8" s="26" t="s">
        <v>35</v>
      </c>
      <c r="B8" s="20"/>
      <c r="C8" s="21">
        <v>10925000</v>
      </c>
      <c r="D8" s="21"/>
      <c r="E8" s="22">
        <v>11155998</v>
      </c>
      <c r="F8" s="23">
        <v>11155998</v>
      </c>
      <c r="G8" s="23">
        <v>4787000</v>
      </c>
      <c r="H8" s="23"/>
      <c r="I8" s="23"/>
      <c r="J8" s="23">
        <v>4787000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4787000</v>
      </c>
      <c r="X8" s="23">
        <v>3718666</v>
      </c>
      <c r="Y8" s="23">
        <v>1068334</v>
      </c>
      <c r="Z8" s="24">
        <v>28.73</v>
      </c>
      <c r="AA8" s="25">
        <v>11155998</v>
      </c>
    </row>
    <row r="9" spans="1:27" ht="13.5">
      <c r="A9" s="26" t="s">
        <v>36</v>
      </c>
      <c r="B9" s="20"/>
      <c r="C9" s="21">
        <v>376773</v>
      </c>
      <c r="D9" s="21"/>
      <c r="E9" s="22"/>
      <c r="F9" s="23"/>
      <c r="G9" s="23">
        <v>9105</v>
      </c>
      <c r="H9" s="23">
        <v>29219</v>
      </c>
      <c r="I9" s="23">
        <v>46456</v>
      </c>
      <c r="J9" s="23">
        <v>84780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84780</v>
      </c>
      <c r="X9" s="23"/>
      <c r="Y9" s="23">
        <v>84780</v>
      </c>
      <c r="Z9" s="24"/>
      <c r="AA9" s="25"/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-36169924</v>
      </c>
      <c r="D12" s="21"/>
      <c r="E12" s="22">
        <v>-47335014</v>
      </c>
      <c r="F12" s="23">
        <v>-47335014</v>
      </c>
      <c r="G12" s="23">
        <v>-7706822</v>
      </c>
      <c r="H12" s="23">
        <v>-5278283</v>
      </c>
      <c r="I12" s="23">
        <v>-3180849</v>
      </c>
      <c r="J12" s="23">
        <v>-16165954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-16165954</v>
      </c>
      <c r="X12" s="23">
        <v>-11587311</v>
      </c>
      <c r="Y12" s="23">
        <v>-4578643</v>
      </c>
      <c r="Z12" s="24">
        <v>39.51</v>
      </c>
      <c r="AA12" s="25">
        <v>-47335014</v>
      </c>
    </row>
    <row r="13" spans="1:27" ht="13.5">
      <c r="A13" s="26" t="s">
        <v>40</v>
      </c>
      <c r="B13" s="20"/>
      <c r="C13" s="21">
        <v>-608966</v>
      </c>
      <c r="D13" s="21"/>
      <c r="E13" s="22">
        <v>-150000</v>
      </c>
      <c r="F13" s="23">
        <v>-150000</v>
      </c>
      <c r="G13" s="23">
        <v>-14806</v>
      </c>
      <c r="H13" s="23">
        <v>-7388</v>
      </c>
      <c r="I13" s="23">
        <v>-38516</v>
      </c>
      <c r="J13" s="23">
        <v>-60710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-60710</v>
      </c>
      <c r="X13" s="23">
        <v>-37500</v>
      </c>
      <c r="Y13" s="23">
        <v>-23210</v>
      </c>
      <c r="Z13" s="24">
        <v>61.89</v>
      </c>
      <c r="AA13" s="25">
        <v>-150000</v>
      </c>
    </row>
    <row r="14" spans="1:27" ht="13.5">
      <c r="A14" s="26" t="s">
        <v>41</v>
      </c>
      <c r="B14" s="20"/>
      <c r="C14" s="21"/>
      <c r="D14" s="21"/>
      <c r="E14" s="22">
        <v>-180000</v>
      </c>
      <c r="F14" s="23">
        <v>-180000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-45000</v>
      </c>
      <c r="Y14" s="23">
        <v>45000</v>
      </c>
      <c r="Z14" s="24">
        <v>-100</v>
      </c>
      <c r="AA14" s="25">
        <v>-180000</v>
      </c>
    </row>
    <row r="15" spans="1:27" ht="13.5">
      <c r="A15" s="27" t="s">
        <v>42</v>
      </c>
      <c r="B15" s="28"/>
      <c r="C15" s="29">
        <f aca="true" t="shared" si="0" ref="C15:Y15">SUM(C6:C14)</f>
        <v>7964550</v>
      </c>
      <c r="D15" s="29">
        <f>SUM(D6:D14)</f>
        <v>0</v>
      </c>
      <c r="E15" s="30">
        <f t="shared" si="0"/>
        <v>9884536</v>
      </c>
      <c r="F15" s="31">
        <f t="shared" si="0"/>
        <v>9884536</v>
      </c>
      <c r="G15" s="31">
        <f t="shared" si="0"/>
        <v>8940397</v>
      </c>
      <c r="H15" s="31">
        <f t="shared" si="0"/>
        <v>-3661315</v>
      </c>
      <c r="I15" s="31">
        <f t="shared" si="0"/>
        <v>1812335</v>
      </c>
      <c r="J15" s="31">
        <f t="shared" si="0"/>
        <v>7091417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7091417</v>
      </c>
      <c r="X15" s="31">
        <f t="shared" si="0"/>
        <v>14062743</v>
      </c>
      <c r="Y15" s="31">
        <f t="shared" si="0"/>
        <v>-6971326</v>
      </c>
      <c r="Z15" s="32">
        <f>+IF(X15&lt;&gt;0,+(Y15/X15)*100,0)</f>
        <v>-49.573017156041324</v>
      </c>
      <c r="AA15" s="33">
        <f>SUM(AA6:AA14)</f>
        <v>9884536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-8791333</v>
      </c>
      <c r="D19" s="21"/>
      <c r="E19" s="22">
        <v>2300000</v>
      </c>
      <c r="F19" s="23">
        <v>2300000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2300000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-5100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-1549908</v>
      </c>
      <c r="D24" s="21"/>
      <c r="E24" s="22">
        <v>-11556000</v>
      </c>
      <c r="F24" s="23">
        <v>-11556000</v>
      </c>
      <c r="G24" s="23">
        <v>-353322</v>
      </c>
      <c r="H24" s="23">
        <v>-283355</v>
      </c>
      <c r="I24" s="23">
        <v>-177140</v>
      </c>
      <c r="J24" s="23">
        <v>-813817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-813817</v>
      </c>
      <c r="X24" s="23">
        <v>-2889000</v>
      </c>
      <c r="Y24" s="23">
        <v>2075183</v>
      </c>
      <c r="Z24" s="24">
        <v>-71.83</v>
      </c>
      <c r="AA24" s="25">
        <v>-11556000</v>
      </c>
    </row>
    <row r="25" spans="1:27" ht="13.5">
      <c r="A25" s="27" t="s">
        <v>49</v>
      </c>
      <c r="B25" s="28"/>
      <c r="C25" s="29">
        <f aca="true" t="shared" si="1" ref="C25:Y25">SUM(C19:C24)</f>
        <v>-10346341</v>
      </c>
      <c r="D25" s="29">
        <f>SUM(D19:D24)</f>
        <v>0</v>
      </c>
      <c r="E25" s="30">
        <f t="shared" si="1"/>
        <v>-9256000</v>
      </c>
      <c r="F25" s="31">
        <f t="shared" si="1"/>
        <v>-9256000</v>
      </c>
      <c r="G25" s="31">
        <f t="shared" si="1"/>
        <v>-353322</v>
      </c>
      <c r="H25" s="31">
        <f t="shared" si="1"/>
        <v>-283355</v>
      </c>
      <c r="I25" s="31">
        <f t="shared" si="1"/>
        <v>-177140</v>
      </c>
      <c r="J25" s="31">
        <f t="shared" si="1"/>
        <v>-813817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-813817</v>
      </c>
      <c r="X25" s="31">
        <f t="shared" si="1"/>
        <v>-2889000</v>
      </c>
      <c r="Y25" s="31">
        <f t="shared" si="1"/>
        <v>2075183</v>
      </c>
      <c r="Z25" s="32">
        <f>+IF(X25&lt;&gt;0,+(Y25/X25)*100,0)</f>
        <v>-71.83049498096227</v>
      </c>
      <c r="AA25" s="33">
        <f>SUM(AA19:AA24)</f>
        <v>-9256000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434384</v>
      </c>
      <c r="D33" s="21"/>
      <c r="E33" s="22">
        <v>-500004</v>
      </c>
      <c r="F33" s="23">
        <v>-500004</v>
      </c>
      <c r="G33" s="23">
        <v>-45735</v>
      </c>
      <c r="H33" s="23">
        <v>-45826</v>
      </c>
      <c r="I33" s="23">
        <v>-45826</v>
      </c>
      <c r="J33" s="23">
        <v>-137387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-137387</v>
      </c>
      <c r="X33" s="23">
        <v>-125001</v>
      </c>
      <c r="Y33" s="23">
        <v>-12386</v>
      </c>
      <c r="Z33" s="24">
        <v>9.91</v>
      </c>
      <c r="AA33" s="25">
        <v>-500004</v>
      </c>
    </row>
    <row r="34" spans="1:27" ht="13.5">
      <c r="A34" s="27" t="s">
        <v>55</v>
      </c>
      <c r="B34" s="28"/>
      <c r="C34" s="29">
        <f aca="true" t="shared" si="2" ref="C34:Y34">SUM(C29:C33)</f>
        <v>434384</v>
      </c>
      <c r="D34" s="29">
        <f>SUM(D29:D33)</f>
        <v>0</v>
      </c>
      <c r="E34" s="30">
        <f t="shared" si="2"/>
        <v>-500004</v>
      </c>
      <c r="F34" s="31">
        <f t="shared" si="2"/>
        <v>-500004</v>
      </c>
      <c r="G34" s="31">
        <f t="shared" si="2"/>
        <v>-45735</v>
      </c>
      <c r="H34" s="31">
        <f t="shared" si="2"/>
        <v>-45826</v>
      </c>
      <c r="I34" s="31">
        <f t="shared" si="2"/>
        <v>-45826</v>
      </c>
      <c r="J34" s="31">
        <f t="shared" si="2"/>
        <v>-137387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-137387</v>
      </c>
      <c r="X34" s="31">
        <f t="shared" si="2"/>
        <v>-125001</v>
      </c>
      <c r="Y34" s="31">
        <f t="shared" si="2"/>
        <v>-12386</v>
      </c>
      <c r="Z34" s="32">
        <f>+IF(X34&lt;&gt;0,+(Y34/X34)*100,0)</f>
        <v>9.908720730234158</v>
      </c>
      <c r="AA34" s="33">
        <f>SUM(AA29:AA33)</f>
        <v>-500004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-1947407</v>
      </c>
      <c r="D36" s="35">
        <f>+D15+D25+D34</f>
        <v>0</v>
      </c>
      <c r="E36" s="36">
        <f t="shared" si="3"/>
        <v>128532</v>
      </c>
      <c r="F36" s="37">
        <f t="shared" si="3"/>
        <v>128532</v>
      </c>
      <c r="G36" s="37">
        <f t="shared" si="3"/>
        <v>8541340</v>
      </c>
      <c r="H36" s="37">
        <f t="shared" si="3"/>
        <v>-3990496</v>
      </c>
      <c r="I36" s="37">
        <f t="shared" si="3"/>
        <v>1589369</v>
      </c>
      <c r="J36" s="37">
        <f t="shared" si="3"/>
        <v>6140213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6140213</v>
      </c>
      <c r="X36" s="37">
        <f t="shared" si="3"/>
        <v>11048742</v>
      </c>
      <c r="Y36" s="37">
        <f t="shared" si="3"/>
        <v>-4908529</v>
      </c>
      <c r="Z36" s="38">
        <f>+IF(X36&lt;&gt;0,+(Y36/X36)*100,0)</f>
        <v>-44.42613466763908</v>
      </c>
      <c r="AA36" s="39">
        <f>+AA15+AA25+AA34</f>
        <v>128532</v>
      </c>
    </row>
    <row r="37" spans="1:27" ht="13.5">
      <c r="A37" s="26" t="s">
        <v>57</v>
      </c>
      <c r="B37" s="20"/>
      <c r="C37" s="35">
        <v>592873</v>
      </c>
      <c r="D37" s="35"/>
      <c r="E37" s="36">
        <v>1473000</v>
      </c>
      <c r="F37" s="37">
        <v>1473000</v>
      </c>
      <c r="G37" s="37">
        <v>-1912628</v>
      </c>
      <c r="H37" s="37">
        <v>6628712</v>
      </c>
      <c r="I37" s="37">
        <v>2638216</v>
      </c>
      <c r="J37" s="37">
        <v>-1912628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-1912628</v>
      </c>
      <c r="X37" s="37">
        <v>1473000</v>
      </c>
      <c r="Y37" s="37">
        <v>-3385628</v>
      </c>
      <c r="Z37" s="38">
        <v>-229.85</v>
      </c>
      <c r="AA37" s="39">
        <v>1473000</v>
      </c>
    </row>
    <row r="38" spans="1:27" ht="13.5">
      <c r="A38" s="45" t="s">
        <v>58</v>
      </c>
      <c r="B38" s="46"/>
      <c r="C38" s="47">
        <v>-1354534</v>
      </c>
      <c r="D38" s="47"/>
      <c r="E38" s="48">
        <v>1601532</v>
      </c>
      <c r="F38" s="49">
        <v>1601532</v>
      </c>
      <c r="G38" s="49">
        <v>6628712</v>
      </c>
      <c r="H38" s="49">
        <v>2638216</v>
      </c>
      <c r="I38" s="49">
        <v>4227585</v>
      </c>
      <c r="J38" s="49">
        <v>4227585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4227585</v>
      </c>
      <c r="X38" s="49">
        <v>12521742</v>
      </c>
      <c r="Y38" s="49">
        <v>-8294157</v>
      </c>
      <c r="Z38" s="50">
        <v>-66.24</v>
      </c>
      <c r="AA38" s="51">
        <v>1601532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1930101</v>
      </c>
      <c r="D6" s="21"/>
      <c r="E6" s="22">
        <v>3256000</v>
      </c>
      <c r="F6" s="23">
        <v>3256000</v>
      </c>
      <c r="G6" s="23">
        <v>173302</v>
      </c>
      <c r="H6" s="23">
        <v>635172</v>
      </c>
      <c r="I6" s="23">
        <v>1041372</v>
      </c>
      <c r="J6" s="23">
        <v>1849846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1849846</v>
      </c>
      <c r="X6" s="23">
        <v>395123</v>
      </c>
      <c r="Y6" s="23">
        <v>1454723</v>
      </c>
      <c r="Z6" s="24">
        <v>368.17</v>
      </c>
      <c r="AA6" s="25">
        <v>3256000</v>
      </c>
    </row>
    <row r="7" spans="1:27" ht="13.5">
      <c r="A7" s="26" t="s">
        <v>34</v>
      </c>
      <c r="B7" s="20"/>
      <c r="C7" s="21">
        <v>49138674</v>
      </c>
      <c r="D7" s="21"/>
      <c r="E7" s="22">
        <v>49802436</v>
      </c>
      <c r="F7" s="23">
        <v>49802436</v>
      </c>
      <c r="G7" s="23">
        <v>17016000</v>
      </c>
      <c r="H7" s="23">
        <v>1334000</v>
      </c>
      <c r="I7" s="23"/>
      <c r="J7" s="23">
        <v>18350000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18350000</v>
      </c>
      <c r="X7" s="23">
        <v>12325000</v>
      </c>
      <c r="Y7" s="23">
        <v>6025000</v>
      </c>
      <c r="Z7" s="24">
        <v>48.88</v>
      </c>
      <c r="AA7" s="25">
        <v>49802436</v>
      </c>
    </row>
    <row r="8" spans="1:27" ht="13.5">
      <c r="A8" s="26" t="s">
        <v>35</v>
      </c>
      <c r="B8" s="20"/>
      <c r="C8" s="21">
        <v>8129000</v>
      </c>
      <c r="D8" s="21"/>
      <c r="E8" s="22">
        <v>13902772</v>
      </c>
      <c r="F8" s="23">
        <v>13902772</v>
      </c>
      <c r="G8" s="23">
        <v>3249000</v>
      </c>
      <c r="H8" s="23"/>
      <c r="I8" s="23"/>
      <c r="J8" s="23">
        <v>3249000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3249000</v>
      </c>
      <c r="X8" s="23">
        <v>3950000</v>
      </c>
      <c r="Y8" s="23">
        <v>-701000</v>
      </c>
      <c r="Z8" s="24">
        <v>-17.75</v>
      </c>
      <c r="AA8" s="25">
        <v>13902772</v>
      </c>
    </row>
    <row r="9" spans="1:27" ht="13.5">
      <c r="A9" s="26" t="s">
        <v>36</v>
      </c>
      <c r="B9" s="20"/>
      <c r="C9" s="21">
        <v>702996</v>
      </c>
      <c r="D9" s="21"/>
      <c r="E9" s="22">
        <v>360577</v>
      </c>
      <c r="F9" s="23">
        <v>360577</v>
      </c>
      <c r="G9" s="23">
        <v>21587</v>
      </c>
      <c r="H9" s="23">
        <v>62319</v>
      </c>
      <c r="I9" s="23">
        <v>100456</v>
      </c>
      <c r="J9" s="23">
        <v>184362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184362</v>
      </c>
      <c r="X9" s="23">
        <v>45000</v>
      </c>
      <c r="Y9" s="23">
        <v>139362</v>
      </c>
      <c r="Z9" s="24">
        <v>309.69</v>
      </c>
      <c r="AA9" s="25">
        <v>360577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-37999527</v>
      </c>
      <c r="D12" s="21"/>
      <c r="E12" s="22">
        <v>-44468135</v>
      </c>
      <c r="F12" s="23">
        <v>-44468135</v>
      </c>
      <c r="G12" s="23">
        <v>-6157942</v>
      </c>
      <c r="H12" s="23">
        <v>-3541678</v>
      </c>
      <c r="I12" s="23">
        <v>-2954271</v>
      </c>
      <c r="J12" s="23">
        <v>-12653891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-12653891</v>
      </c>
      <c r="X12" s="23">
        <v>-8078672</v>
      </c>
      <c r="Y12" s="23">
        <v>-4575219</v>
      </c>
      <c r="Z12" s="24">
        <v>56.63</v>
      </c>
      <c r="AA12" s="25">
        <v>-44468135</v>
      </c>
    </row>
    <row r="13" spans="1:27" ht="13.5">
      <c r="A13" s="26" t="s">
        <v>40</v>
      </c>
      <c r="B13" s="20"/>
      <c r="C13" s="21">
        <v>-260000</v>
      </c>
      <c r="D13" s="21"/>
      <c r="E13" s="22">
        <v>-50600</v>
      </c>
      <c r="F13" s="23">
        <v>-50600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-50600</v>
      </c>
    </row>
    <row r="14" spans="1:27" ht="13.5">
      <c r="A14" s="26" t="s">
        <v>41</v>
      </c>
      <c r="B14" s="20"/>
      <c r="C14" s="21">
        <v>-15173302</v>
      </c>
      <c r="D14" s="21"/>
      <c r="E14" s="22">
        <v>-8500000</v>
      </c>
      <c r="F14" s="23">
        <v>-8500000</v>
      </c>
      <c r="G14" s="23"/>
      <c r="H14" s="23">
        <v>-2303359</v>
      </c>
      <c r="I14" s="23">
        <v>-88132</v>
      </c>
      <c r="J14" s="23">
        <v>-2391491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-2391491</v>
      </c>
      <c r="X14" s="23">
        <v>-3000000</v>
      </c>
      <c r="Y14" s="23">
        <v>608509</v>
      </c>
      <c r="Z14" s="24">
        <v>-20.28</v>
      </c>
      <c r="AA14" s="25">
        <v>-8500000</v>
      </c>
    </row>
    <row r="15" spans="1:27" ht="13.5">
      <c r="A15" s="27" t="s">
        <v>42</v>
      </c>
      <c r="B15" s="28"/>
      <c r="C15" s="29">
        <f aca="true" t="shared" si="0" ref="C15:Y15">SUM(C6:C14)</f>
        <v>6467942</v>
      </c>
      <c r="D15" s="29">
        <f>SUM(D6:D14)</f>
        <v>0</v>
      </c>
      <c r="E15" s="30">
        <f t="shared" si="0"/>
        <v>14303050</v>
      </c>
      <c r="F15" s="31">
        <f t="shared" si="0"/>
        <v>14303050</v>
      </c>
      <c r="G15" s="31">
        <f t="shared" si="0"/>
        <v>14301947</v>
      </c>
      <c r="H15" s="31">
        <f t="shared" si="0"/>
        <v>-3813546</v>
      </c>
      <c r="I15" s="31">
        <f t="shared" si="0"/>
        <v>-1900575</v>
      </c>
      <c r="J15" s="31">
        <f t="shared" si="0"/>
        <v>8587826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8587826</v>
      </c>
      <c r="X15" s="31">
        <f t="shared" si="0"/>
        <v>5636451</v>
      </c>
      <c r="Y15" s="31">
        <f t="shared" si="0"/>
        <v>2951375</v>
      </c>
      <c r="Z15" s="32">
        <f>+IF(X15&lt;&gt;0,+(Y15/X15)*100,0)</f>
        <v>52.36229322316471</v>
      </c>
      <c r="AA15" s="33">
        <f>SUM(AA6:AA14)</f>
        <v>14303050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-10252844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-13901978</v>
      </c>
      <c r="F24" s="23">
        <v>-13901978</v>
      </c>
      <c r="G24" s="23"/>
      <c r="H24" s="23">
        <v>-1006845</v>
      </c>
      <c r="I24" s="23">
        <v>-108438</v>
      </c>
      <c r="J24" s="23">
        <v>-1115283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-1115283</v>
      </c>
      <c r="X24" s="23">
        <v>-4630830</v>
      </c>
      <c r="Y24" s="23">
        <v>3515547</v>
      </c>
      <c r="Z24" s="24">
        <v>-75.92</v>
      </c>
      <c r="AA24" s="25">
        <v>-13901978</v>
      </c>
    </row>
    <row r="25" spans="1:27" ht="13.5">
      <c r="A25" s="27" t="s">
        <v>49</v>
      </c>
      <c r="B25" s="28"/>
      <c r="C25" s="29">
        <f aca="true" t="shared" si="1" ref="C25:Y25">SUM(C19:C24)</f>
        <v>-10252844</v>
      </c>
      <c r="D25" s="29">
        <f>SUM(D19:D24)</f>
        <v>0</v>
      </c>
      <c r="E25" s="30">
        <f t="shared" si="1"/>
        <v>-13901978</v>
      </c>
      <c r="F25" s="31">
        <f t="shared" si="1"/>
        <v>-13901978</v>
      </c>
      <c r="G25" s="31">
        <f t="shared" si="1"/>
        <v>0</v>
      </c>
      <c r="H25" s="31">
        <f t="shared" si="1"/>
        <v>-1006845</v>
      </c>
      <c r="I25" s="31">
        <f t="shared" si="1"/>
        <v>-108438</v>
      </c>
      <c r="J25" s="31">
        <f t="shared" si="1"/>
        <v>-1115283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-1115283</v>
      </c>
      <c r="X25" s="31">
        <f t="shared" si="1"/>
        <v>-4630830</v>
      </c>
      <c r="Y25" s="31">
        <f t="shared" si="1"/>
        <v>3515547</v>
      </c>
      <c r="Z25" s="32">
        <f>+IF(X25&lt;&gt;0,+(Y25/X25)*100,0)</f>
        <v>-75.9161316653818</v>
      </c>
      <c r="AA25" s="33">
        <f>SUM(AA19:AA24)</f>
        <v>-13901978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-672940</v>
      </c>
      <c r="D33" s="21"/>
      <c r="E33" s="22">
        <v>-169000</v>
      </c>
      <c r="F33" s="23">
        <v>-169000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-169000</v>
      </c>
    </row>
    <row r="34" spans="1:27" ht="13.5">
      <c r="A34" s="27" t="s">
        <v>55</v>
      </c>
      <c r="B34" s="28"/>
      <c r="C34" s="29">
        <f aca="true" t="shared" si="2" ref="C34:Y34">SUM(C29:C33)</f>
        <v>-672940</v>
      </c>
      <c r="D34" s="29">
        <f>SUM(D29:D33)</f>
        <v>0</v>
      </c>
      <c r="E34" s="30">
        <f t="shared" si="2"/>
        <v>-169000</v>
      </c>
      <c r="F34" s="31">
        <f t="shared" si="2"/>
        <v>-169000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-169000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-4457842</v>
      </c>
      <c r="D36" s="35">
        <f>+D15+D25+D34</f>
        <v>0</v>
      </c>
      <c r="E36" s="36">
        <f t="shared" si="3"/>
        <v>232072</v>
      </c>
      <c r="F36" s="37">
        <f t="shared" si="3"/>
        <v>232072</v>
      </c>
      <c r="G36" s="37">
        <f t="shared" si="3"/>
        <v>14301947</v>
      </c>
      <c r="H36" s="37">
        <f t="shared" si="3"/>
        <v>-4820391</v>
      </c>
      <c r="I36" s="37">
        <f t="shared" si="3"/>
        <v>-2009013</v>
      </c>
      <c r="J36" s="37">
        <f t="shared" si="3"/>
        <v>7472543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7472543</v>
      </c>
      <c r="X36" s="37">
        <f t="shared" si="3"/>
        <v>1005621</v>
      </c>
      <c r="Y36" s="37">
        <f t="shared" si="3"/>
        <v>6466922</v>
      </c>
      <c r="Z36" s="38">
        <f>+IF(X36&lt;&gt;0,+(Y36/X36)*100,0)</f>
        <v>643.0774615884116</v>
      </c>
      <c r="AA36" s="39">
        <f>+AA15+AA25+AA34</f>
        <v>232072</v>
      </c>
    </row>
    <row r="37" spans="1:27" ht="13.5">
      <c r="A37" s="26" t="s">
        <v>57</v>
      </c>
      <c r="B37" s="20"/>
      <c r="C37" s="35">
        <v>6207314</v>
      </c>
      <c r="D37" s="35"/>
      <c r="E37" s="36"/>
      <c r="F37" s="37"/>
      <c r="G37" s="37">
        <v>1749486</v>
      </c>
      <c r="H37" s="37">
        <v>16051433</v>
      </c>
      <c r="I37" s="37">
        <v>11231042</v>
      </c>
      <c r="J37" s="37">
        <v>1749486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1749486</v>
      </c>
      <c r="X37" s="37"/>
      <c r="Y37" s="37">
        <v>1749486</v>
      </c>
      <c r="Z37" s="38"/>
      <c r="AA37" s="39"/>
    </row>
    <row r="38" spans="1:27" ht="13.5">
      <c r="A38" s="45" t="s">
        <v>58</v>
      </c>
      <c r="B38" s="46"/>
      <c r="C38" s="47">
        <v>1749472</v>
      </c>
      <c r="D38" s="47"/>
      <c r="E38" s="48">
        <v>232072</v>
      </c>
      <c r="F38" s="49">
        <v>232072</v>
      </c>
      <c r="G38" s="49">
        <v>16051433</v>
      </c>
      <c r="H38" s="49">
        <v>11231042</v>
      </c>
      <c r="I38" s="49">
        <v>9222029</v>
      </c>
      <c r="J38" s="49">
        <v>9222029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9222029</v>
      </c>
      <c r="X38" s="49">
        <v>1005621</v>
      </c>
      <c r="Y38" s="49">
        <v>8216408</v>
      </c>
      <c r="Z38" s="50">
        <v>817.05</v>
      </c>
      <c r="AA38" s="51">
        <v>232072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21601955</v>
      </c>
      <c r="D6" s="21"/>
      <c r="E6" s="22">
        <v>36348011</v>
      </c>
      <c r="F6" s="23">
        <v>36348011</v>
      </c>
      <c r="G6" s="23">
        <v>1841016</v>
      </c>
      <c r="H6" s="23">
        <v>1816818</v>
      </c>
      <c r="I6" s="23">
        <v>1828079</v>
      </c>
      <c r="J6" s="23">
        <v>5485913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5485913</v>
      </c>
      <c r="X6" s="23">
        <v>9087003</v>
      </c>
      <c r="Y6" s="23">
        <v>-3601090</v>
      </c>
      <c r="Z6" s="24">
        <v>-39.63</v>
      </c>
      <c r="AA6" s="25">
        <v>36348011</v>
      </c>
    </row>
    <row r="7" spans="1:27" ht="13.5">
      <c r="A7" s="26" t="s">
        <v>34</v>
      </c>
      <c r="B7" s="20"/>
      <c r="C7" s="21">
        <v>66868734</v>
      </c>
      <c r="D7" s="21"/>
      <c r="E7" s="22">
        <v>90447666</v>
      </c>
      <c r="F7" s="23">
        <v>90447666</v>
      </c>
      <c r="G7" s="23">
        <v>34012000</v>
      </c>
      <c r="H7" s="23">
        <v>2738000</v>
      </c>
      <c r="I7" s="23"/>
      <c r="J7" s="23">
        <v>36750000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36750000</v>
      </c>
      <c r="X7" s="23">
        <v>30149333</v>
      </c>
      <c r="Y7" s="23">
        <v>6600667</v>
      </c>
      <c r="Z7" s="24">
        <v>21.89</v>
      </c>
      <c r="AA7" s="25">
        <v>90447666</v>
      </c>
    </row>
    <row r="8" spans="1:27" ht="13.5">
      <c r="A8" s="26" t="s">
        <v>35</v>
      </c>
      <c r="B8" s="20"/>
      <c r="C8" s="21">
        <v>35173008</v>
      </c>
      <c r="D8" s="21"/>
      <c r="E8" s="22">
        <v>30148000</v>
      </c>
      <c r="F8" s="23">
        <v>30148000</v>
      </c>
      <c r="G8" s="23">
        <v>13294000</v>
      </c>
      <c r="H8" s="23"/>
      <c r="I8" s="23"/>
      <c r="J8" s="23">
        <v>13294000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13294000</v>
      </c>
      <c r="X8" s="23">
        <v>15074000</v>
      </c>
      <c r="Y8" s="23">
        <v>-1780000</v>
      </c>
      <c r="Z8" s="24">
        <v>-11.81</v>
      </c>
      <c r="AA8" s="25">
        <v>30148000</v>
      </c>
    </row>
    <row r="9" spans="1:27" ht="13.5">
      <c r="A9" s="26" t="s">
        <v>36</v>
      </c>
      <c r="B9" s="20"/>
      <c r="C9" s="21">
        <v>517055</v>
      </c>
      <c r="D9" s="21"/>
      <c r="E9" s="22">
        <v>423996</v>
      </c>
      <c r="F9" s="23">
        <v>423996</v>
      </c>
      <c r="G9" s="23">
        <v>51030</v>
      </c>
      <c r="H9" s="23">
        <v>75863</v>
      </c>
      <c r="I9" s="23">
        <v>63047</v>
      </c>
      <c r="J9" s="23">
        <v>189940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189940</v>
      </c>
      <c r="X9" s="23">
        <v>105999</v>
      </c>
      <c r="Y9" s="23">
        <v>83941</v>
      </c>
      <c r="Z9" s="24">
        <v>79.19</v>
      </c>
      <c r="AA9" s="25">
        <v>423996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-88943141</v>
      </c>
      <c r="D12" s="21"/>
      <c r="E12" s="22">
        <v>-94538246</v>
      </c>
      <c r="F12" s="23">
        <v>-94538246</v>
      </c>
      <c r="G12" s="23">
        <v>-7251212</v>
      </c>
      <c r="H12" s="23">
        <v>-7047597</v>
      </c>
      <c r="I12" s="23">
        <v>-7803476</v>
      </c>
      <c r="J12" s="23">
        <v>-22102285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-22102285</v>
      </c>
      <c r="X12" s="23">
        <v>-25098999</v>
      </c>
      <c r="Y12" s="23">
        <v>2996714</v>
      </c>
      <c r="Z12" s="24">
        <v>-11.94</v>
      </c>
      <c r="AA12" s="25">
        <v>-94538246</v>
      </c>
    </row>
    <row r="13" spans="1:27" ht="13.5">
      <c r="A13" s="26" t="s">
        <v>40</v>
      </c>
      <c r="B13" s="20"/>
      <c r="C13" s="21">
        <v>-1076946</v>
      </c>
      <c r="D13" s="21"/>
      <c r="E13" s="22">
        <v>-540996</v>
      </c>
      <c r="F13" s="23">
        <v>-540996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-135249</v>
      </c>
      <c r="Y13" s="23">
        <v>135249</v>
      </c>
      <c r="Z13" s="24">
        <v>-100</v>
      </c>
      <c r="AA13" s="25">
        <v>-540996</v>
      </c>
    </row>
    <row r="14" spans="1:27" ht="13.5">
      <c r="A14" s="26" t="s">
        <v>41</v>
      </c>
      <c r="B14" s="20"/>
      <c r="C14" s="21"/>
      <c r="D14" s="21"/>
      <c r="E14" s="22">
        <v>-4637004</v>
      </c>
      <c r="F14" s="23">
        <v>-4637004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-1159251</v>
      </c>
      <c r="Y14" s="23">
        <v>1159251</v>
      </c>
      <c r="Z14" s="24">
        <v>-100</v>
      </c>
      <c r="AA14" s="25">
        <v>-4637004</v>
      </c>
    </row>
    <row r="15" spans="1:27" ht="13.5">
      <c r="A15" s="27" t="s">
        <v>42</v>
      </c>
      <c r="B15" s="28"/>
      <c r="C15" s="29">
        <f aca="true" t="shared" si="0" ref="C15:Y15">SUM(C6:C14)</f>
        <v>34140665</v>
      </c>
      <c r="D15" s="29">
        <f>SUM(D6:D14)</f>
        <v>0</v>
      </c>
      <c r="E15" s="30">
        <f t="shared" si="0"/>
        <v>57651427</v>
      </c>
      <c r="F15" s="31">
        <f t="shared" si="0"/>
        <v>57651427</v>
      </c>
      <c r="G15" s="31">
        <f t="shared" si="0"/>
        <v>41946834</v>
      </c>
      <c r="H15" s="31">
        <f t="shared" si="0"/>
        <v>-2416916</v>
      </c>
      <c r="I15" s="31">
        <f t="shared" si="0"/>
        <v>-5912350</v>
      </c>
      <c r="J15" s="31">
        <f t="shared" si="0"/>
        <v>33617568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33617568</v>
      </c>
      <c r="X15" s="31">
        <f t="shared" si="0"/>
        <v>28022836</v>
      </c>
      <c r="Y15" s="31">
        <f t="shared" si="0"/>
        <v>5594732</v>
      </c>
      <c r="Z15" s="32">
        <f>+IF(X15&lt;&gt;0,+(Y15/X15)*100,0)</f>
        <v>19.9649029098982</v>
      </c>
      <c r="AA15" s="33">
        <f>SUM(AA6:AA14)</f>
        <v>57651427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1315791</v>
      </c>
      <c r="D19" s="21"/>
      <c r="E19" s="22">
        <v>4425000</v>
      </c>
      <c r="F19" s="23">
        <v>4425000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2212500</v>
      </c>
      <c r="Y19" s="40">
        <v>-2212500</v>
      </c>
      <c r="Z19" s="41">
        <v>-100</v>
      </c>
      <c r="AA19" s="42">
        <v>4425000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-35852491</v>
      </c>
      <c r="D24" s="21"/>
      <c r="E24" s="22">
        <v>-45807000</v>
      </c>
      <c r="F24" s="23">
        <v>-45807000</v>
      </c>
      <c r="G24" s="23">
        <v>-3518592</v>
      </c>
      <c r="H24" s="23">
        <v>-2791831</v>
      </c>
      <c r="I24" s="23">
        <v>-844875</v>
      </c>
      <c r="J24" s="23">
        <v>-7155298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-7155298</v>
      </c>
      <c r="X24" s="23">
        <v>-11451750</v>
      </c>
      <c r="Y24" s="23">
        <v>4296452</v>
      </c>
      <c r="Z24" s="24">
        <v>-37.52</v>
      </c>
      <c r="AA24" s="25">
        <v>-45807000</v>
      </c>
    </row>
    <row r="25" spans="1:27" ht="13.5">
      <c r="A25" s="27" t="s">
        <v>49</v>
      </c>
      <c r="B25" s="28"/>
      <c r="C25" s="29">
        <f aca="true" t="shared" si="1" ref="C25:Y25">SUM(C19:C24)</f>
        <v>-34536700</v>
      </c>
      <c r="D25" s="29">
        <f>SUM(D19:D24)</f>
        <v>0</v>
      </c>
      <c r="E25" s="30">
        <f t="shared" si="1"/>
        <v>-41382000</v>
      </c>
      <c r="F25" s="31">
        <f t="shared" si="1"/>
        <v>-41382000</v>
      </c>
      <c r="G25" s="31">
        <f t="shared" si="1"/>
        <v>-3518592</v>
      </c>
      <c r="H25" s="31">
        <f t="shared" si="1"/>
        <v>-2791831</v>
      </c>
      <c r="I25" s="31">
        <f t="shared" si="1"/>
        <v>-844875</v>
      </c>
      <c r="J25" s="31">
        <f t="shared" si="1"/>
        <v>-7155298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-7155298</v>
      </c>
      <c r="X25" s="31">
        <f t="shared" si="1"/>
        <v>-9239250</v>
      </c>
      <c r="Y25" s="31">
        <f t="shared" si="1"/>
        <v>2083952</v>
      </c>
      <c r="Z25" s="32">
        <f>+IF(X25&lt;&gt;0,+(Y25/X25)*100,0)</f>
        <v>-22.5554238709852</v>
      </c>
      <c r="AA25" s="33">
        <f>SUM(AA19:AA24)</f>
        <v>-41382000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196123</v>
      </c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-538306</v>
      </c>
      <c r="D33" s="21"/>
      <c r="E33" s="22">
        <v>-1700000</v>
      </c>
      <c r="F33" s="23">
        <v>-1700000</v>
      </c>
      <c r="G33" s="23"/>
      <c r="H33" s="23"/>
      <c r="I33" s="23">
        <v>-445657</v>
      </c>
      <c r="J33" s="23">
        <v>-445657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-445657</v>
      </c>
      <c r="X33" s="23">
        <v>-1700000</v>
      </c>
      <c r="Y33" s="23">
        <v>1254343</v>
      </c>
      <c r="Z33" s="24">
        <v>-73.78</v>
      </c>
      <c r="AA33" s="25">
        <v>-1700000</v>
      </c>
    </row>
    <row r="34" spans="1:27" ht="13.5">
      <c r="A34" s="27" t="s">
        <v>55</v>
      </c>
      <c r="B34" s="28"/>
      <c r="C34" s="29">
        <f aca="true" t="shared" si="2" ref="C34:Y34">SUM(C29:C33)</f>
        <v>-342183</v>
      </c>
      <c r="D34" s="29">
        <f>SUM(D29:D33)</f>
        <v>0</v>
      </c>
      <c r="E34" s="30">
        <f t="shared" si="2"/>
        <v>-1700000</v>
      </c>
      <c r="F34" s="31">
        <f t="shared" si="2"/>
        <v>-1700000</v>
      </c>
      <c r="G34" s="31">
        <f t="shared" si="2"/>
        <v>0</v>
      </c>
      <c r="H34" s="31">
        <f t="shared" si="2"/>
        <v>0</v>
      </c>
      <c r="I34" s="31">
        <f t="shared" si="2"/>
        <v>-445657</v>
      </c>
      <c r="J34" s="31">
        <f t="shared" si="2"/>
        <v>-445657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-445657</v>
      </c>
      <c r="X34" s="31">
        <f t="shared" si="2"/>
        <v>-1700000</v>
      </c>
      <c r="Y34" s="31">
        <f t="shared" si="2"/>
        <v>1254343</v>
      </c>
      <c r="Z34" s="32">
        <f>+IF(X34&lt;&gt;0,+(Y34/X34)*100,0)</f>
        <v>-73.78488235294117</v>
      </c>
      <c r="AA34" s="33">
        <f>SUM(AA29:AA33)</f>
        <v>-1700000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-738218</v>
      </c>
      <c r="D36" s="35">
        <f>+D15+D25+D34</f>
        <v>0</v>
      </c>
      <c r="E36" s="36">
        <f t="shared" si="3"/>
        <v>14569427</v>
      </c>
      <c r="F36" s="37">
        <f t="shared" si="3"/>
        <v>14569427</v>
      </c>
      <c r="G36" s="37">
        <f t="shared" si="3"/>
        <v>38428242</v>
      </c>
      <c r="H36" s="37">
        <f t="shared" si="3"/>
        <v>-5208747</v>
      </c>
      <c r="I36" s="37">
        <f t="shared" si="3"/>
        <v>-7202882</v>
      </c>
      <c r="J36" s="37">
        <f t="shared" si="3"/>
        <v>26016613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26016613</v>
      </c>
      <c r="X36" s="37">
        <f t="shared" si="3"/>
        <v>17083586</v>
      </c>
      <c r="Y36" s="37">
        <f t="shared" si="3"/>
        <v>8933027</v>
      </c>
      <c r="Z36" s="38">
        <f>+IF(X36&lt;&gt;0,+(Y36/X36)*100,0)</f>
        <v>52.29011637252272</v>
      </c>
      <c r="AA36" s="39">
        <f>+AA15+AA25+AA34</f>
        <v>14569427</v>
      </c>
    </row>
    <row r="37" spans="1:27" ht="13.5">
      <c r="A37" s="26" t="s">
        <v>57</v>
      </c>
      <c r="B37" s="20"/>
      <c r="C37" s="35">
        <v>1633153</v>
      </c>
      <c r="D37" s="35"/>
      <c r="E37" s="36">
        <v>77593000</v>
      </c>
      <c r="F37" s="37">
        <v>77593000</v>
      </c>
      <c r="G37" s="37">
        <v>424386</v>
      </c>
      <c r="H37" s="37">
        <v>38852628</v>
      </c>
      <c r="I37" s="37">
        <v>33643881</v>
      </c>
      <c r="J37" s="37">
        <v>424386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424386</v>
      </c>
      <c r="X37" s="37">
        <v>77593000</v>
      </c>
      <c r="Y37" s="37">
        <v>-77168614</v>
      </c>
      <c r="Z37" s="38">
        <v>-99.45</v>
      </c>
      <c r="AA37" s="39">
        <v>77593000</v>
      </c>
    </row>
    <row r="38" spans="1:27" ht="13.5">
      <c r="A38" s="45" t="s">
        <v>58</v>
      </c>
      <c r="B38" s="46"/>
      <c r="C38" s="47">
        <v>894935</v>
      </c>
      <c r="D38" s="47"/>
      <c r="E38" s="48">
        <v>92162427</v>
      </c>
      <c r="F38" s="49">
        <v>92162427</v>
      </c>
      <c r="G38" s="49">
        <v>38852628</v>
      </c>
      <c r="H38" s="49">
        <v>33643881</v>
      </c>
      <c r="I38" s="49">
        <v>26440999</v>
      </c>
      <c r="J38" s="49">
        <v>26440999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26440999</v>
      </c>
      <c r="X38" s="49">
        <v>94676586</v>
      </c>
      <c r="Y38" s="49">
        <v>-68235587</v>
      </c>
      <c r="Z38" s="50">
        <v>-72.07</v>
      </c>
      <c r="AA38" s="51">
        <v>92162427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50837319</v>
      </c>
      <c r="D6" s="21"/>
      <c r="E6" s="22">
        <v>27972000</v>
      </c>
      <c r="F6" s="23">
        <v>27972000</v>
      </c>
      <c r="G6" s="23">
        <v>1920170</v>
      </c>
      <c r="H6" s="23">
        <v>1844645</v>
      </c>
      <c r="I6" s="23">
        <v>5671464</v>
      </c>
      <c r="J6" s="23">
        <v>9436279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9436279</v>
      </c>
      <c r="X6" s="23">
        <v>6990000</v>
      </c>
      <c r="Y6" s="23">
        <v>2446279</v>
      </c>
      <c r="Z6" s="24">
        <v>35</v>
      </c>
      <c r="AA6" s="25">
        <v>27972000</v>
      </c>
    </row>
    <row r="7" spans="1:27" ht="13.5">
      <c r="A7" s="26" t="s">
        <v>34</v>
      </c>
      <c r="B7" s="20"/>
      <c r="C7" s="21">
        <v>226559629</v>
      </c>
      <c r="D7" s="21"/>
      <c r="E7" s="22">
        <v>238736000</v>
      </c>
      <c r="F7" s="23">
        <v>238736000</v>
      </c>
      <c r="G7" s="23">
        <v>90807000</v>
      </c>
      <c r="H7" s="23">
        <v>934000</v>
      </c>
      <c r="I7" s="23">
        <v>250000</v>
      </c>
      <c r="J7" s="23">
        <v>91991000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91991000</v>
      </c>
      <c r="X7" s="23">
        <v>81035000</v>
      </c>
      <c r="Y7" s="23">
        <v>10956000</v>
      </c>
      <c r="Z7" s="24">
        <v>13.52</v>
      </c>
      <c r="AA7" s="25">
        <v>238736000</v>
      </c>
    </row>
    <row r="8" spans="1:27" ht="13.5">
      <c r="A8" s="26" t="s">
        <v>35</v>
      </c>
      <c r="B8" s="20"/>
      <c r="C8" s="21">
        <v>233214362</v>
      </c>
      <c r="D8" s="21"/>
      <c r="E8" s="22">
        <v>199285000</v>
      </c>
      <c r="F8" s="23">
        <v>199285000</v>
      </c>
      <c r="G8" s="23">
        <v>71407000</v>
      </c>
      <c r="H8" s="23">
        <v>2890000</v>
      </c>
      <c r="I8" s="23"/>
      <c r="J8" s="23">
        <v>74297000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74297000</v>
      </c>
      <c r="X8" s="23">
        <v>68806000</v>
      </c>
      <c r="Y8" s="23">
        <v>5491000</v>
      </c>
      <c r="Z8" s="24">
        <v>7.98</v>
      </c>
      <c r="AA8" s="25">
        <v>199285000</v>
      </c>
    </row>
    <row r="9" spans="1:27" ht="13.5">
      <c r="A9" s="26" t="s">
        <v>36</v>
      </c>
      <c r="B9" s="20"/>
      <c r="C9" s="21">
        <v>6725731</v>
      </c>
      <c r="D9" s="21"/>
      <c r="E9" s="22">
        <v>18245000</v>
      </c>
      <c r="F9" s="23">
        <v>18245000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  <c r="AA9" s="25">
        <v>18245000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-333793306</v>
      </c>
      <c r="D12" s="21"/>
      <c r="E12" s="22">
        <v>-261467000</v>
      </c>
      <c r="F12" s="23">
        <v>-261467000</v>
      </c>
      <c r="G12" s="23">
        <v>-45124390</v>
      </c>
      <c r="H12" s="23">
        <v>-53577795</v>
      </c>
      <c r="I12" s="23">
        <v>-22754633</v>
      </c>
      <c r="J12" s="23">
        <v>-121456818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-121456818</v>
      </c>
      <c r="X12" s="23">
        <v>-68690000</v>
      </c>
      <c r="Y12" s="23">
        <v>-52766818</v>
      </c>
      <c r="Z12" s="24">
        <v>76.82</v>
      </c>
      <c r="AA12" s="25">
        <v>-261467000</v>
      </c>
    </row>
    <row r="13" spans="1:27" ht="13.5">
      <c r="A13" s="26" t="s">
        <v>40</v>
      </c>
      <c r="B13" s="20"/>
      <c r="C13" s="21">
        <v>-977908</v>
      </c>
      <c r="D13" s="21"/>
      <c r="E13" s="22">
        <v>-150000</v>
      </c>
      <c r="F13" s="23">
        <v>-150000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-150000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182565827</v>
      </c>
      <c r="D15" s="29">
        <f>SUM(D6:D14)</f>
        <v>0</v>
      </c>
      <c r="E15" s="30">
        <f t="shared" si="0"/>
        <v>222621000</v>
      </c>
      <c r="F15" s="31">
        <f t="shared" si="0"/>
        <v>222621000</v>
      </c>
      <c r="G15" s="31">
        <f t="shared" si="0"/>
        <v>119009780</v>
      </c>
      <c r="H15" s="31">
        <f t="shared" si="0"/>
        <v>-47909150</v>
      </c>
      <c r="I15" s="31">
        <f t="shared" si="0"/>
        <v>-16833169</v>
      </c>
      <c r="J15" s="31">
        <f t="shared" si="0"/>
        <v>54267461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54267461</v>
      </c>
      <c r="X15" s="31">
        <f t="shared" si="0"/>
        <v>88141000</v>
      </c>
      <c r="Y15" s="31">
        <f t="shared" si="0"/>
        <v>-33873539</v>
      </c>
      <c r="Z15" s="32">
        <f>+IF(X15&lt;&gt;0,+(Y15/X15)*100,0)</f>
        <v>-38.431080881768985</v>
      </c>
      <c r="AA15" s="33">
        <f>SUM(AA6:AA14)</f>
        <v>222621000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66000</v>
      </c>
      <c r="F19" s="23">
        <v>66000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66000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100000000</v>
      </c>
      <c r="F22" s="23">
        <v>100000000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>
        <v>100000000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-314639852</v>
      </c>
      <c r="D24" s="21"/>
      <c r="E24" s="22">
        <v>-206285004</v>
      </c>
      <c r="F24" s="23">
        <v>-206285004</v>
      </c>
      <c r="G24" s="23">
        <v>-17992299</v>
      </c>
      <c r="H24" s="23">
        <v>-11377287</v>
      </c>
      <c r="I24" s="23">
        <v>-10864605</v>
      </c>
      <c r="J24" s="23">
        <v>-40234191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-40234191</v>
      </c>
      <c r="X24" s="23">
        <v>-51571251</v>
      </c>
      <c r="Y24" s="23">
        <v>11337060</v>
      </c>
      <c r="Z24" s="24">
        <v>-21.98</v>
      </c>
      <c r="AA24" s="25">
        <v>-206285004</v>
      </c>
    </row>
    <row r="25" spans="1:27" ht="13.5">
      <c r="A25" s="27" t="s">
        <v>49</v>
      </c>
      <c r="B25" s="28"/>
      <c r="C25" s="29">
        <f aca="true" t="shared" si="1" ref="C25:Y25">SUM(C19:C24)</f>
        <v>-314639852</v>
      </c>
      <c r="D25" s="29">
        <f>SUM(D19:D24)</f>
        <v>0</v>
      </c>
      <c r="E25" s="30">
        <f t="shared" si="1"/>
        <v>-106219004</v>
      </c>
      <c r="F25" s="31">
        <f t="shared" si="1"/>
        <v>-106219004</v>
      </c>
      <c r="G25" s="31">
        <f t="shared" si="1"/>
        <v>-17992299</v>
      </c>
      <c r="H25" s="31">
        <f t="shared" si="1"/>
        <v>-11377287</v>
      </c>
      <c r="I25" s="31">
        <f t="shared" si="1"/>
        <v>-10864605</v>
      </c>
      <c r="J25" s="31">
        <f t="shared" si="1"/>
        <v>-40234191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-40234191</v>
      </c>
      <c r="X25" s="31">
        <f t="shared" si="1"/>
        <v>-51571251</v>
      </c>
      <c r="Y25" s="31">
        <f t="shared" si="1"/>
        <v>11337060</v>
      </c>
      <c r="Z25" s="32">
        <f>+IF(X25&lt;&gt;0,+(Y25/X25)*100,0)</f>
        <v>-21.983294529737123</v>
      </c>
      <c r="AA25" s="33">
        <f>SUM(AA19:AA24)</f>
        <v>-106219004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40000</v>
      </c>
      <c r="F31" s="23">
        <v>40000</v>
      </c>
      <c r="G31" s="23">
        <v>17397</v>
      </c>
      <c r="H31" s="40">
        <v>11410</v>
      </c>
      <c r="I31" s="40">
        <v>13621</v>
      </c>
      <c r="J31" s="40">
        <v>42428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42428</v>
      </c>
      <c r="X31" s="40"/>
      <c r="Y31" s="23">
        <v>42428</v>
      </c>
      <c r="Z31" s="24"/>
      <c r="AA31" s="25">
        <v>40000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1695805</v>
      </c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1695805</v>
      </c>
      <c r="D34" s="29">
        <f>SUM(D29:D33)</f>
        <v>0</v>
      </c>
      <c r="E34" s="30">
        <f t="shared" si="2"/>
        <v>40000</v>
      </c>
      <c r="F34" s="31">
        <f t="shared" si="2"/>
        <v>40000</v>
      </c>
      <c r="G34" s="31">
        <f t="shared" si="2"/>
        <v>17397</v>
      </c>
      <c r="H34" s="31">
        <f t="shared" si="2"/>
        <v>11410</v>
      </c>
      <c r="I34" s="31">
        <f t="shared" si="2"/>
        <v>13621</v>
      </c>
      <c r="J34" s="31">
        <f t="shared" si="2"/>
        <v>42428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42428</v>
      </c>
      <c r="X34" s="31">
        <f t="shared" si="2"/>
        <v>0</v>
      </c>
      <c r="Y34" s="31">
        <f t="shared" si="2"/>
        <v>42428</v>
      </c>
      <c r="Z34" s="32">
        <f>+IF(X34&lt;&gt;0,+(Y34/X34)*100,0)</f>
        <v>0</v>
      </c>
      <c r="AA34" s="33">
        <f>SUM(AA29:AA33)</f>
        <v>40000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-130378220</v>
      </c>
      <c r="D36" s="35">
        <f>+D15+D25+D34</f>
        <v>0</v>
      </c>
      <c r="E36" s="36">
        <f t="shared" si="3"/>
        <v>116441996</v>
      </c>
      <c r="F36" s="37">
        <f t="shared" si="3"/>
        <v>116441996</v>
      </c>
      <c r="G36" s="37">
        <f t="shared" si="3"/>
        <v>101034878</v>
      </c>
      <c r="H36" s="37">
        <f t="shared" si="3"/>
        <v>-59275027</v>
      </c>
      <c r="I36" s="37">
        <f t="shared" si="3"/>
        <v>-27684153</v>
      </c>
      <c r="J36" s="37">
        <f t="shared" si="3"/>
        <v>14075698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14075698</v>
      </c>
      <c r="X36" s="37">
        <f t="shared" si="3"/>
        <v>36569749</v>
      </c>
      <c r="Y36" s="37">
        <f t="shared" si="3"/>
        <v>-22494051</v>
      </c>
      <c r="Z36" s="38">
        <f>+IF(X36&lt;&gt;0,+(Y36/X36)*100,0)</f>
        <v>-61.50999559772751</v>
      </c>
      <c r="AA36" s="39">
        <f>+AA15+AA25+AA34</f>
        <v>116441996</v>
      </c>
    </row>
    <row r="37" spans="1:27" ht="13.5">
      <c r="A37" s="26" t="s">
        <v>57</v>
      </c>
      <c r="B37" s="20"/>
      <c r="C37" s="35">
        <v>141756771</v>
      </c>
      <c r="D37" s="35"/>
      <c r="E37" s="36">
        <v>114823000</v>
      </c>
      <c r="F37" s="37">
        <v>114823000</v>
      </c>
      <c r="G37" s="37">
        <v>11378551</v>
      </c>
      <c r="H37" s="37">
        <v>112413429</v>
      </c>
      <c r="I37" s="37">
        <v>53138402</v>
      </c>
      <c r="J37" s="37">
        <v>11378551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11378551</v>
      </c>
      <c r="X37" s="37">
        <v>114823000</v>
      </c>
      <c r="Y37" s="37">
        <v>-103444449</v>
      </c>
      <c r="Z37" s="38">
        <v>-90.09</v>
      </c>
      <c r="AA37" s="39">
        <v>114823000</v>
      </c>
    </row>
    <row r="38" spans="1:27" ht="13.5">
      <c r="A38" s="45" t="s">
        <v>58</v>
      </c>
      <c r="B38" s="46"/>
      <c r="C38" s="47">
        <v>11378551</v>
      </c>
      <c r="D38" s="47"/>
      <c r="E38" s="48">
        <v>231264996</v>
      </c>
      <c r="F38" s="49">
        <v>231264996</v>
      </c>
      <c r="G38" s="49">
        <v>112413429</v>
      </c>
      <c r="H38" s="49">
        <v>53138402</v>
      </c>
      <c r="I38" s="49">
        <v>25454249</v>
      </c>
      <c r="J38" s="49">
        <v>25454249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25454249</v>
      </c>
      <c r="X38" s="49">
        <v>151392749</v>
      </c>
      <c r="Y38" s="49">
        <v>-125938500</v>
      </c>
      <c r="Z38" s="50">
        <v>-83.19</v>
      </c>
      <c r="AA38" s="51">
        <v>231264996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8209859</v>
      </c>
      <c r="D6" s="21"/>
      <c r="E6" s="22">
        <v>13927724</v>
      </c>
      <c r="F6" s="23">
        <v>13927724</v>
      </c>
      <c r="G6" s="23">
        <v>607339</v>
      </c>
      <c r="H6" s="23">
        <v>1123163</v>
      </c>
      <c r="I6" s="23">
        <v>677023</v>
      </c>
      <c r="J6" s="23">
        <v>2407525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2407525</v>
      </c>
      <c r="X6" s="23">
        <v>6481930</v>
      </c>
      <c r="Y6" s="23">
        <v>-4074405</v>
      </c>
      <c r="Z6" s="24">
        <v>-62.86</v>
      </c>
      <c r="AA6" s="25">
        <v>13927724</v>
      </c>
    </row>
    <row r="7" spans="1:27" ht="13.5">
      <c r="A7" s="26" t="s">
        <v>34</v>
      </c>
      <c r="B7" s="20"/>
      <c r="C7" s="21">
        <v>60496000</v>
      </c>
      <c r="D7" s="21"/>
      <c r="E7" s="22">
        <v>73150000</v>
      </c>
      <c r="F7" s="23">
        <v>73150000</v>
      </c>
      <c r="G7" s="23">
        <v>23460000</v>
      </c>
      <c r="H7" s="23">
        <v>1516000</v>
      </c>
      <c r="I7" s="23"/>
      <c r="J7" s="23">
        <v>24976000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24976000</v>
      </c>
      <c r="X7" s="23">
        <v>24383333</v>
      </c>
      <c r="Y7" s="23">
        <v>592667</v>
      </c>
      <c r="Z7" s="24">
        <v>2.43</v>
      </c>
      <c r="AA7" s="25">
        <v>73150000</v>
      </c>
    </row>
    <row r="8" spans="1:27" ht="13.5">
      <c r="A8" s="26" t="s">
        <v>35</v>
      </c>
      <c r="B8" s="20"/>
      <c r="C8" s="21">
        <v>25340000</v>
      </c>
      <c r="D8" s="21"/>
      <c r="E8" s="22">
        <v>32451666</v>
      </c>
      <c r="F8" s="23">
        <v>32451666</v>
      </c>
      <c r="G8" s="23">
        <v>16896000</v>
      </c>
      <c r="H8" s="23">
        <v>4000000</v>
      </c>
      <c r="I8" s="23"/>
      <c r="J8" s="23">
        <v>20896000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20896000</v>
      </c>
      <c r="X8" s="23">
        <v>12817000</v>
      </c>
      <c r="Y8" s="23">
        <v>8079000</v>
      </c>
      <c r="Z8" s="24">
        <v>63.03</v>
      </c>
      <c r="AA8" s="25">
        <v>32451666</v>
      </c>
    </row>
    <row r="9" spans="1:27" ht="13.5">
      <c r="A9" s="26" t="s">
        <v>36</v>
      </c>
      <c r="B9" s="20"/>
      <c r="C9" s="21">
        <v>996165</v>
      </c>
      <c r="D9" s="21"/>
      <c r="E9" s="22">
        <v>250000</v>
      </c>
      <c r="F9" s="23">
        <v>250000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62499</v>
      </c>
      <c r="Y9" s="23">
        <v>-62499</v>
      </c>
      <c r="Z9" s="24">
        <v>-100</v>
      </c>
      <c r="AA9" s="25">
        <v>250000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-70354617</v>
      </c>
      <c r="D12" s="21"/>
      <c r="E12" s="22">
        <v>-73920296</v>
      </c>
      <c r="F12" s="23">
        <v>-73920296</v>
      </c>
      <c r="G12" s="23">
        <v>-12347256</v>
      </c>
      <c r="H12" s="23">
        <v>-17018417</v>
      </c>
      <c r="I12" s="23">
        <v>-8136818</v>
      </c>
      <c r="J12" s="23">
        <v>-37502491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-37502491</v>
      </c>
      <c r="X12" s="23">
        <v>-18480072</v>
      </c>
      <c r="Y12" s="23">
        <v>-19022419</v>
      </c>
      <c r="Z12" s="24">
        <v>102.93</v>
      </c>
      <c r="AA12" s="25">
        <v>-73920296</v>
      </c>
    </row>
    <row r="13" spans="1:27" ht="13.5">
      <c r="A13" s="26" t="s">
        <v>40</v>
      </c>
      <c r="B13" s="20"/>
      <c r="C13" s="21">
        <v>-177178</v>
      </c>
      <c r="D13" s="21"/>
      <c r="E13" s="22">
        <v>-168000</v>
      </c>
      <c r="F13" s="23">
        <v>-168000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-42000</v>
      </c>
      <c r="Y13" s="23">
        <v>42000</v>
      </c>
      <c r="Z13" s="24">
        <v>-100</v>
      </c>
      <c r="AA13" s="25">
        <v>-168000</v>
      </c>
    </row>
    <row r="14" spans="1:27" ht="13.5">
      <c r="A14" s="26" t="s">
        <v>41</v>
      </c>
      <c r="B14" s="20"/>
      <c r="C14" s="21"/>
      <c r="D14" s="21"/>
      <c r="E14" s="22">
        <v>-450000</v>
      </c>
      <c r="F14" s="23">
        <v>-450000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-112500</v>
      </c>
      <c r="Y14" s="23">
        <v>112500</v>
      </c>
      <c r="Z14" s="24">
        <v>-100</v>
      </c>
      <c r="AA14" s="25">
        <v>-450000</v>
      </c>
    </row>
    <row r="15" spans="1:27" ht="13.5">
      <c r="A15" s="27" t="s">
        <v>42</v>
      </c>
      <c r="B15" s="28"/>
      <c r="C15" s="29">
        <f aca="true" t="shared" si="0" ref="C15:Y15">SUM(C6:C14)</f>
        <v>24510229</v>
      </c>
      <c r="D15" s="29">
        <f>SUM(D6:D14)</f>
        <v>0</v>
      </c>
      <c r="E15" s="30">
        <f t="shared" si="0"/>
        <v>45241094</v>
      </c>
      <c r="F15" s="31">
        <f t="shared" si="0"/>
        <v>45241094</v>
      </c>
      <c r="G15" s="31">
        <f t="shared" si="0"/>
        <v>28616083</v>
      </c>
      <c r="H15" s="31">
        <f t="shared" si="0"/>
        <v>-10379254</v>
      </c>
      <c r="I15" s="31">
        <f t="shared" si="0"/>
        <v>-7459795</v>
      </c>
      <c r="J15" s="31">
        <f t="shared" si="0"/>
        <v>10777034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10777034</v>
      </c>
      <c r="X15" s="31">
        <f t="shared" si="0"/>
        <v>25110190</v>
      </c>
      <c r="Y15" s="31">
        <f t="shared" si="0"/>
        <v>-14333156</v>
      </c>
      <c r="Z15" s="32">
        <f>+IF(X15&lt;&gt;0,+(Y15/X15)*100,0)</f>
        <v>-57.08103363614533</v>
      </c>
      <c r="AA15" s="33">
        <f>SUM(AA6:AA14)</f>
        <v>45241094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1669199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-26871674</v>
      </c>
      <c r="D24" s="21"/>
      <c r="E24" s="22">
        <v>-60652413</v>
      </c>
      <c r="F24" s="23">
        <v>-60652413</v>
      </c>
      <c r="G24" s="23">
        <v>-3729852</v>
      </c>
      <c r="H24" s="23">
        <v>-4737587</v>
      </c>
      <c r="I24" s="23">
        <v>-2115661</v>
      </c>
      <c r="J24" s="23">
        <v>-10583100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-10583100</v>
      </c>
      <c r="X24" s="23">
        <v>-7693749</v>
      </c>
      <c r="Y24" s="23">
        <v>-2889351</v>
      </c>
      <c r="Z24" s="24">
        <v>37.55</v>
      </c>
      <c r="AA24" s="25">
        <v>-60652413</v>
      </c>
    </row>
    <row r="25" spans="1:27" ht="13.5">
      <c r="A25" s="27" t="s">
        <v>49</v>
      </c>
      <c r="B25" s="28"/>
      <c r="C25" s="29">
        <f aca="true" t="shared" si="1" ref="C25:Y25">SUM(C19:C24)</f>
        <v>-25202475</v>
      </c>
      <c r="D25" s="29">
        <f>SUM(D19:D24)</f>
        <v>0</v>
      </c>
      <c r="E25" s="30">
        <f t="shared" si="1"/>
        <v>-60652413</v>
      </c>
      <c r="F25" s="31">
        <f t="shared" si="1"/>
        <v>-60652413</v>
      </c>
      <c r="G25" s="31">
        <f t="shared" si="1"/>
        <v>-3729852</v>
      </c>
      <c r="H25" s="31">
        <f t="shared" si="1"/>
        <v>-4737587</v>
      </c>
      <c r="I25" s="31">
        <f t="shared" si="1"/>
        <v>-2115661</v>
      </c>
      <c r="J25" s="31">
        <f t="shared" si="1"/>
        <v>-10583100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-10583100</v>
      </c>
      <c r="X25" s="31">
        <f t="shared" si="1"/>
        <v>-7693749</v>
      </c>
      <c r="Y25" s="31">
        <f t="shared" si="1"/>
        <v>-2889351</v>
      </c>
      <c r="Z25" s="32">
        <f>+IF(X25&lt;&gt;0,+(Y25/X25)*100,0)</f>
        <v>37.55452640838686</v>
      </c>
      <c r="AA25" s="33">
        <f>SUM(AA19:AA24)</f>
        <v>-60652413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17000000</v>
      </c>
      <c r="F30" s="23">
        <v>17000000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17000000</v>
      </c>
      <c r="Y30" s="23">
        <v>-17000000</v>
      </c>
      <c r="Z30" s="24">
        <v>-100</v>
      </c>
      <c r="AA30" s="25">
        <v>17000000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17000000</v>
      </c>
      <c r="F34" s="31">
        <f t="shared" si="2"/>
        <v>17000000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17000000</v>
      </c>
      <c r="Y34" s="31">
        <f t="shared" si="2"/>
        <v>-17000000</v>
      </c>
      <c r="Z34" s="32">
        <f>+IF(X34&lt;&gt;0,+(Y34/X34)*100,0)</f>
        <v>-100</v>
      </c>
      <c r="AA34" s="33">
        <f>SUM(AA29:AA33)</f>
        <v>17000000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-692246</v>
      </c>
      <c r="D36" s="35">
        <f>+D15+D25+D34</f>
        <v>0</v>
      </c>
      <c r="E36" s="36">
        <f t="shared" si="3"/>
        <v>1588681</v>
      </c>
      <c r="F36" s="37">
        <f t="shared" si="3"/>
        <v>1588681</v>
      </c>
      <c r="G36" s="37">
        <f t="shared" si="3"/>
        <v>24886231</v>
      </c>
      <c r="H36" s="37">
        <f t="shared" si="3"/>
        <v>-15116841</v>
      </c>
      <c r="I36" s="37">
        <f t="shared" si="3"/>
        <v>-9575456</v>
      </c>
      <c r="J36" s="37">
        <f t="shared" si="3"/>
        <v>193934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193934</v>
      </c>
      <c r="X36" s="37">
        <f t="shared" si="3"/>
        <v>34416441</v>
      </c>
      <c r="Y36" s="37">
        <f t="shared" si="3"/>
        <v>-34222507</v>
      </c>
      <c r="Z36" s="38">
        <f>+IF(X36&lt;&gt;0,+(Y36/X36)*100,0)</f>
        <v>-99.43650768538211</v>
      </c>
      <c r="AA36" s="39">
        <f>+AA15+AA25+AA34</f>
        <v>1588681</v>
      </c>
    </row>
    <row r="37" spans="1:27" ht="13.5">
      <c r="A37" s="26" t="s">
        <v>57</v>
      </c>
      <c r="B37" s="20"/>
      <c r="C37" s="35">
        <v>845719</v>
      </c>
      <c r="D37" s="35"/>
      <c r="E37" s="36">
        <v>538000</v>
      </c>
      <c r="F37" s="37">
        <v>538000</v>
      </c>
      <c r="G37" s="37">
        <v>134127</v>
      </c>
      <c r="H37" s="37">
        <v>25020358</v>
      </c>
      <c r="I37" s="37">
        <v>9903517</v>
      </c>
      <c r="J37" s="37">
        <v>134127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134127</v>
      </c>
      <c r="X37" s="37">
        <v>538000</v>
      </c>
      <c r="Y37" s="37">
        <v>-403873</v>
      </c>
      <c r="Z37" s="38">
        <v>-75.07</v>
      </c>
      <c r="AA37" s="39">
        <v>538000</v>
      </c>
    </row>
    <row r="38" spans="1:27" ht="13.5">
      <c r="A38" s="45" t="s">
        <v>58</v>
      </c>
      <c r="B38" s="46"/>
      <c r="C38" s="47">
        <v>153473</v>
      </c>
      <c r="D38" s="47"/>
      <c r="E38" s="48">
        <v>2126681</v>
      </c>
      <c r="F38" s="49">
        <v>2126681</v>
      </c>
      <c r="G38" s="49">
        <v>25020358</v>
      </c>
      <c r="H38" s="49">
        <v>9903517</v>
      </c>
      <c r="I38" s="49">
        <v>328061</v>
      </c>
      <c r="J38" s="49">
        <v>328061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328061</v>
      </c>
      <c r="X38" s="49">
        <v>34954441</v>
      </c>
      <c r="Y38" s="49">
        <v>-34626380</v>
      </c>
      <c r="Z38" s="50">
        <v>-99.06</v>
      </c>
      <c r="AA38" s="51">
        <v>2126681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1973166522</v>
      </c>
      <c r="D6" s="21"/>
      <c r="E6" s="22">
        <v>2036796000</v>
      </c>
      <c r="F6" s="23">
        <v>2036796000</v>
      </c>
      <c r="G6" s="23">
        <v>174199000</v>
      </c>
      <c r="H6" s="23">
        <v>198788000</v>
      </c>
      <c r="I6" s="23">
        <v>167157000</v>
      </c>
      <c r="J6" s="23">
        <v>540144000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540144000</v>
      </c>
      <c r="X6" s="23">
        <v>509202000</v>
      </c>
      <c r="Y6" s="23">
        <v>30942000</v>
      </c>
      <c r="Z6" s="24">
        <v>6.08</v>
      </c>
      <c r="AA6" s="25">
        <v>2036796000</v>
      </c>
    </row>
    <row r="7" spans="1:27" ht="13.5">
      <c r="A7" s="26" t="s">
        <v>34</v>
      </c>
      <c r="B7" s="20"/>
      <c r="C7" s="21">
        <v>236770279</v>
      </c>
      <c r="D7" s="21"/>
      <c r="E7" s="22">
        <v>260509000</v>
      </c>
      <c r="F7" s="23">
        <v>260509000</v>
      </c>
      <c r="G7" s="23">
        <v>87775000</v>
      </c>
      <c r="H7" s="23">
        <v>5188000</v>
      </c>
      <c r="I7" s="23">
        <v>6836000</v>
      </c>
      <c r="J7" s="23">
        <v>99799000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99799000</v>
      </c>
      <c r="X7" s="23">
        <v>65127000</v>
      </c>
      <c r="Y7" s="23">
        <v>34672000</v>
      </c>
      <c r="Z7" s="24">
        <v>53.24</v>
      </c>
      <c r="AA7" s="25">
        <v>260509000</v>
      </c>
    </row>
    <row r="8" spans="1:27" ht="13.5">
      <c r="A8" s="26" t="s">
        <v>35</v>
      </c>
      <c r="B8" s="20"/>
      <c r="C8" s="21">
        <v>109208236</v>
      </c>
      <c r="D8" s="21"/>
      <c r="E8" s="22">
        <v>119456000</v>
      </c>
      <c r="F8" s="23">
        <v>119456000</v>
      </c>
      <c r="G8" s="23">
        <v>36152000</v>
      </c>
      <c r="H8" s="23">
        <v>12937000</v>
      </c>
      <c r="I8" s="23"/>
      <c r="J8" s="23">
        <v>49089000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49089000</v>
      </c>
      <c r="X8" s="23">
        <v>29865000</v>
      </c>
      <c r="Y8" s="23">
        <v>19224000</v>
      </c>
      <c r="Z8" s="24">
        <v>64.37</v>
      </c>
      <c r="AA8" s="25">
        <v>119456000</v>
      </c>
    </row>
    <row r="9" spans="1:27" ht="13.5">
      <c r="A9" s="26" t="s">
        <v>36</v>
      </c>
      <c r="B9" s="20"/>
      <c r="C9" s="21">
        <v>21112525</v>
      </c>
      <c r="D9" s="21"/>
      <c r="E9" s="22">
        <v>12147000</v>
      </c>
      <c r="F9" s="23">
        <v>12147000</v>
      </c>
      <c r="G9" s="23">
        <v>571000</v>
      </c>
      <c r="H9" s="23">
        <v>1015000</v>
      </c>
      <c r="I9" s="23">
        <v>1532000</v>
      </c>
      <c r="J9" s="23">
        <v>3118000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3118000</v>
      </c>
      <c r="X9" s="23">
        <v>3039000</v>
      </c>
      <c r="Y9" s="23">
        <v>79000</v>
      </c>
      <c r="Z9" s="24">
        <v>2.6</v>
      </c>
      <c r="AA9" s="25">
        <v>12147000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-1866302813</v>
      </c>
      <c r="D12" s="21"/>
      <c r="E12" s="22">
        <v>-2023834000</v>
      </c>
      <c r="F12" s="23">
        <v>-2023834000</v>
      </c>
      <c r="G12" s="23">
        <v>-126911000</v>
      </c>
      <c r="H12" s="23">
        <v>-220746000</v>
      </c>
      <c r="I12" s="23">
        <v>-178312000</v>
      </c>
      <c r="J12" s="23">
        <v>-525969000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-525969000</v>
      </c>
      <c r="X12" s="23">
        <v>-505959000</v>
      </c>
      <c r="Y12" s="23">
        <v>-20010000</v>
      </c>
      <c r="Z12" s="24">
        <v>3.95</v>
      </c>
      <c r="AA12" s="25">
        <v>-2023834000</v>
      </c>
    </row>
    <row r="13" spans="1:27" ht="13.5">
      <c r="A13" s="26" t="s">
        <v>40</v>
      </c>
      <c r="B13" s="20"/>
      <c r="C13" s="21">
        <v>-71144663</v>
      </c>
      <c r="D13" s="21"/>
      <c r="E13" s="22">
        <v>-77614000</v>
      </c>
      <c r="F13" s="23">
        <v>-77614000</v>
      </c>
      <c r="G13" s="23"/>
      <c r="H13" s="23"/>
      <c r="I13" s="23">
        <v>-1841000</v>
      </c>
      <c r="J13" s="23">
        <v>-1841000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-1841000</v>
      </c>
      <c r="X13" s="23">
        <v>-2012000</v>
      </c>
      <c r="Y13" s="23">
        <v>171000</v>
      </c>
      <c r="Z13" s="24">
        <v>-8.5</v>
      </c>
      <c r="AA13" s="25">
        <v>-77614000</v>
      </c>
    </row>
    <row r="14" spans="1:27" ht="13.5">
      <c r="A14" s="26" t="s">
        <v>41</v>
      </c>
      <c r="B14" s="20"/>
      <c r="C14" s="21">
        <v>-3021511</v>
      </c>
      <c r="D14" s="21"/>
      <c r="E14" s="22">
        <v>-2999000</v>
      </c>
      <c r="F14" s="23">
        <v>-2999000</v>
      </c>
      <c r="G14" s="23">
        <v>-189000</v>
      </c>
      <c r="H14" s="23">
        <v>-192000</v>
      </c>
      <c r="I14" s="23">
        <v>-133000</v>
      </c>
      <c r="J14" s="23">
        <v>-514000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-514000</v>
      </c>
      <c r="X14" s="23">
        <v>-750000</v>
      </c>
      <c r="Y14" s="23">
        <v>236000</v>
      </c>
      <c r="Z14" s="24">
        <v>-31.47</v>
      </c>
      <c r="AA14" s="25">
        <v>-2999000</v>
      </c>
    </row>
    <row r="15" spans="1:27" ht="13.5">
      <c r="A15" s="27" t="s">
        <v>42</v>
      </c>
      <c r="B15" s="28"/>
      <c r="C15" s="29">
        <f aca="true" t="shared" si="0" ref="C15:Y15">SUM(C6:C14)</f>
        <v>399788575</v>
      </c>
      <c r="D15" s="29">
        <f>SUM(D6:D14)</f>
        <v>0</v>
      </c>
      <c r="E15" s="30">
        <f t="shared" si="0"/>
        <v>324461000</v>
      </c>
      <c r="F15" s="31">
        <f t="shared" si="0"/>
        <v>324461000</v>
      </c>
      <c r="G15" s="31">
        <f t="shared" si="0"/>
        <v>171597000</v>
      </c>
      <c r="H15" s="31">
        <f t="shared" si="0"/>
        <v>-3010000</v>
      </c>
      <c r="I15" s="31">
        <f t="shared" si="0"/>
        <v>-4761000</v>
      </c>
      <c r="J15" s="31">
        <f t="shared" si="0"/>
        <v>163826000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163826000</v>
      </c>
      <c r="X15" s="31">
        <f t="shared" si="0"/>
        <v>98512000</v>
      </c>
      <c r="Y15" s="31">
        <f t="shared" si="0"/>
        <v>65314000</v>
      </c>
      <c r="Z15" s="32">
        <f>+IF(X15&lt;&gt;0,+(Y15/X15)*100,0)</f>
        <v>66.30055221698879</v>
      </c>
      <c r="AA15" s="33">
        <f>SUM(AA6:AA14)</f>
        <v>324461000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12515000</v>
      </c>
      <c r="D19" s="21"/>
      <c r="E19" s="22">
        <v>10000000</v>
      </c>
      <c r="F19" s="23">
        <v>10000000</v>
      </c>
      <c r="G19" s="40"/>
      <c r="H19" s="40">
        <v>1386000</v>
      </c>
      <c r="I19" s="40"/>
      <c r="J19" s="23">
        <v>1386000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1386000</v>
      </c>
      <c r="X19" s="23"/>
      <c r="Y19" s="40">
        <v>1386000</v>
      </c>
      <c r="Z19" s="41"/>
      <c r="AA19" s="42">
        <v>10000000</v>
      </c>
    </row>
    <row r="20" spans="1:27" ht="13.5">
      <c r="A20" s="26" t="s">
        <v>45</v>
      </c>
      <c r="B20" s="20"/>
      <c r="C20" s="21">
        <v>197677</v>
      </c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>
        <v>226000</v>
      </c>
      <c r="F21" s="23">
        <v>226000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54000</v>
      </c>
      <c r="Y21" s="40">
        <v>-54000</v>
      </c>
      <c r="Z21" s="41">
        <v>-100</v>
      </c>
      <c r="AA21" s="42">
        <v>226000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-250889276</v>
      </c>
      <c r="D24" s="21"/>
      <c r="E24" s="22">
        <v>-251917000</v>
      </c>
      <c r="F24" s="23">
        <v>-251917000</v>
      </c>
      <c r="G24" s="23">
        <v>-10618000</v>
      </c>
      <c r="H24" s="23">
        <v>-23693000</v>
      </c>
      <c r="I24" s="23">
        <v>-22963000</v>
      </c>
      <c r="J24" s="23">
        <v>-57274000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-57274000</v>
      </c>
      <c r="X24" s="23">
        <v>-52000000</v>
      </c>
      <c r="Y24" s="23">
        <v>-5274000</v>
      </c>
      <c r="Z24" s="24">
        <v>10.14</v>
      </c>
      <c r="AA24" s="25">
        <v>-251917000</v>
      </c>
    </row>
    <row r="25" spans="1:27" ht="13.5">
      <c r="A25" s="27" t="s">
        <v>49</v>
      </c>
      <c r="B25" s="28"/>
      <c r="C25" s="29">
        <f aca="true" t="shared" si="1" ref="C25:Y25">SUM(C19:C24)</f>
        <v>-238176599</v>
      </c>
      <c r="D25" s="29">
        <f>SUM(D19:D24)</f>
        <v>0</v>
      </c>
      <c r="E25" s="30">
        <f t="shared" si="1"/>
        <v>-241691000</v>
      </c>
      <c r="F25" s="31">
        <f t="shared" si="1"/>
        <v>-241691000</v>
      </c>
      <c r="G25" s="31">
        <f t="shared" si="1"/>
        <v>-10618000</v>
      </c>
      <c r="H25" s="31">
        <f t="shared" si="1"/>
        <v>-22307000</v>
      </c>
      <c r="I25" s="31">
        <f t="shared" si="1"/>
        <v>-22963000</v>
      </c>
      <c r="J25" s="31">
        <f t="shared" si="1"/>
        <v>-55888000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-55888000</v>
      </c>
      <c r="X25" s="31">
        <f t="shared" si="1"/>
        <v>-51946000</v>
      </c>
      <c r="Y25" s="31">
        <f t="shared" si="1"/>
        <v>-3942000</v>
      </c>
      <c r="Z25" s="32">
        <f>+IF(X25&lt;&gt;0,+(Y25/X25)*100,0)</f>
        <v>7.588649751665192</v>
      </c>
      <c r="AA25" s="33">
        <f>SUM(AA19:AA24)</f>
        <v>-241691000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100000000</v>
      </c>
      <c r="D30" s="21"/>
      <c r="E30" s="22">
        <v>85500000</v>
      </c>
      <c r="F30" s="23">
        <v>85500000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85500000</v>
      </c>
    </row>
    <row r="31" spans="1:27" ht="13.5">
      <c r="A31" s="26" t="s">
        <v>53</v>
      </c>
      <c r="B31" s="20"/>
      <c r="C31" s="21">
        <v>5129196</v>
      </c>
      <c r="D31" s="21"/>
      <c r="E31" s="22">
        <v>2548000</v>
      </c>
      <c r="F31" s="23">
        <v>2548000</v>
      </c>
      <c r="G31" s="23">
        <v>432000</v>
      </c>
      <c r="H31" s="40">
        <v>253000</v>
      </c>
      <c r="I31" s="40">
        <v>702000</v>
      </c>
      <c r="J31" s="40">
        <v>1387000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1387000</v>
      </c>
      <c r="X31" s="40">
        <v>636000</v>
      </c>
      <c r="Y31" s="23">
        <v>751000</v>
      </c>
      <c r="Z31" s="24">
        <v>118.08</v>
      </c>
      <c r="AA31" s="25">
        <v>2548000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-105007318</v>
      </c>
      <c r="D33" s="21"/>
      <c r="E33" s="22">
        <v>-122938000</v>
      </c>
      <c r="F33" s="23">
        <v>-122938000</v>
      </c>
      <c r="G33" s="23"/>
      <c r="H33" s="23"/>
      <c r="I33" s="23">
        <v>-8190000</v>
      </c>
      <c r="J33" s="23">
        <v>-8190000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-8190000</v>
      </c>
      <c r="X33" s="23">
        <v>-7926000</v>
      </c>
      <c r="Y33" s="23">
        <v>-264000</v>
      </c>
      <c r="Z33" s="24">
        <v>3.33</v>
      </c>
      <c r="AA33" s="25">
        <v>-122938000</v>
      </c>
    </row>
    <row r="34" spans="1:27" ht="13.5">
      <c r="A34" s="27" t="s">
        <v>55</v>
      </c>
      <c r="B34" s="28"/>
      <c r="C34" s="29">
        <f aca="true" t="shared" si="2" ref="C34:Y34">SUM(C29:C33)</f>
        <v>121878</v>
      </c>
      <c r="D34" s="29">
        <f>SUM(D29:D33)</f>
        <v>0</v>
      </c>
      <c r="E34" s="30">
        <f t="shared" si="2"/>
        <v>-34890000</v>
      </c>
      <c r="F34" s="31">
        <f t="shared" si="2"/>
        <v>-34890000</v>
      </c>
      <c r="G34" s="31">
        <f t="shared" si="2"/>
        <v>432000</v>
      </c>
      <c r="H34" s="31">
        <f t="shared" si="2"/>
        <v>253000</v>
      </c>
      <c r="I34" s="31">
        <f t="shared" si="2"/>
        <v>-7488000</v>
      </c>
      <c r="J34" s="31">
        <f t="shared" si="2"/>
        <v>-6803000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-6803000</v>
      </c>
      <c r="X34" s="31">
        <f t="shared" si="2"/>
        <v>-7290000</v>
      </c>
      <c r="Y34" s="31">
        <f t="shared" si="2"/>
        <v>487000</v>
      </c>
      <c r="Z34" s="32">
        <f>+IF(X34&lt;&gt;0,+(Y34/X34)*100,0)</f>
        <v>-6.680384087791495</v>
      </c>
      <c r="AA34" s="33">
        <f>SUM(AA29:AA33)</f>
        <v>-34890000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161733854</v>
      </c>
      <c r="D36" s="35">
        <f>+D15+D25+D34</f>
        <v>0</v>
      </c>
      <c r="E36" s="36">
        <f t="shared" si="3"/>
        <v>47880000</v>
      </c>
      <c r="F36" s="37">
        <f t="shared" si="3"/>
        <v>47880000</v>
      </c>
      <c r="G36" s="37">
        <f t="shared" si="3"/>
        <v>161411000</v>
      </c>
      <c r="H36" s="37">
        <f t="shared" si="3"/>
        <v>-25064000</v>
      </c>
      <c r="I36" s="37">
        <f t="shared" si="3"/>
        <v>-35212000</v>
      </c>
      <c r="J36" s="37">
        <f t="shared" si="3"/>
        <v>101135000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101135000</v>
      </c>
      <c r="X36" s="37">
        <f t="shared" si="3"/>
        <v>39276000</v>
      </c>
      <c r="Y36" s="37">
        <f t="shared" si="3"/>
        <v>61859000</v>
      </c>
      <c r="Z36" s="38">
        <f>+IF(X36&lt;&gt;0,+(Y36/X36)*100,0)</f>
        <v>157.49821774111416</v>
      </c>
      <c r="AA36" s="39">
        <f>+AA15+AA25+AA34</f>
        <v>47880000</v>
      </c>
    </row>
    <row r="37" spans="1:27" ht="13.5">
      <c r="A37" s="26" t="s">
        <v>57</v>
      </c>
      <c r="B37" s="20"/>
      <c r="C37" s="35">
        <v>242775493</v>
      </c>
      <c r="D37" s="35"/>
      <c r="E37" s="36">
        <v>376170000</v>
      </c>
      <c r="F37" s="37">
        <v>376170000</v>
      </c>
      <c r="G37" s="37">
        <v>399897000</v>
      </c>
      <c r="H37" s="37">
        <v>561308000</v>
      </c>
      <c r="I37" s="37">
        <v>536244000</v>
      </c>
      <c r="J37" s="37">
        <v>399897000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399897000</v>
      </c>
      <c r="X37" s="37">
        <v>376170000</v>
      </c>
      <c r="Y37" s="37">
        <v>23727000</v>
      </c>
      <c r="Z37" s="38">
        <v>6.31</v>
      </c>
      <c r="AA37" s="39">
        <v>376170000</v>
      </c>
    </row>
    <row r="38" spans="1:27" ht="13.5">
      <c r="A38" s="45" t="s">
        <v>58</v>
      </c>
      <c r="B38" s="46"/>
      <c r="C38" s="47">
        <v>404509347</v>
      </c>
      <c r="D38" s="47"/>
      <c r="E38" s="48">
        <v>424050000</v>
      </c>
      <c r="F38" s="49">
        <v>424050000</v>
      </c>
      <c r="G38" s="49">
        <v>561308000</v>
      </c>
      <c r="H38" s="49">
        <v>536244000</v>
      </c>
      <c r="I38" s="49">
        <v>501032000</v>
      </c>
      <c r="J38" s="49">
        <v>501032000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501032000</v>
      </c>
      <c r="X38" s="49">
        <v>415446000</v>
      </c>
      <c r="Y38" s="49">
        <v>85586000</v>
      </c>
      <c r="Z38" s="50">
        <v>20.6</v>
      </c>
      <c r="AA38" s="51">
        <v>424050000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7433932</v>
      </c>
      <c r="D6" s="21"/>
      <c r="E6" s="22">
        <v>1455000</v>
      </c>
      <c r="F6" s="23">
        <v>1455000</v>
      </c>
      <c r="G6" s="23">
        <v>1253111</v>
      </c>
      <c r="H6" s="23">
        <v>63395</v>
      </c>
      <c r="I6" s="23">
        <v>794647</v>
      </c>
      <c r="J6" s="23">
        <v>2111153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2111153</v>
      </c>
      <c r="X6" s="23">
        <v>372250</v>
      </c>
      <c r="Y6" s="23">
        <v>1738903</v>
      </c>
      <c r="Z6" s="24">
        <v>467.13</v>
      </c>
      <c r="AA6" s="25">
        <v>1455000</v>
      </c>
    </row>
    <row r="7" spans="1:27" ht="13.5">
      <c r="A7" s="26" t="s">
        <v>34</v>
      </c>
      <c r="B7" s="20"/>
      <c r="C7" s="21">
        <v>46744152</v>
      </c>
      <c r="D7" s="21"/>
      <c r="E7" s="22">
        <v>43378000</v>
      </c>
      <c r="F7" s="23">
        <v>43378000</v>
      </c>
      <c r="G7" s="23">
        <v>14023000</v>
      </c>
      <c r="H7" s="23">
        <v>1792000</v>
      </c>
      <c r="I7" s="23"/>
      <c r="J7" s="23">
        <v>15815000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15815000</v>
      </c>
      <c r="X7" s="23">
        <v>19348400</v>
      </c>
      <c r="Y7" s="23">
        <v>-3533400</v>
      </c>
      <c r="Z7" s="24">
        <v>-18.26</v>
      </c>
      <c r="AA7" s="25">
        <v>43378000</v>
      </c>
    </row>
    <row r="8" spans="1:27" ht="13.5">
      <c r="A8" s="26" t="s">
        <v>35</v>
      </c>
      <c r="B8" s="20"/>
      <c r="C8" s="21">
        <v>13937000</v>
      </c>
      <c r="D8" s="21"/>
      <c r="E8" s="22">
        <v>16696000</v>
      </c>
      <c r="F8" s="23">
        <v>16696000</v>
      </c>
      <c r="G8" s="23">
        <v>6118000</v>
      </c>
      <c r="H8" s="23"/>
      <c r="I8" s="23"/>
      <c r="J8" s="23">
        <v>6118000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6118000</v>
      </c>
      <c r="X8" s="23">
        <v>8218000</v>
      </c>
      <c r="Y8" s="23">
        <v>-2100000</v>
      </c>
      <c r="Z8" s="24">
        <v>-25.55</v>
      </c>
      <c r="AA8" s="25">
        <v>16696000</v>
      </c>
    </row>
    <row r="9" spans="1:27" ht="13.5">
      <c r="A9" s="26" t="s">
        <v>36</v>
      </c>
      <c r="B9" s="20"/>
      <c r="C9" s="21"/>
      <c r="D9" s="21"/>
      <c r="E9" s="22">
        <v>1101000</v>
      </c>
      <c r="F9" s="23">
        <v>1101000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268500</v>
      </c>
      <c r="Y9" s="23">
        <v>-268500</v>
      </c>
      <c r="Z9" s="24">
        <v>-100</v>
      </c>
      <c r="AA9" s="25">
        <v>1101000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-53858382</v>
      </c>
      <c r="D12" s="21"/>
      <c r="E12" s="22">
        <v>-43225001</v>
      </c>
      <c r="F12" s="23">
        <v>-43225001</v>
      </c>
      <c r="G12" s="23">
        <v>-2727987</v>
      </c>
      <c r="H12" s="23">
        <v>-5021023</v>
      </c>
      <c r="I12" s="23">
        <v>-2673289</v>
      </c>
      <c r="J12" s="23">
        <v>-10422299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-10422299</v>
      </c>
      <c r="X12" s="23">
        <v>-10519827</v>
      </c>
      <c r="Y12" s="23">
        <v>97528</v>
      </c>
      <c r="Z12" s="24">
        <v>-0.93</v>
      </c>
      <c r="AA12" s="25">
        <v>-43225001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14256702</v>
      </c>
      <c r="D15" s="29">
        <f>SUM(D6:D14)</f>
        <v>0</v>
      </c>
      <c r="E15" s="30">
        <f t="shared" si="0"/>
        <v>19404999</v>
      </c>
      <c r="F15" s="31">
        <f t="shared" si="0"/>
        <v>19404999</v>
      </c>
      <c r="G15" s="31">
        <f t="shared" si="0"/>
        <v>18666124</v>
      </c>
      <c r="H15" s="31">
        <f t="shared" si="0"/>
        <v>-3165628</v>
      </c>
      <c r="I15" s="31">
        <f t="shared" si="0"/>
        <v>-1878642</v>
      </c>
      <c r="J15" s="31">
        <f t="shared" si="0"/>
        <v>13621854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13621854</v>
      </c>
      <c r="X15" s="31">
        <f t="shared" si="0"/>
        <v>17687323</v>
      </c>
      <c r="Y15" s="31">
        <f t="shared" si="0"/>
        <v>-4065469</v>
      </c>
      <c r="Z15" s="32">
        <f>+IF(X15&lt;&gt;0,+(Y15/X15)*100,0)</f>
        <v>-22.985213760160313</v>
      </c>
      <c r="AA15" s="33">
        <f>SUM(AA6:AA14)</f>
        <v>19404999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-13545556</v>
      </c>
      <c r="D24" s="21"/>
      <c r="E24" s="22">
        <v>-16975000</v>
      </c>
      <c r="F24" s="23">
        <v>-16975000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-4257004</v>
      </c>
      <c r="Y24" s="23">
        <v>4257004</v>
      </c>
      <c r="Z24" s="24">
        <v>-100</v>
      </c>
      <c r="AA24" s="25">
        <v>-16975000</v>
      </c>
    </row>
    <row r="25" spans="1:27" ht="13.5">
      <c r="A25" s="27" t="s">
        <v>49</v>
      </c>
      <c r="B25" s="28"/>
      <c r="C25" s="29">
        <f aca="true" t="shared" si="1" ref="C25:Y25">SUM(C19:C24)</f>
        <v>-13545556</v>
      </c>
      <c r="D25" s="29">
        <f>SUM(D19:D24)</f>
        <v>0</v>
      </c>
      <c r="E25" s="30">
        <f t="shared" si="1"/>
        <v>-16975000</v>
      </c>
      <c r="F25" s="31">
        <f t="shared" si="1"/>
        <v>-16975000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-4257004</v>
      </c>
      <c r="Y25" s="31">
        <f t="shared" si="1"/>
        <v>4257004</v>
      </c>
      <c r="Z25" s="32">
        <f>+IF(X25&lt;&gt;0,+(Y25/X25)*100,0)</f>
        <v>-100</v>
      </c>
      <c r="AA25" s="33">
        <f>SUM(AA19:AA24)</f>
        <v>-16975000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711146</v>
      </c>
      <c r="D36" s="35">
        <f>+D15+D25+D34</f>
        <v>0</v>
      </c>
      <c r="E36" s="36">
        <f t="shared" si="3"/>
        <v>2429999</v>
      </c>
      <c r="F36" s="37">
        <f t="shared" si="3"/>
        <v>2429999</v>
      </c>
      <c r="G36" s="37">
        <f t="shared" si="3"/>
        <v>18666124</v>
      </c>
      <c r="H36" s="37">
        <f t="shared" si="3"/>
        <v>-3165628</v>
      </c>
      <c r="I36" s="37">
        <f t="shared" si="3"/>
        <v>-1878642</v>
      </c>
      <c r="J36" s="37">
        <f t="shared" si="3"/>
        <v>13621854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13621854</v>
      </c>
      <c r="X36" s="37">
        <f t="shared" si="3"/>
        <v>13430319</v>
      </c>
      <c r="Y36" s="37">
        <f t="shared" si="3"/>
        <v>191535</v>
      </c>
      <c r="Z36" s="38">
        <f>+IF(X36&lt;&gt;0,+(Y36/X36)*100,0)</f>
        <v>1.4261388727996707</v>
      </c>
      <c r="AA36" s="39">
        <f>+AA15+AA25+AA34</f>
        <v>2429999</v>
      </c>
    </row>
    <row r="37" spans="1:27" ht="13.5">
      <c r="A37" s="26" t="s">
        <v>57</v>
      </c>
      <c r="B37" s="20"/>
      <c r="C37" s="35">
        <v>20630031</v>
      </c>
      <c r="D37" s="35"/>
      <c r="E37" s="36">
        <v>5070000</v>
      </c>
      <c r="F37" s="37">
        <v>5070000</v>
      </c>
      <c r="G37" s="37">
        <v>21341177</v>
      </c>
      <c r="H37" s="37">
        <v>40007301</v>
      </c>
      <c r="I37" s="37">
        <v>36841673</v>
      </c>
      <c r="J37" s="37">
        <v>21341177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21341177</v>
      </c>
      <c r="X37" s="37">
        <v>5070000</v>
      </c>
      <c r="Y37" s="37">
        <v>16271177</v>
      </c>
      <c r="Z37" s="38">
        <v>320.93</v>
      </c>
      <c r="AA37" s="39">
        <v>5070000</v>
      </c>
    </row>
    <row r="38" spans="1:27" ht="13.5">
      <c r="A38" s="45" t="s">
        <v>58</v>
      </c>
      <c r="B38" s="46"/>
      <c r="C38" s="47">
        <v>21341177</v>
      </c>
      <c r="D38" s="47"/>
      <c r="E38" s="48">
        <v>7499999</v>
      </c>
      <c r="F38" s="49">
        <v>7499999</v>
      </c>
      <c r="G38" s="49">
        <v>40007301</v>
      </c>
      <c r="H38" s="49">
        <v>36841673</v>
      </c>
      <c r="I38" s="49">
        <v>34963031</v>
      </c>
      <c r="J38" s="49">
        <v>34963031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34963031</v>
      </c>
      <c r="X38" s="49">
        <v>18500319</v>
      </c>
      <c r="Y38" s="49">
        <v>16462712</v>
      </c>
      <c r="Z38" s="50">
        <v>88.99</v>
      </c>
      <c r="AA38" s="51">
        <v>7499999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121619774</v>
      </c>
      <c r="D6" s="21"/>
      <c r="E6" s="22">
        <v>99785507</v>
      </c>
      <c r="F6" s="23">
        <v>99785507</v>
      </c>
      <c r="G6" s="23">
        <v>46893416</v>
      </c>
      <c r="H6" s="23">
        <v>29809043</v>
      </c>
      <c r="I6" s="23">
        <v>34672209</v>
      </c>
      <c r="J6" s="23">
        <v>111374668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111374668</v>
      </c>
      <c r="X6" s="23">
        <v>27530793</v>
      </c>
      <c r="Y6" s="23">
        <v>83843875</v>
      </c>
      <c r="Z6" s="24">
        <v>304.55</v>
      </c>
      <c r="AA6" s="25">
        <v>99785507</v>
      </c>
    </row>
    <row r="7" spans="1:27" ht="13.5">
      <c r="A7" s="26" t="s">
        <v>34</v>
      </c>
      <c r="B7" s="20"/>
      <c r="C7" s="21">
        <v>98519556</v>
      </c>
      <c r="D7" s="21"/>
      <c r="E7" s="22">
        <v>119852490</v>
      </c>
      <c r="F7" s="23">
        <v>119852490</v>
      </c>
      <c r="G7" s="23">
        <v>45512000</v>
      </c>
      <c r="H7" s="23"/>
      <c r="I7" s="23">
        <v>2860000</v>
      </c>
      <c r="J7" s="23">
        <v>48372000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48372000</v>
      </c>
      <c r="X7" s="23">
        <v>54417400</v>
      </c>
      <c r="Y7" s="23">
        <v>-6045400</v>
      </c>
      <c r="Z7" s="24">
        <v>-11.11</v>
      </c>
      <c r="AA7" s="25">
        <v>119852490</v>
      </c>
    </row>
    <row r="8" spans="1:27" ht="13.5">
      <c r="A8" s="26" t="s">
        <v>35</v>
      </c>
      <c r="B8" s="20"/>
      <c r="C8" s="21">
        <v>32526124</v>
      </c>
      <c r="D8" s="21"/>
      <c r="E8" s="22">
        <v>46538560</v>
      </c>
      <c r="F8" s="23">
        <v>46538560</v>
      </c>
      <c r="G8" s="23">
        <v>16460000</v>
      </c>
      <c r="H8" s="23"/>
      <c r="I8" s="23"/>
      <c r="J8" s="23">
        <v>16460000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16460000</v>
      </c>
      <c r="X8" s="23">
        <v>14998400</v>
      </c>
      <c r="Y8" s="23">
        <v>1461600</v>
      </c>
      <c r="Z8" s="24">
        <v>9.75</v>
      </c>
      <c r="AA8" s="25">
        <v>46538560</v>
      </c>
    </row>
    <row r="9" spans="1:27" ht="13.5">
      <c r="A9" s="26" t="s">
        <v>36</v>
      </c>
      <c r="B9" s="20"/>
      <c r="C9" s="21">
        <v>3074293</v>
      </c>
      <c r="D9" s="21"/>
      <c r="E9" s="22">
        <v>2600004</v>
      </c>
      <c r="F9" s="23">
        <v>2600004</v>
      </c>
      <c r="G9" s="23">
        <v>230100</v>
      </c>
      <c r="H9" s="23">
        <v>270382</v>
      </c>
      <c r="I9" s="23">
        <v>486563</v>
      </c>
      <c r="J9" s="23">
        <v>987045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987045</v>
      </c>
      <c r="X9" s="23">
        <v>650001</v>
      </c>
      <c r="Y9" s="23">
        <v>337044</v>
      </c>
      <c r="Z9" s="24">
        <v>51.85</v>
      </c>
      <c r="AA9" s="25">
        <v>2600004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-205721094</v>
      </c>
      <c r="D12" s="21"/>
      <c r="E12" s="22">
        <v>-230513980</v>
      </c>
      <c r="F12" s="23">
        <v>-230513980</v>
      </c>
      <c r="G12" s="23">
        <v>-103221122</v>
      </c>
      <c r="H12" s="23">
        <v>-35234745</v>
      </c>
      <c r="I12" s="23">
        <v>-28167735</v>
      </c>
      <c r="J12" s="23">
        <v>-166623602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-166623602</v>
      </c>
      <c r="X12" s="23">
        <v>-59113699</v>
      </c>
      <c r="Y12" s="23">
        <v>-107509903</v>
      </c>
      <c r="Z12" s="24">
        <v>181.87</v>
      </c>
      <c r="AA12" s="25">
        <v>-230513980</v>
      </c>
    </row>
    <row r="13" spans="1:27" ht="13.5">
      <c r="A13" s="26" t="s">
        <v>40</v>
      </c>
      <c r="B13" s="20"/>
      <c r="C13" s="21">
        <v>-660474</v>
      </c>
      <c r="D13" s="21"/>
      <c r="E13" s="22">
        <v>-714290</v>
      </c>
      <c r="F13" s="23">
        <v>-714290</v>
      </c>
      <c r="G13" s="23"/>
      <c r="H13" s="23"/>
      <c r="I13" s="23">
        <v>-332412</v>
      </c>
      <c r="J13" s="23">
        <v>-332412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-332412</v>
      </c>
      <c r="X13" s="23">
        <v>-491667</v>
      </c>
      <c r="Y13" s="23">
        <v>159255</v>
      </c>
      <c r="Z13" s="24">
        <v>-32.39</v>
      </c>
      <c r="AA13" s="25">
        <v>-714290</v>
      </c>
    </row>
    <row r="14" spans="1:27" ht="13.5">
      <c r="A14" s="26" t="s">
        <v>41</v>
      </c>
      <c r="B14" s="20"/>
      <c r="C14" s="21">
        <v>-2958987</v>
      </c>
      <c r="D14" s="21"/>
      <c r="E14" s="22">
        <v>-3387730</v>
      </c>
      <c r="F14" s="23">
        <v>-3387730</v>
      </c>
      <c r="G14" s="23">
        <v>-189132</v>
      </c>
      <c r="H14" s="23">
        <v>-121959</v>
      </c>
      <c r="I14" s="23">
        <v>-192345</v>
      </c>
      <c r="J14" s="23">
        <v>-503436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-503436</v>
      </c>
      <c r="X14" s="23">
        <v>-645000</v>
      </c>
      <c r="Y14" s="23">
        <v>141564</v>
      </c>
      <c r="Z14" s="24">
        <v>-21.95</v>
      </c>
      <c r="AA14" s="25">
        <v>-3387730</v>
      </c>
    </row>
    <row r="15" spans="1:27" ht="13.5">
      <c r="A15" s="27" t="s">
        <v>42</v>
      </c>
      <c r="B15" s="28"/>
      <c r="C15" s="29">
        <f aca="true" t="shared" si="0" ref="C15:Y15">SUM(C6:C14)</f>
        <v>46399192</v>
      </c>
      <c r="D15" s="29">
        <f>SUM(D6:D14)</f>
        <v>0</v>
      </c>
      <c r="E15" s="30">
        <f t="shared" si="0"/>
        <v>34160561</v>
      </c>
      <c r="F15" s="31">
        <f t="shared" si="0"/>
        <v>34160561</v>
      </c>
      <c r="G15" s="31">
        <f t="shared" si="0"/>
        <v>5685262</v>
      </c>
      <c r="H15" s="31">
        <f t="shared" si="0"/>
        <v>-5277279</v>
      </c>
      <c r="I15" s="31">
        <f t="shared" si="0"/>
        <v>9326280</v>
      </c>
      <c r="J15" s="31">
        <f t="shared" si="0"/>
        <v>9734263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9734263</v>
      </c>
      <c r="X15" s="31">
        <f t="shared" si="0"/>
        <v>37346228</v>
      </c>
      <c r="Y15" s="31">
        <f t="shared" si="0"/>
        <v>-27611965</v>
      </c>
      <c r="Z15" s="32">
        <f>+IF(X15&lt;&gt;0,+(Y15/X15)*100,0)</f>
        <v>-73.93508388584785</v>
      </c>
      <c r="AA15" s="33">
        <f>SUM(AA6:AA14)</f>
        <v>34160561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100000</v>
      </c>
      <c r="F19" s="23">
        <v>100000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100000</v>
      </c>
    </row>
    <row r="20" spans="1:27" ht="13.5">
      <c r="A20" s="26" t="s">
        <v>45</v>
      </c>
      <c r="B20" s="20"/>
      <c r="C20" s="21"/>
      <c r="D20" s="21"/>
      <c r="E20" s="43">
        <v>-5000</v>
      </c>
      <c r="F20" s="40">
        <v>-5000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>
        <v>-5000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-35536768</v>
      </c>
      <c r="D24" s="21"/>
      <c r="E24" s="22">
        <v>-37469000</v>
      </c>
      <c r="F24" s="23">
        <v>-37469000</v>
      </c>
      <c r="G24" s="23"/>
      <c r="H24" s="23">
        <v>-5007129</v>
      </c>
      <c r="I24" s="23">
        <v>-3282712</v>
      </c>
      <c r="J24" s="23">
        <v>-8289841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-8289841</v>
      </c>
      <c r="X24" s="23">
        <v>-7440408</v>
      </c>
      <c r="Y24" s="23">
        <v>-849433</v>
      </c>
      <c r="Z24" s="24">
        <v>11.42</v>
      </c>
      <c r="AA24" s="25">
        <v>-37469000</v>
      </c>
    </row>
    <row r="25" spans="1:27" ht="13.5">
      <c r="A25" s="27" t="s">
        <v>49</v>
      </c>
      <c r="B25" s="28"/>
      <c r="C25" s="29">
        <f aca="true" t="shared" si="1" ref="C25:Y25">SUM(C19:C24)</f>
        <v>-35536768</v>
      </c>
      <c r="D25" s="29">
        <f>SUM(D19:D24)</f>
        <v>0</v>
      </c>
      <c r="E25" s="30">
        <f t="shared" si="1"/>
        <v>-37374000</v>
      </c>
      <c r="F25" s="31">
        <f t="shared" si="1"/>
        <v>-37374000</v>
      </c>
      <c r="G25" s="31">
        <f t="shared" si="1"/>
        <v>0</v>
      </c>
      <c r="H25" s="31">
        <f t="shared" si="1"/>
        <v>-5007129</v>
      </c>
      <c r="I25" s="31">
        <f t="shared" si="1"/>
        <v>-3282712</v>
      </c>
      <c r="J25" s="31">
        <f t="shared" si="1"/>
        <v>-8289841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-8289841</v>
      </c>
      <c r="X25" s="31">
        <f t="shared" si="1"/>
        <v>-7440408</v>
      </c>
      <c r="Y25" s="31">
        <f t="shared" si="1"/>
        <v>-849433</v>
      </c>
      <c r="Z25" s="32">
        <f>+IF(X25&lt;&gt;0,+(Y25/X25)*100,0)</f>
        <v>11.416484149793936</v>
      </c>
      <c r="AA25" s="33">
        <f>SUM(AA19:AA24)</f>
        <v>-37374000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>
        <v>46290</v>
      </c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111059</v>
      </c>
      <c r="D31" s="21"/>
      <c r="E31" s="22">
        <v>189996</v>
      </c>
      <c r="F31" s="23">
        <v>189996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47499</v>
      </c>
      <c r="Y31" s="23">
        <v>-47499</v>
      </c>
      <c r="Z31" s="24">
        <v>-100</v>
      </c>
      <c r="AA31" s="25">
        <v>189996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-343000</v>
      </c>
      <c r="F33" s="23">
        <v>-343000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-343000</v>
      </c>
    </row>
    <row r="34" spans="1:27" ht="13.5">
      <c r="A34" s="27" t="s">
        <v>55</v>
      </c>
      <c r="B34" s="28"/>
      <c r="C34" s="29">
        <f aca="true" t="shared" si="2" ref="C34:Y34">SUM(C29:C33)</f>
        <v>157349</v>
      </c>
      <c r="D34" s="29">
        <f>SUM(D29:D33)</f>
        <v>0</v>
      </c>
      <c r="E34" s="30">
        <f t="shared" si="2"/>
        <v>-153004</v>
      </c>
      <c r="F34" s="31">
        <f t="shared" si="2"/>
        <v>-153004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47499</v>
      </c>
      <c r="Y34" s="31">
        <f t="shared" si="2"/>
        <v>-47499</v>
      </c>
      <c r="Z34" s="32">
        <f>+IF(X34&lt;&gt;0,+(Y34/X34)*100,0)</f>
        <v>-100</v>
      </c>
      <c r="AA34" s="33">
        <f>SUM(AA29:AA33)</f>
        <v>-153004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11019773</v>
      </c>
      <c r="D36" s="35">
        <f>+D15+D25+D34</f>
        <v>0</v>
      </c>
      <c r="E36" s="36">
        <f t="shared" si="3"/>
        <v>-3366443</v>
      </c>
      <c r="F36" s="37">
        <f t="shared" si="3"/>
        <v>-3366443</v>
      </c>
      <c r="G36" s="37">
        <f t="shared" si="3"/>
        <v>5685262</v>
      </c>
      <c r="H36" s="37">
        <f t="shared" si="3"/>
        <v>-10284408</v>
      </c>
      <c r="I36" s="37">
        <f t="shared" si="3"/>
        <v>6043568</v>
      </c>
      <c r="J36" s="37">
        <f t="shared" si="3"/>
        <v>1444422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1444422</v>
      </c>
      <c r="X36" s="37">
        <f t="shared" si="3"/>
        <v>29953319</v>
      </c>
      <c r="Y36" s="37">
        <f t="shared" si="3"/>
        <v>-28508897</v>
      </c>
      <c r="Z36" s="38">
        <f>+IF(X36&lt;&gt;0,+(Y36/X36)*100,0)</f>
        <v>-95.17775642826092</v>
      </c>
      <c r="AA36" s="39">
        <f>+AA15+AA25+AA34</f>
        <v>-3366443</v>
      </c>
    </row>
    <row r="37" spans="1:27" ht="13.5">
      <c r="A37" s="26" t="s">
        <v>57</v>
      </c>
      <c r="B37" s="20"/>
      <c r="C37" s="35">
        <v>60488499</v>
      </c>
      <c r="D37" s="35"/>
      <c r="E37" s="36">
        <v>45451000</v>
      </c>
      <c r="F37" s="37">
        <v>45451000</v>
      </c>
      <c r="G37" s="37">
        <v>8556334</v>
      </c>
      <c r="H37" s="37">
        <v>14241596</v>
      </c>
      <c r="I37" s="37">
        <v>3957188</v>
      </c>
      <c r="J37" s="37">
        <v>8556334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8556334</v>
      </c>
      <c r="X37" s="37">
        <v>45451000</v>
      </c>
      <c r="Y37" s="37">
        <v>-36894666</v>
      </c>
      <c r="Z37" s="38">
        <v>-81.17</v>
      </c>
      <c r="AA37" s="39">
        <v>45451000</v>
      </c>
    </row>
    <row r="38" spans="1:27" ht="13.5">
      <c r="A38" s="45" t="s">
        <v>58</v>
      </c>
      <c r="B38" s="46"/>
      <c r="C38" s="47">
        <v>71508272</v>
      </c>
      <c r="D38" s="47"/>
      <c r="E38" s="48">
        <v>42084557</v>
      </c>
      <c r="F38" s="49">
        <v>42084557</v>
      </c>
      <c r="G38" s="49">
        <v>14241596</v>
      </c>
      <c r="H38" s="49">
        <v>3957188</v>
      </c>
      <c r="I38" s="49">
        <v>10000756</v>
      </c>
      <c r="J38" s="49">
        <v>10000756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10000756</v>
      </c>
      <c r="X38" s="49">
        <v>75404319</v>
      </c>
      <c r="Y38" s="49">
        <v>-65403563</v>
      </c>
      <c r="Z38" s="50">
        <v>-86.74</v>
      </c>
      <c r="AA38" s="51">
        <v>42084557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32575207</v>
      </c>
      <c r="D6" s="21"/>
      <c r="E6" s="22">
        <v>35075552</v>
      </c>
      <c r="F6" s="23">
        <v>35075552</v>
      </c>
      <c r="G6" s="23">
        <v>2402646</v>
      </c>
      <c r="H6" s="23">
        <v>2686548</v>
      </c>
      <c r="I6" s="23">
        <v>3983781</v>
      </c>
      <c r="J6" s="23">
        <v>9072975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9072975</v>
      </c>
      <c r="X6" s="23">
        <v>8574752</v>
      </c>
      <c r="Y6" s="23">
        <v>498223</v>
      </c>
      <c r="Z6" s="24">
        <v>5.81</v>
      </c>
      <c r="AA6" s="25">
        <v>35075552</v>
      </c>
    </row>
    <row r="7" spans="1:27" ht="13.5">
      <c r="A7" s="26" t="s">
        <v>34</v>
      </c>
      <c r="B7" s="20"/>
      <c r="C7" s="21">
        <v>21279256</v>
      </c>
      <c r="D7" s="21"/>
      <c r="E7" s="22">
        <v>37944000</v>
      </c>
      <c r="F7" s="23">
        <v>37944000</v>
      </c>
      <c r="G7" s="23">
        <v>20076000</v>
      </c>
      <c r="H7" s="23">
        <v>1884000</v>
      </c>
      <c r="I7" s="23"/>
      <c r="J7" s="23">
        <v>21960000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21960000</v>
      </c>
      <c r="X7" s="23">
        <v>20523670</v>
      </c>
      <c r="Y7" s="23">
        <v>1436330</v>
      </c>
      <c r="Z7" s="24">
        <v>7</v>
      </c>
      <c r="AA7" s="25">
        <v>37944000</v>
      </c>
    </row>
    <row r="8" spans="1:27" ht="13.5">
      <c r="A8" s="26" t="s">
        <v>35</v>
      </c>
      <c r="B8" s="20"/>
      <c r="C8" s="21">
        <v>12487000</v>
      </c>
      <c r="D8" s="21"/>
      <c r="E8" s="22">
        <v>15610000</v>
      </c>
      <c r="F8" s="23">
        <v>15610000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5000000</v>
      </c>
      <c r="Y8" s="23">
        <v>-5000000</v>
      </c>
      <c r="Z8" s="24">
        <v>-100</v>
      </c>
      <c r="AA8" s="25">
        <v>15610000</v>
      </c>
    </row>
    <row r="9" spans="1:27" ht="13.5">
      <c r="A9" s="26" t="s">
        <v>36</v>
      </c>
      <c r="B9" s="20"/>
      <c r="C9" s="21">
        <v>4176379</v>
      </c>
      <c r="D9" s="21"/>
      <c r="E9" s="22">
        <v>2799996</v>
      </c>
      <c r="F9" s="23">
        <v>2799996</v>
      </c>
      <c r="G9" s="23">
        <v>78062</v>
      </c>
      <c r="H9" s="23">
        <v>233703</v>
      </c>
      <c r="I9" s="23">
        <v>97420</v>
      </c>
      <c r="J9" s="23">
        <v>409185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409185</v>
      </c>
      <c r="X9" s="23">
        <v>624999</v>
      </c>
      <c r="Y9" s="23">
        <v>-215814</v>
      </c>
      <c r="Z9" s="24">
        <v>-34.53</v>
      </c>
      <c r="AA9" s="25">
        <v>2799996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-61722398</v>
      </c>
      <c r="D12" s="21"/>
      <c r="E12" s="22">
        <v>-60152167</v>
      </c>
      <c r="F12" s="23">
        <v>-60152167</v>
      </c>
      <c r="G12" s="23">
        <v>-4960359</v>
      </c>
      <c r="H12" s="23">
        <v>-5109011</v>
      </c>
      <c r="I12" s="23">
        <v>-5422481</v>
      </c>
      <c r="J12" s="23">
        <v>-15491851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-15491851</v>
      </c>
      <c r="X12" s="23">
        <v>-14441250</v>
      </c>
      <c r="Y12" s="23">
        <v>-1050601</v>
      </c>
      <c r="Z12" s="24">
        <v>7.28</v>
      </c>
      <c r="AA12" s="25">
        <v>-60152167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8795444</v>
      </c>
      <c r="D15" s="29">
        <f>SUM(D6:D14)</f>
        <v>0</v>
      </c>
      <c r="E15" s="30">
        <f t="shared" si="0"/>
        <v>31277381</v>
      </c>
      <c r="F15" s="31">
        <f t="shared" si="0"/>
        <v>31277381</v>
      </c>
      <c r="G15" s="31">
        <f t="shared" si="0"/>
        <v>17596349</v>
      </c>
      <c r="H15" s="31">
        <f t="shared" si="0"/>
        <v>-304760</v>
      </c>
      <c r="I15" s="31">
        <f t="shared" si="0"/>
        <v>-1341280</v>
      </c>
      <c r="J15" s="31">
        <f t="shared" si="0"/>
        <v>15950309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15950309</v>
      </c>
      <c r="X15" s="31">
        <f t="shared" si="0"/>
        <v>20282171</v>
      </c>
      <c r="Y15" s="31">
        <f t="shared" si="0"/>
        <v>-4331862</v>
      </c>
      <c r="Z15" s="32">
        <f>+IF(X15&lt;&gt;0,+(Y15/X15)*100,0)</f>
        <v>-21.357979873061915</v>
      </c>
      <c r="AA15" s="33">
        <f>SUM(AA6:AA14)</f>
        <v>31277381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208483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-29954968</v>
      </c>
      <c r="D24" s="21"/>
      <c r="E24" s="22">
        <v>-31103327</v>
      </c>
      <c r="F24" s="23">
        <v>-31103327</v>
      </c>
      <c r="G24" s="23"/>
      <c r="H24" s="23">
        <v>-61650</v>
      </c>
      <c r="I24" s="23">
        <v>483000</v>
      </c>
      <c r="J24" s="23">
        <v>421350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421350</v>
      </c>
      <c r="X24" s="23">
        <v>-11406667</v>
      </c>
      <c r="Y24" s="23">
        <v>11828017</v>
      </c>
      <c r="Z24" s="24">
        <v>-103.69</v>
      </c>
      <c r="AA24" s="25">
        <v>-31103327</v>
      </c>
    </row>
    <row r="25" spans="1:27" ht="13.5">
      <c r="A25" s="27" t="s">
        <v>49</v>
      </c>
      <c r="B25" s="28"/>
      <c r="C25" s="29">
        <f aca="true" t="shared" si="1" ref="C25:Y25">SUM(C19:C24)</f>
        <v>-29746485</v>
      </c>
      <c r="D25" s="29">
        <f>SUM(D19:D24)</f>
        <v>0</v>
      </c>
      <c r="E25" s="30">
        <f t="shared" si="1"/>
        <v>-31103327</v>
      </c>
      <c r="F25" s="31">
        <f t="shared" si="1"/>
        <v>-31103327</v>
      </c>
      <c r="G25" s="31">
        <f t="shared" si="1"/>
        <v>0</v>
      </c>
      <c r="H25" s="31">
        <f t="shared" si="1"/>
        <v>-61650</v>
      </c>
      <c r="I25" s="31">
        <f t="shared" si="1"/>
        <v>483000</v>
      </c>
      <c r="J25" s="31">
        <f t="shared" si="1"/>
        <v>421350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421350</v>
      </c>
      <c r="X25" s="31">
        <f t="shared" si="1"/>
        <v>-11406667</v>
      </c>
      <c r="Y25" s="31">
        <f t="shared" si="1"/>
        <v>11828017</v>
      </c>
      <c r="Z25" s="32">
        <f>+IF(X25&lt;&gt;0,+(Y25/X25)*100,0)</f>
        <v>-103.69389235260395</v>
      </c>
      <c r="AA25" s="33">
        <f>SUM(AA19:AA24)</f>
        <v>-31103327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13986</v>
      </c>
      <c r="D31" s="21"/>
      <c r="E31" s="22">
        <v>80004</v>
      </c>
      <c r="F31" s="23">
        <v>80004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20001</v>
      </c>
      <c r="Y31" s="23">
        <v>-20001</v>
      </c>
      <c r="Z31" s="24">
        <v>-100</v>
      </c>
      <c r="AA31" s="25">
        <v>80004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13986</v>
      </c>
      <c r="D34" s="29">
        <f>SUM(D29:D33)</f>
        <v>0</v>
      </c>
      <c r="E34" s="30">
        <f t="shared" si="2"/>
        <v>80004</v>
      </c>
      <c r="F34" s="31">
        <f t="shared" si="2"/>
        <v>80004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20001</v>
      </c>
      <c r="Y34" s="31">
        <f t="shared" si="2"/>
        <v>-20001</v>
      </c>
      <c r="Z34" s="32">
        <f>+IF(X34&lt;&gt;0,+(Y34/X34)*100,0)</f>
        <v>-100</v>
      </c>
      <c r="AA34" s="33">
        <f>SUM(AA29:AA33)</f>
        <v>80004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-20937055</v>
      </c>
      <c r="D36" s="35">
        <f>+D15+D25+D34</f>
        <v>0</v>
      </c>
      <c r="E36" s="36">
        <f t="shared" si="3"/>
        <v>254058</v>
      </c>
      <c r="F36" s="37">
        <f t="shared" si="3"/>
        <v>254058</v>
      </c>
      <c r="G36" s="37">
        <f t="shared" si="3"/>
        <v>17596349</v>
      </c>
      <c r="H36" s="37">
        <f t="shared" si="3"/>
        <v>-366410</v>
      </c>
      <c r="I36" s="37">
        <f t="shared" si="3"/>
        <v>-858280</v>
      </c>
      <c r="J36" s="37">
        <f t="shared" si="3"/>
        <v>16371659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16371659</v>
      </c>
      <c r="X36" s="37">
        <f t="shared" si="3"/>
        <v>8895505</v>
      </c>
      <c r="Y36" s="37">
        <f t="shared" si="3"/>
        <v>7476154</v>
      </c>
      <c r="Z36" s="38">
        <f>+IF(X36&lt;&gt;0,+(Y36/X36)*100,0)</f>
        <v>84.04417736823261</v>
      </c>
      <c r="AA36" s="39">
        <f>+AA15+AA25+AA34</f>
        <v>254058</v>
      </c>
    </row>
    <row r="37" spans="1:27" ht="13.5">
      <c r="A37" s="26" t="s">
        <v>57</v>
      </c>
      <c r="B37" s="20"/>
      <c r="C37" s="35">
        <v>67040721</v>
      </c>
      <c r="D37" s="35"/>
      <c r="E37" s="36">
        <v>21341935</v>
      </c>
      <c r="F37" s="37">
        <v>21341935</v>
      </c>
      <c r="G37" s="37">
        <v>71054282</v>
      </c>
      <c r="H37" s="37">
        <v>88650631</v>
      </c>
      <c r="I37" s="37">
        <v>88284221</v>
      </c>
      <c r="J37" s="37">
        <v>71054282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71054282</v>
      </c>
      <c r="X37" s="37">
        <v>21341935</v>
      </c>
      <c r="Y37" s="37">
        <v>49712347</v>
      </c>
      <c r="Z37" s="38">
        <v>232.93</v>
      </c>
      <c r="AA37" s="39">
        <v>21341935</v>
      </c>
    </row>
    <row r="38" spans="1:27" ht="13.5">
      <c r="A38" s="45" t="s">
        <v>58</v>
      </c>
      <c r="B38" s="46"/>
      <c r="C38" s="47">
        <v>46103666</v>
      </c>
      <c r="D38" s="47"/>
      <c r="E38" s="48">
        <v>21595992</v>
      </c>
      <c r="F38" s="49">
        <v>21595992</v>
      </c>
      <c r="G38" s="49">
        <v>88650631</v>
      </c>
      <c r="H38" s="49">
        <v>88284221</v>
      </c>
      <c r="I38" s="49">
        <v>87425941</v>
      </c>
      <c r="J38" s="49">
        <v>87425941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87425941</v>
      </c>
      <c r="X38" s="49">
        <v>30237439</v>
      </c>
      <c r="Y38" s="49">
        <v>57188502</v>
      </c>
      <c r="Z38" s="50">
        <v>189.13</v>
      </c>
      <c r="AA38" s="51">
        <v>21595992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21934285</v>
      </c>
      <c r="D6" s="21"/>
      <c r="E6" s="22">
        <v>32379891</v>
      </c>
      <c r="F6" s="23">
        <v>32379891</v>
      </c>
      <c r="G6" s="23">
        <v>1482510</v>
      </c>
      <c r="H6" s="23">
        <v>1593089</v>
      </c>
      <c r="I6" s="23">
        <v>1600870</v>
      </c>
      <c r="J6" s="23">
        <v>4676469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4676469</v>
      </c>
      <c r="X6" s="23">
        <v>8095248</v>
      </c>
      <c r="Y6" s="23">
        <v>-3418779</v>
      </c>
      <c r="Z6" s="24">
        <v>-42.23</v>
      </c>
      <c r="AA6" s="25">
        <v>32379891</v>
      </c>
    </row>
    <row r="7" spans="1:27" ht="13.5">
      <c r="A7" s="26" t="s">
        <v>34</v>
      </c>
      <c r="B7" s="20"/>
      <c r="C7" s="21">
        <v>67691425</v>
      </c>
      <c r="D7" s="21"/>
      <c r="E7" s="22">
        <v>71043996</v>
      </c>
      <c r="F7" s="23">
        <v>71043996</v>
      </c>
      <c r="G7" s="23">
        <v>27916000</v>
      </c>
      <c r="H7" s="23">
        <v>2285696</v>
      </c>
      <c r="I7" s="23"/>
      <c r="J7" s="23">
        <v>30201696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30201696</v>
      </c>
      <c r="X7" s="23">
        <v>17760999</v>
      </c>
      <c r="Y7" s="23">
        <v>12440697</v>
      </c>
      <c r="Z7" s="24">
        <v>70.05</v>
      </c>
      <c r="AA7" s="25">
        <v>71043996</v>
      </c>
    </row>
    <row r="8" spans="1:27" ht="13.5">
      <c r="A8" s="26" t="s">
        <v>35</v>
      </c>
      <c r="B8" s="20"/>
      <c r="C8" s="21">
        <v>21081000</v>
      </c>
      <c r="D8" s="21"/>
      <c r="E8" s="22">
        <v>25582000</v>
      </c>
      <c r="F8" s="23">
        <v>25582000</v>
      </c>
      <c r="G8" s="23">
        <v>14301000</v>
      </c>
      <c r="H8" s="23"/>
      <c r="I8" s="23"/>
      <c r="J8" s="23">
        <v>14301000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14301000</v>
      </c>
      <c r="X8" s="23">
        <v>6395500</v>
      </c>
      <c r="Y8" s="23">
        <v>7905500</v>
      </c>
      <c r="Z8" s="24">
        <v>123.61</v>
      </c>
      <c r="AA8" s="25">
        <v>25582000</v>
      </c>
    </row>
    <row r="9" spans="1:27" ht="13.5">
      <c r="A9" s="26" t="s">
        <v>36</v>
      </c>
      <c r="B9" s="20"/>
      <c r="C9" s="21">
        <v>3078136</v>
      </c>
      <c r="D9" s="21"/>
      <c r="E9" s="22">
        <v>1460000</v>
      </c>
      <c r="F9" s="23">
        <v>1460000</v>
      </c>
      <c r="G9" s="23">
        <v>43640</v>
      </c>
      <c r="H9" s="23">
        <v>78705</v>
      </c>
      <c r="I9" s="23">
        <v>112712</v>
      </c>
      <c r="J9" s="23">
        <v>235057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235057</v>
      </c>
      <c r="X9" s="23">
        <v>366000</v>
      </c>
      <c r="Y9" s="23">
        <v>-130943</v>
      </c>
      <c r="Z9" s="24">
        <v>-35.78</v>
      </c>
      <c r="AA9" s="25">
        <v>1460000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-90865995</v>
      </c>
      <c r="D12" s="21"/>
      <c r="E12" s="22">
        <v>-104840848</v>
      </c>
      <c r="F12" s="23">
        <v>-104840848</v>
      </c>
      <c r="G12" s="23">
        <v>-11424526</v>
      </c>
      <c r="H12" s="23">
        <v>-11481205</v>
      </c>
      <c r="I12" s="23">
        <v>-7830573</v>
      </c>
      <c r="J12" s="23">
        <v>-30736304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-30736304</v>
      </c>
      <c r="X12" s="23">
        <v>-26274501</v>
      </c>
      <c r="Y12" s="23">
        <v>-4461803</v>
      </c>
      <c r="Z12" s="24">
        <v>16.98</v>
      </c>
      <c r="AA12" s="25">
        <v>-104840848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22918851</v>
      </c>
      <c r="D15" s="29">
        <f>SUM(D6:D14)</f>
        <v>0</v>
      </c>
      <c r="E15" s="30">
        <f t="shared" si="0"/>
        <v>25625039</v>
      </c>
      <c r="F15" s="31">
        <f t="shared" si="0"/>
        <v>25625039</v>
      </c>
      <c r="G15" s="31">
        <f t="shared" si="0"/>
        <v>32318624</v>
      </c>
      <c r="H15" s="31">
        <f t="shared" si="0"/>
        <v>-7523715</v>
      </c>
      <c r="I15" s="31">
        <f t="shared" si="0"/>
        <v>-6116991</v>
      </c>
      <c r="J15" s="31">
        <f t="shared" si="0"/>
        <v>18677918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18677918</v>
      </c>
      <c r="X15" s="31">
        <f t="shared" si="0"/>
        <v>6343246</v>
      </c>
      <c r="Y15" s="31">
        <f t="shared" si="0"/>
        <v>12334672</v>
      </c>
      <c r="Z15" s="32">
        <f>+IF(X15&lt;&gt;0,+(Y15/X15)*100,0)</f>
        <v>194.45362831584964</v>
      </c>
      <c r="AA15" s="33">
        <f>SUM(AA6:AA14)</f>
        <v>25625039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-25581996</v>
      </c>
      <c r="F24" s="23">
        <v>-25581996</v>
      </c>
      <c r="G24" s="23">
        <v>-830377</v>
      </c>
      <c r="H24" s="23">
        <v>-7999014</v>
      </c>
      <c r="I24" s="23">
        <v>-3765276</v>
      </c>
      <c r="J24" s="23">
        <v>-12594667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-12594667</v>
      </c>
      <c r="X24" s="23">
        <v>-6396249</v>
      </c>
      <c r="Y24" s="23">
        <v>-6198418</v>
      </c>
      <c r="Z24" s="24">
        <v>96.91</v>
      </c>
      <c r="AA24" s="25">
        <v>-25581996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-25581996</v>
      </c>
      <c r="F25" s="31">
        <f t="shared" si="1"/>
        <v>-25581996</v>
      </c>
      <c r="G25" s="31">
        <f t="shared" si="1"/>
        <v>-830377</v>
      </c>
      <c r="H25" s="31">
        <f t="shared" si="1"/>
        <v>-7999014</v>
      </c>
      <c r="I25" s="31">
        <f t="shared" si="1"/>
        <v>-3765276</v>
      </c>
      <c r="J25" s="31">
        <f t="shared" si="1"/>
        <v>-12594667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-12594667</v>
      </c>
      <c r="X25" s="31">
        <f t="shared" si="1"/>
        <v>-6396249</v>
      </c>
      <c r="Y25" s="31">
        <f t="shared" si="1"/>
        <v>-6198418</v>
      </c>
      <c r="Z25" s="32">
        <f>+IF(X25&lt;&gt;0,+(Y25/X25)*100,0)</f>
        <v>96.90707788267781</v>
      </c>
      <c r="AA25" s="33">
        <f>SUM(AA19:AA24)</f>
        <v>-25581996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22918851</v>
      </c>
      <c r="D36" s="35">
        <f>+D15+D25+D34</f>
        <v>0</v>
      </c>
      <c r="E36" s="36">
        <f t="shared" si="3"/>
        <v>43043</v>
      </c>
      <c r="F36" s="37">
        <f t="shared" si="3"/>
        <v>43043</v>
      </c>
      <c r="G36" s="37">
        <f t="shared" si="3"/>
        <v>31488247</v>
      </c>
      <c r="H36" s="37">
        <f t="shared" si="3"/>
        <v>-15522729</v>
      </c>
      <c r="I36" s="37">
        <f t="shared" si="3"/>
        <v>-9882267</v>
      </c>
      <c r="J36" s="37">
        <f t="shared" si="3"/>
        <v>6083251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6083251</v>
      </c>
      <c r="X36" s="37">
        <f t="shared" si="3"/>
        <v>-53003</v>
      </c>
      <c r="Y36" s="37">
        <f t="shared" si="3"/>
        <v>6136254</v>
      </c>
      <c r="Z36" s="38">
        <f>+IF(X36&lt;&gt;0,+(Y36/X36)*100,0)</f>
        <v>-11577.1824236364</v>
      </c>
      <c r="AA36" s="39">
        <f>+AA15+AA25+AA34</f>
        <v>43043</v>
      </c>
    </row>
    <row r="37" spans="1:27" ht="13.5">
      <c r="A37" s="26" t="s">
        <v>57</v>
      </c>
      <c r="B37" s="20"/>
      <c r="C37" s="35"/>
      <c r="D37" s="35"/>
      <c r="E37" s="36">
        <v>47091478</v>
      </c>
      <c r="F37" s="37">
        <v>47091478</v>
      </c>
      <c r="G37" s="37">
        <v>1030986</v>
      </c>
      <c r="H37" s="37">
        <v>32519233</v>
      </c>
      <c r="I37" s="37">
        <v>16996504</v>
      </c>
      <c r="J37" s="37">
        <v>1030986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1030986</v>
      </c>
      <c r="X37" s="37">
        <v>47091478</v>
      </c>
      <c r="Y37" s="37">
        <v>-46060492</v>
      </c>
      <c r="Z37" s="38">
        <v>-97.81</v>
      </c>
      <c r="AA37" s="39">
        <v>47091478</v>
      </c>
    </row>
    <row r="38" spans="1:27" ht="13.5">
      <c r="A38" s="45" t="s">
        <v>58</v>
      </c>
      <c r="B38" s="46"/>
      <c r="C38" s="47">
        <v>22918851</v>
      </c>
      <c r="D38" s="47"/>
      <c r="E38" s="48">
        <v>47134522</v>
      </c>
      <c r="F38" s="49">
        <v>47134522</v>
      </c>
      <c r="G38" s="49">
        <v>32519233</v>
      </c>
      <c r="H38" s="49">
        <v>16996504</v>
      </c>
      <c r="I38" s="49">
        <v>7114237</v>
      </c>
      <c r="J38" s="49">
        <v>7114237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7114237</v>
      </c>
      <c r="X38" s="49">
        <v>47038476</v>
      </c>
      <c r="Y38" s="49">
        <v>-39924239</v>
      </c>
      <c r="Z38" s="50">
        <v>-84.88</v>
      </c>
      <c r="AA38" s="51">
        <v>47134522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200721806</v>
      </c>
      <c r="D6" s="21"/>
      <c r="E6" s="22">
        <v>35754996</v>
      </c>
      <c r="F6" s="23">
        <v>35754996</v>
      </c>
      <c r="G6" s="23">
        <v>3675375</v>
      </c>
      <c r="H6" s="23">
        <v>12368475</v>
      </c>
      <c r="I6" s="23">
        <v>5264588</v>
      </c>
      <c r="J6" s="23">
        <v>21308438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21308438</v>
      </c>
      <c r="X6" s="23">
        <v>8938749</v>
      </c>
      <c r="Y6" s="23">
        <v>12369689</v>
      </c>
      <c r="Z6" s="24">
        <v>138.38</v>
      </c>
      <c r="AA6" s="25">
        <v>35754996</v>
      </c>
    </row>
    <row r="7" spans="1:27" ht="13.5">
      <c r="A7" s="26" t="s">
        <v>34</v>
      </c>
      <c r="B7" s="20"/>
      <c r="C7" s="21">
        <v>50059842</v>
      </c>
      <c r="D7" s="21"/>
      <c r="E7" s="22">
        <v>59193996</v>
      </c>
      <c r="F7" s="23">
        <v>59193996</v>
      </c>
      <c r="G7" s="23">
        <v>25183000</v>
      </c>
      <c r="H7" s="23">
        <v>661000</v>
      </c>
      <c r="I7" s="23"/>
      <c r="J7" s="23">
        <v>25844000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25844000</v>
      </c>
      <c r="X7" s="23">
        <v>14798499</v>
      </c>
      <c r="Y7" s="23">
        <v>11045501</v>
      </c>
      <c r="Z7" s="24">
        <v>74.64</v>
      </c>
      <c r="AA7" s="25">
        <v>59193996</v>
      </c>
    </row>
    <row r="8" spans="1:27" ht="13.5">
      <c r="A8" s="26" t="s">
        <v>35</v>
      </c>
      <c r="B8" s="20"/>
      <c r="C8" s="21">
        <v>34056385</v>
      </c>
      <c r="D8" s="21"/>
      <c r="E8" s="22">
        <v>26295996</v>
      </c>
      <c r="F8" s="23">
        <v>26295996</v>
      </c>
      <c r="G8" s="23">
        <v>7000000</v>
      </c>
      <c r="H8" s="23"/>
      <c r="I8" s="23"/>
      <c r="J8" s="23">
        <v>7000000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7000000</v>
      </c>
      <c r="X8" s="23">
        <v>6573999</v>
      </c>
      <c r="Y8" s="23">
        <v>426001</v>
      </c>
      <c r="Z8" s="24">
        <v>6.48</v>
      </c>
      <c r="AA8" s="25">
        <v>26295996</v>
      </c>
    </row>
    <row r="9" spans="1:27" ht="13.5">
      <c r="A9" s="26" t="s">
        <v>36</v>
      </c>
      <c r="B9" s="20"/>
      <c r="C9" s="21">
        <v>3249569</v>
      </c>
      <c r="D9" s="21"/>
      <c r="E9" s="22">
        <v>2508000</v>
      </c>
      <c r="F9" s="23">
        <v>2508000</v>
      </c>
      <c r="G9" s="23">
        <v>75052</v>
      </c>
      <c r="H9" s="23">
        <v>37032</v>
      </c>
      <c r="I9" s="23">
        <v>21113</v>
      </c>
      <c r="J9" s="23">
        <v>133197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133197</v>
      </c>
      <c r="X9" s="23">
        <v>627000</v>
      </c>
      <c r="Y9" s="23">
        <v>-493803</v>
      </c>
      <c r="Z9" s="24">
        <v>-78.76</v>
      </c>
      <c r="AA9" s="25">
        <v>2508000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-220159326</v>
      </c>
      <c r="D12" s="21"/>
      <c r="E12" s="22">
        <v>-102632004</v>
      </c>
      <c r="F12" s="23">
        <v>-102632004</v>
      </c>
      <c r="G12" s="23">
        <v>-34494220</v>
      </c>
      <c r="H12" s="23">
        <v>-8812100</v>
      </c>
      <c r="I12" s="23">
        <v>-8183457</v>
      </c>
      <c r="J12" s="23">
        <v>-51489777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-51489777</v>
      </c>
      <c r="X12" s="23">
        <v>-25658001</v>
      </c>
      <c r="Y12" s="23">
        <v>-25831776</v>
      </c>
      <c r="Z12" s="24">
        <v>100.68</v>
      </c>
      <c r="AA12" s="25">
        <v>-102632004</v>
      </c>
    </row>
    <row r="13" spans="1:27" ht="13.5">
      <c r="A13" s="26" t="s">
        <v>40</v>
      </c>
      <c r="B13" s="20"/>
      <c r="C13" s="21">
        <v>-72382</v>
      </c>
      <c r="D13" s="21"/>
      <c r="E13" s="22">
        <v>-216000</v>
      </c>
      <c r="F13" s="23">
        <v>-216000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-54000</v>
      </c>
      <c r="Y13" s="23">
        <v>54000</v>
      </c>
      <c r="Z13" s="24">
        <v>-100</v>
      </c>
      <c r="AA13" s="25">
        <v>-216000</v>
      </c>
    </row>
    <row r="14" spans="1:27" ht="13.5">
      <c r="A14" s="26" t="s">
        <v>41</v>
      </c>
      <c r="B14" s="20"/>
      <c r="C14" s="21">
        <v>-240160</v>
      </c>
      <c r="D14" s="21"/>
      <c r="E14" s="22">
        <v>-234996</v>
      </c>
      <c r="F14" s="23">
        <v>-234996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-58749</v>
      </c>
      <c r="Y14" s="23">
        <v>58749</v>
      </c>
      <c r="Z14" s="24">
        <v>-100</v>
      </c>
      <c r="AA14" s="25">
        <v>-234996</v>
      </c>
    </row>
    <row r="15" spans="1:27" ht="13.5">
      <c r="A15" s="27" t="s">
        <v>42</v>
      </c>
      <c r="B15" s="28"/>
      <c r="C15" s="29">
        <f aca="true" t="shared" si="0" ref="C15:Y15">SUM(C6:C14)</f>
        <v>67615734</v>
      </c>
      <c r="D15" s="29">
        <f>SUM(D6:D14)</f>
        <v>0</v>
      </c>
      <c r="E15" s="30">
        <f t="shared" si="0"/>
        <v>20669988</v>
      </c>
      <c r="F15" s="31">
        <f t="shared" si="0"/>
        <v>20669988</v>
      </c>
      <c r="G15" s="31">
        <f t="shared" si="0"/>
        <v>1439207</v>
      </c>
      <c r="H15" s="31">
        <f t="shared" si="0"/>
        <v>4254407</v>
      </c>
      <c r="I15" s="31">
        <f t="shared" si="0"/>
        <v>-2897756</v>
      </c>
      <c r="J15" s="31">
        <f t="shared" si="0"/>
        <v>2795858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2795858</v>
      </c>
      <c r="X15" s="31">
        <f t="shared" si="0"/>
        <v>5167497</v>
      </c>
      <c r="Y15" s="31">
        <f t="shared" si="0"/>
        <v>-2371639</v>
      </c>
      <c r="Z15" s="32">
        <f>+IF(X15&lt;&gt;0,+(Y15/X15)*100,0)</f>
        <v>-45.895314501392065</v>
      </c>
      <c r="AA15" s="33">
        <f>SUM(AA6:AA14)</f>
        <v>20669988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>
        <v>-5000</v>
      </c>
      <c r="F20" s="40">
        <v>-5000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-5000</v>
      </c>
      <c r="Y20" s="23">
        <v>5000</v>
      </c>
      <c r="Z20" s="24">
        <v>-100</v>
      </c>
      <c r="AA20" s="25">
        <v>-5000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-41031434</v>
      </c>
      <c r="D24" s="21"/>
      <c r="E24" s="22">
        <v>-27347040</v>
      </c>
      <c r="F24" s="23">
        <v>-27347040</v>
      </c>
      <c r="G24" s="23">
        <v>-1360394</v>
      </c>
      <c r="H24" s="23">
        <v>-1557733</v>
      </c>
      <c r="I24" s="23">
        <v>-825367</v>
      </c>
      <c r="J24" s="23">
        <v>-3743494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-3743494</v>
      </c>
      <c r="X24" s="23">
        <v>-6836760</v>
      </c>
      <c r="Y24" s="23">
        <v>3093266</v>
      </c>
      <c r="Z24" s="24">
        <v>-45.24</v>
      </c>
      <c r="AA24" s="25">
        <v>-27347040</v>
      </c>
    </row>
    <row r="25" spans="1:27" ht="13.5">
      <c r="A25" s="27" t="s">
        <v>49</v>
      </c>
      <c r="B25" s="28"/>
      <c r="C25" s="29">
        <f aca="true" t="shared" si="1" ref="C25:Y25">SUM(C19:C24)</f>
        <v>-41031434</v>
      </c>
      <c r="D25" s="29">
        <f>SUM(D19:D24)</f>
        <v>0</v>
      </c>
      <c r="E25" s="30">
        <f t="shared" si="1"/>
        <v>-27352040</v>
      </c>
      <c r="F25" s="31">
        <f t="shared" si="1"/>
        <v>-27352040</v>
      </c>
      <c r="G25" s="31">
        <f t="shared" si="1"/>
        <v>-1360394</v>
      </c>
      <c r="H25" s="31">
        <f t="shared" si="1"/>
        <v>-1557733</v>
      </c>
      <c r="I25" s="31">
        <f t="shared" si="1"/>
        <v>-825367</v>
      </c>
      <c r="J25" s="31">
        <f t="shared" si="1"/>
        <v>-3743494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-3743494</v>
      </c>
      <c r="X25" s="31">
        <f t="shared" si="1"/>
        <v>-6841760</v>
      </c>
      <c r="Y25" s="31">
        <f t="shared" si="1"/>
        <v>3098266</v>
      </c>
      <c r="Z25" s="32">
        <f>+IF(X25&lt;&gt;0,+(Y25/X25)*100,0)</f>
        <v>-45.28463436308786</v>
      </c>
      <c r="AA25" s="33">
        <f>SUM(AA19:AA24)</f>
        <v>-27352040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497004</v>
      </c>
      <c r="F31" s="23">
        <v>497004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124251</v>
      </c>
      <c r="Y31" s="23">
        <v>-124251</v>
      </c>
      <c r="Z31" s="24">
        <v>-100</v>
      </c>
      <c r="AA31" s="25">
        <v>497004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-80217</v>
      </c>
      <c r="D33" s="21"/>
      <c r="E33" s="22">
        <v>-42000</v>
      </c>
      <c r="F33" s="23">
        <v>-42000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-31500</v>
      </c>
      <c r="Y33" s="23">
        <v>31500</v>
      </c>
      <c r="Z33" s="24">
        <v>-100</v>
      </c>
      <c r="AA33" s="25">
        <v>-42000</v>
      </c>
    </row>
    <row r="34" spans="1:27" ht="13.5">
      <c r="A34" s="27" t="s">
        <v>55</v>
      </c>
      <c r="B34" s="28"/>
      <c r="C34" s="29">
        <f aca="true" t="shared" si="2" ref="C34:Y34">SUM(C29:C33)</f>
        <v>-80217</v>
      </c>
      <c r="D34" s="29">
        <f>SUM(D29:D33)</f>
        <v>0</v>
      </c>
      <c r="E34" s="30">
        <f t="shared" si="2"/>
        <v>455004</v>
      </c>
      <c r="F34" s="31">
        <f t="shared" si="2"/>
        <v>455004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92751</v>
      </c>
      <c r="Y34" s="31">
        <f t="shared" si="2"/>
        <v>-92751</v>
      </c>
      <c r="Z34" s="32">
        <f>+IF(X34&lt;&gt;0,+(Y34/X34)*100,0)</f>
        <v>-100</v>
      </c>
      <c r="AA34" s="33">
        <f>SUM(AA29:AA33)</f>
        <v>455004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26504083</v>
      </c>
      <c r="D36" s="35">
        <f>+D15+D25+D34</f>
        <v>0</v>
      </c>
      <c r="E36" s="36">
        <f t="shared" si="3"/>
        <v>-6227048</v>
      </c>
      <c r="F36" s="37">
        <f t="shared" si="3"/>
        <v>-6227048</v>
      </c>
      <c r="G36" s="37">
        <f t="shared" si="3"/>
        <v>78813</v>
      </c>
      <c r="H36" s="37">
        <f t="shared" si="3"/>
        <v>2696674</v>
      </c>
      <c r="I36" s="37">
        <f t="shared" si="3"/>
        <v>-3723123</v>
      </c>
      <c r="J36" s="37">
        <f t="shared" si="3"/>
        <v>-947636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-947636</v>
      </c>
      <c r="X36" s="37">
        <f t="shared" si="3"/>
        <v>-1581512</v>
      </c>
      <c r="Y36" s="37">
        <f t="shared" si="3"/>
        <v>633876</v>
      </c>
      <c r="Z36" s="38">
        <f>+IF(X36&lt;&gt;0,+(Y36/X36)*100,0)</f>
        <v>-40.08037877676552</v>
      </c>
      <c r="AA36" s="39">
        <f>+AA15+AA25+AA34</f>
        <v>-6227048</v>
      </c>
    </row>
    <row r="37" spans="1:27" ht="13.5">
      <c r="A37" s="26" t="s">
        <v>57</v>
      </c>
      <c r="B37" s="20"/>
      <c r="C37" s="35">
        <v>33134891</v>
      </c>
      <c r="D37" s="35"/>
      <c r="E37" s="36">
        <v>24544000</v>
      </c>
      <c r="F37" s="37">
        <v>24544000</v>
      </c>
      <c r="G37" s="37">
        <v>1827572</v>
      </c>
      <c r="H37" s="37">
        <v>1906385</v>
      </c>
      <c r="I37" s="37">
        <v>4603059</v>
      </c>
      <c r="J37" s="37">
        <v>1827572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1827572</v>
      </c>
      <c r="X37" s="37">
        <v>24544000</v>
      </c>
      <c r="Y37" s="37">
        <v>-22716428</v>
      </c>
      <c r="Z37" s="38">
        <v>-92.55</v>
      </c>
      <c r="AA37" s="39">
        <v>24544000</v>
      </c>
    </row>
    <row r="38" spans="1:27" ht="13.5">
      <c r="A38" s="45" t="s">
        <v>58</v>
      </c>
      <c r="B38" s="46"/>
      <c r="C38" s="47">
        <v>59638974</v>
      </c>
      <c r="D38" s="47"/>
      <c r="E38" s="48">
        <v>18316952</v>
      </c>
      <c r="F38" s="49">
        <v>18316952</v>
      </c>
      <c r="G38" s="49">
        <v>1906385</v>
      </c>
      <c r="H38" s="49">
        <v>4603059</v>
      </c>
      <c r="I38" s="49">
        <v>879936</v>
      </c>
      <c r="J38" s="49">
        <v>879936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879936</v>
      </c>
      <c r="X38" s="49">
        <v>22962488</v>
      </c>
      <c r="Y38" s="49">
        <v>-22082552</v>
      </c>
      <c r="Z38" s="50">
        <v>-96.17</v>
      </c>
      <c r="AA38" s="51">
        <v>18316952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58415913</v>
      </c>
      <c r="D6" s="21"/>
      <c r="E6" s="22">
        <v>60410138</v>
      </c>
      <c r="F6" s="23">
        <v>60410138</v>
      </c>
      <c r="G6" s="23">
        <v>95399509</v>
      </c>
      <c r="H6" s="23">
        <v>51856268</v>
      </c>
      <c r="I6" s="23">
        <v>71654336</v>
      </c>
      <c r="J6" s="23">
        <v>218910113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218910113</v>
      </c>
      <c r="X6" s="23">
        <v>15102624</v>
      </c>
      <c r="Y6" s="23">
        <v>203807489</v>
      </c>
      <c r="Z6" s="24">
        <v>1349.48</v>
      </c>
      <c r="AA6" s="25">
        <v>60410138</v>
      </c>
    </row>
    <row r="7" spans="1:27" ht="13.5">
      <c r="A7" s="26" t="s">
        <v>34</v>
      </c>
      <c r="B7" s="20"/>
      <c r="C7" s="21">
        <v>371631044</v>
      </c>
      <c r="D7" s="21"/>
      <c r="E7" s="22">
        <v>457074554</v>
      </c>
      <c r="F7" s="23">
        <v>457074554</v>
      </c>
      <c r="G7" s="23">
        <v>152509000</v>
      </c>
      <c r="H7" s="23">
        <v>6374000</v>
      </c>
      <c r="I7" s="23"/>
      <c r="J7" s="23">
        <v>158883000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158883000</v>
      </c>
      <c r="X7" s="23">
        <v>114270000</v>
      </c>
      <c r="Y7" s="23">
        <v>44613000</v>
      </c>
      <c r="Z7" s="24">
        <v>39.04</v>
      </c>
      <c r="AA7" s="25">
        <v>457074554</v>
      </c>
    </row>
    <row r="8" spans="1:27" ht="13.5">
      <c r="A8" s="26" t="s">
        <v>35</v>
      </c>
      <c r="B8" s="20"/>
      <c r="C8" s="21">
        <v>277213524</v>
      </c>
      <c r="D8" s="21"/>
      <c r="E8" s="22">
        <v>342255000</v>
      </c>
      <c r="F8" s="23">
        <v>342255000</v>
      </c>
      <c r="G8" s="23">
        <v>51507409</v>
      </c>
      <c r="H8" s="23">
        <v>9353000</v>
      </c>
      <c r="I8" s="23"/>
      <c r="J8" s="23">
        <v>60860409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60860409</v>
      </c>
      <c r="X8" s="23">
        <v>85563750</v>
      </c>
      <c r="Y8" s="23">
        <v>-24703341</v>
      </c>
      <c r="Z8" s="24">
        <v>-28.87</v>
      </c>
      <c r="AA8" s="25">
        <v>342255000</v>
      </c>
    </row>
    <row r="9" spans="1:27" ht="13.5">
      <c r="A9" s="26" t="s">
        <v>36</v>
      </c>
      <c r="B9" s="20"/>
      <c r="C9" s="21">
        <v>32893942</v>
      </c>
      <c r="D9" s="21"/>
      <c r="E9" s="22">
        <v>28916004</v>
      </c>
      <c r="F9" s="23">
        <v>28916004</v>
      </c>
      <c r="G9" s="23">
        <v>306550</v>
      </c>
      <c r="H9" s="23">
        <v>2401876</v>
      </c>
      <c r="I9" s="23">
        <v>11458855</v>
      </c>
      <c r="J9" s="23">
        <v>14167281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14167281</v>
      </c>
      <c r="X9" s="23">
        <v>7229001</v>
      </c>
      <c r="Y9" s="23">
        <v>6938280</v>
      </c>
      <c r="Z9" s="24">
        <v>95.98</v>
      </c>
      <c r="AA9" s="25">
        <v>28916004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-439635087</v>
      </c>
      <c r="D12" s="21"/>
      <c r="E12" s="22">
        <v>-430510888</v>
      </c>
      <c r="F12" s="23">
        <v>-430510888</v>
      </c>
      <c r="G12" s="23">
        <v>-104831083</v>
      </c>
      <c r="H12" s="23">
        <v>-74069917</v>
      </c>
      <c r="I12" s="23">
        <v>-80009099</v>
      </c>
      <c r="J12" s="23">
        <v>-258910099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-258910099</v>
      </c>
      <c r="X12" s="23">
        <v>-107627097</v>
      </c>
      <c r="Y12" s="23">
        <v>-151283002</v>
      </c>
      <c r="Z12" s="24">
        <v>140.56</v>
      </c>
      <c r="AA12" s="25">
        <v>-430510888</v>
      </c>
    </row>
    <row r="13" spans="1:27" ht="13.5">
      <c r="A13" s="26" t="s">
        <v>40</v>
      </c>
      <c r="B13" s="20"/>
      <c r="C13" s="21">
        <v>-7988223</v>
      </c>
      <c r="D13" s="21"/>
      <c r="E13" s="22">
        <v>-7988004</v>
      </c>
      <c r="F13" s="23">
        <v>-7988004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-1997001</v>
      </c>
      <c r="Y13" s="23">
        <v>1997001</v>
      </c>
      <c r="Z13" s="24">
        <v>-100</v>
      </c>
      <c r="AA13" s="25">
        <v>-7988004</v>
      </c>
    </row>
    <row r="14" spans="1:27" ht="13.5">
      <c r="A14" s="26" t="s">
        <v>41</v>
      </c>
      <c r="B14" s="20"/>
      <c r="C14" s="21">
        <v>-12233119</v>
      </c>
      <c r="D14" s="21"/>
      <c r="E14" s="22">
        <v>-13277004</v>
      </c>
      <c r="F14" s="23">
        <v>-13277004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-3319251</v>
      </c>
      <c r="Y14" s="23">
        <v>3319251</v>
      </c>
      <c r="Z14" s="24">
        <v>-100</v>
      </c>
      <c r="AA14" s="25">
        <v>-13277004</v>
      </c>
    </row>
    <row r="15" spans="1:27" ht="13.5">
      <c r="A15" s="27" t="s">
        <v>42</v>
      </c>
      <c r="B15" s="28"/>
      <c r="C15" s="29">
        <f aca="true" t="shared" si="0" ref="C15:Y15">SUM(C6:C14)</f>
        <v>280297994</v>
      </c>
      <c r="D15" s="29">
        <f>SUM(D6:D14)</f>
        <v>0</v>
      </c>
      <c r="E15" s="30">
        <f t="shared" si="0"/>
        <v>436879800</v>
      </c>
      <c r="F15" s="31">
        <f t="shared" si="0"/>
        <v>436879800</v>
      </c>
      <c r="G15" s="31">
        <f t="shared" si="0"/>
        <v>194891385</v>
      </c>
      <c r="H15" s="31">
        <f t="shared" si="0"/>
        <v>-4084773</v>
      </c>
      <c r="I15" s="31">
        <f t="shared" si="0"/>
        <v>3104092</v>
      </c>
      <c r="J15" s="31">
        <f t="shared" si="0"/>
        <v>193910704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193910704</v>
      </c>
      <c r="X15" s="31">
        <f t="shared" si="0"/>
        <v>109222026</v>
      </c>
      <c r="Y15" s="31">
        <f t="shared" si="0"/>
        <v>84688678</v>
      </c>
      <c r="Z15" s="32">
        <f>+IF(X15&lt;&gt;0,+(Y15/X15)*100,0)</f>
        <v>77.53809474290469</v>
      </c>
      <c r="AA15" s="33">
        <f>SUM(AA6:AA14)</f>
        <v>436879800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46151</v>
      </c>
      <c r="D21" s="44"/>
      <c r="E21" s="22">
        <v>57000</v>
      </c>
      <c r="F21" s="23">
        <v>57000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14250</v>
      </c>
      <c r="Y21" s="40">
        <v>-14250</v>
      </c>
      <c r="Z21" s="41">
        <v>-100</v>
      </c>
      <c r="AA21" s="42">
        <v>57000</v>
      </c>
    </row>
    <row r="22" spans="1:27" ht="13.5">
      <c r="A22" s="26" t="s">
        <v>47</v>
      </c>
      <c r="B22" s="20"/>
      <c r="C22" s="21"/>
      <c r="D22" s="21"/>
      <c r="E22" s="22">
        <v>4368000</v>
      </c>
      <c r="F22" s="23">
        <v>4368000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1092000</v>
      </c>
      <c r="Y22" s="23">
        <v>-1092000</v>
      </c>
      <c r="Z22" s="24">
        <v>-100</v>
      </c>
      <c r="AA22" s="25">
        <v>4368000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-202490125</v>
      </c>
      <c r="D24" s="21"/>
      <c r="E24" s="22">
        <v>-368696448</v>
      </c>
      <c r="F24" s="23">
        <v>-368696448</v>
      </c>
      <c r="G24" s="23">
        <v>-68931429</v>
      </c>
      <c r="H24" s="23">
        <v>-22501255</v>
      </c>
      <c r="I24" s="23">
        <v>-40312699</v>
      </c>
      <c r="J24" s="23">
        <v>-131745383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-131745383</v>
      </c>
      <c r="X24" s="23">
        <v>-92174112</v>
      </c>
      <c r="Y24" s="23">
        <v>-39571271</v>
      </c>
      <c r="Z24" s="24">
        <v>42.93</v>
      </c>
      <c r="AA24" s="25">
        <v>-368696448</v>
      </c>
    </row>
    <row r="25" spans="1:27" ht="13.5">
      <c r="A25" s="27" t="s">
        <v>49</v>
      </c>
      <c r="B25" s="28"/>
      <c r="C25" s="29">
        <f aca="true" t="shared" si="1" ref="C25:Y25">SUM(C19:C24)</f>
        <v>-202443974</v>
      </c>
      <c r="D25" s="29">
        <f>SUM(D19:D24)</f>
        <v>0</v>
      </c>
      <c r="E25" s="30">
        <f t="shared" si="1"/>
        <v>-364271448</v>
      </c>
      <c r="F25" s="31">
        <f t="shared" si="1"/>
        <v>-364271448</v>
      </c>
      <c r="G25" s="31">
        <f t="shared" si="1"/>
        <v>-68931429</v>
      </c>
      <c r="H25" s="31">
        <f t="shared" si="1"/>
        <v>-22501255</v>
      </c>
      <c r="I25" s="31">
        <f t="shared" si="1"/>
        <v>-40312699</v>
      </c>
      <c r="J25" s="31">
        <f t="shared" si="1"/>
        <v>-131745383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-131745383</v>
      </c>
      <c r="X25" s="31">
        <f t="shared" si="1"/>
        <v>-91067862</v>
      </c>
      <c r="Y25" s="31">
        <f t="shared" si="1"/>
        <v>-40677521</v>
      </c>
      <c r="Z25" s="32">
        <f>+IF(X25&lt;&gt;0,+(Y25/X25)*100,0)</f>
        <v>44.66726253000208</v>
      </c>
      <c r="AA25" s="33">
        <f>SUM(AA19:AA24)</f>
        <v>-364271448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786996</v>
      </c>
      <c r="F31" s="23">
        <v>786996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108249</v>
      </c>
      <c r="Y31" s="23">
        <v>-108249</v>
      </c>
      <c r="Z31" s="24">
        <v>-100</v>
      </c>
      <c r="AA31" s="25">
        <v>786996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-4946233</v>
      </c>
      <c r="D33" s="21"/>
      <c r="E33" s="22">
        <v>-6938004</v>
      </c>
      <c r="F33" s="23">
        <v>-6938004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-1734501</v>
      </c>
      <c r="Y33" s="23">
        <v>1734501</v>
      </c>
      <c r="Z33" s="24">
        <v>-100</v>
      </c>
      <c r="AA33" s="25">
        <v>-6938004</v>
      </c>
    </row>
    <row r="34" spans="1:27" ht="13.5">
      <c r="A34" s="27" t="s">
        <v>55</v>
      </c>
      <c r="B34" s="28"/>
      <c r="C34" s="29">
        <f aca="true" t="shared" si="2" ref="C34:Y34">SUM(C29:C33)</f>
        <v>-4946233</v>
      </c>
      <c r="D34" s="29">
        <f>SUM(D29:D33)</f>
        <v>0</v>
      </c>
      <c r="E34" s="30">
        <f t="shared" si="2"/>
        <v>-6151008</v>
      </c>
      <c r="F34" s="31">
        <f t="shared" si="2"/>
        <v>-6151008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-1626252</v>
      </c>
      <c r="Y34" s="31">
        <f t="shared" si="2"/>
        <v>1626252</v>
      </c>
      <c r="Z34" s="32">
        <f>+IF(X34&lt;&gt;0,+(Y34/X34)*100,0)</f>
        <v>-100</v>
      </c>
      <c r="AA34" s="33">
        <f>SUM(AA29:AA33)</f>
        <v>-6151008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72907787</v>
      </c>
      <c r="D36" s="35">
        <f>+D15+D25+D34</f>
        <v>0</v>
      </c>
      <c r="E36" s="36">
        <f t="shared" si="3"/>
        <v>66457344</v>
      </c>
      <c r="F36" s="37">
        <f t="shared" si="3"/>
        <v>66457344</v>
      </c>
      <c r="G36" s="37">
        <f t="shared" si="3"/>
        <v>125959956</v>
      </c>
      <c r="H36" s="37">
        <f t="shared" si="3"/>
        <v>-26586028</v>
      </c>
      <c r="I36" s="37">
        <f t="shared" si="3"/>
        <v>-37208607</v>
      </c>
      <c r="J36" s="37">
        <f t="shared" si="3"/>
        <v>62165321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62165321</v>
      </c>
      <c r="X36" s="37">
        <f t="shared" si="3"/>
        <v>16527912</v>
      </c>
      <c r="Y36" s="37">
        <f t="shared" si="3"/>
        <v>45637409</v>
      </c>
      <c r="Z36" s="38">
        <f>+IF(X36&lt;&gt;0,+(Y36/X36)*100,0)</f>
        <v>276.1232574326388</v>
      </c>
      <c r="AA36" s="39">
        <f>+AA15+AA25+AA34</f>
        <v>66457344</v>
      </c>
    </row>
    <row r="37" spans="1:27" ht="13.5">
      <c r="A37" s="26" t="s">
        <v>57</v>
      </c>
      <c r="B37" s="20"/>
      <c r="C37" s="35">
        <v>445848491</v>
      </c>
      <c r="D37" s="35"/>
      <c r="E37" s="36">
        <v>312031000</v>
      </c>
      <c r="F37" s="37">
        <v>312031000</v>
      </c>
      <c r="G37" s="37">
        <v>146745794</v>
      </c>
      <c r="H37" s="37">
        <v>272705750</v>
      </c>
      <c r="I37" s="37">
        <v>246119722</v>
      </c>
      <c r="J37" s="37">
        <v>146745794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146745794</v>
      </c>
      <c r="X37" s="37">
        <v>312031000</v>
      </c>
      <c r="Y37" s="37">
        <v>-165285206</v>
      </c>
      <c r="Z37" s="38">
        <v>-52.97</v>
      </c>
      <c r="AA37" s="39">
        <v>312031000</v>
      </c>
    </row>
    <row r="38" spans="1:27" ht="13.5">
      <c r="A38" s="45" t="s">
        <v>58</v>
      </c>
      <c r="B38" s="46"/>
      <c r="C38" s="47">
        <v>518756278</v>
      </c>
      <c r="D38" s="47"/>
      <c r="E38" s="48">
        <v>378488345</v>
      </c>
      <c r="F38" s="49">
        <v>378488345</v>
      </c>
      <c r="G38" s="49">
        <v>272705750</v>
      </c>
      <c r="H38" s="49">
        <v>246119722</v>
      </c>
      <c r="I38" s="49">
        <v>208911115</v>
      </c>
      <c r="J38" s="49">
        <v>208911115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208911115</v>
      </c>
      <c r="X38" s="49">
        <v>328558913</v>
      </c>
      <c r="Y38" s="49">
        <v>-119647798</v>
      </c>
      <c r="Z38" s="50">
        <v>-36.42</v>
      </c>
      <c r="AA38" s="51">
        <v>378488345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41834360</v>
      </c>
      <c r="D6" s="21"/>
      <c r="E6" s="22">
        <v>43482500</v>
      </c>
      <c r="F6" s="23">
        <v>43482500</v>
      </c>
      <c r="G6" s="23">
        <v>2623000</v>
      </c>
      <c r="H6" s="23">
        <v>2716137</v>
      </c>
      <c r="I6" s="23">
        <v>2281261</v>
      </c>
      <c r="J6" s="23">
        <v>7620398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7620398</v>
      </c>
      <c r="X6" s="23">
        <v>9653575</v>
      </c>
      <c r="Y6" s="23">
        <v>-2033177</v>
      </c>
      <c r="Z6" s="24">
        <v>-21.06</v>
      </c>
      <c r="AA6" s="25">
        <v>43482500</v>
      </c>
    </row>
    <row r="7" spans="1:27" ht="13.5">
      <c r="A7" s="26" t="s">
        <v>34</v>
      </c>
      <c r="B7" s="20"/>
      <c r="C7" s="21">
        <v>118166443</v>
      </c>
      <c r="D7" s="21"/>
      <c r="E7" s="22">
        <v>97242000</v>
      </c>
      <c r="F7" s="23">
        <v>97242000</v>
      </c>
      <c r="G7" s="23">
        <v>49589000</v>
      </c>
      <c r="H7" s="23">
        <v>5064000</v>
      </c>
      <c r="I7" s="23">
        <v>11965000</v>
      </c>
      <c r="J7" s="23">
        <v>66618000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66618000</v>
      </c>
      <c r="X7" s="23">
        <v>24310500</v>
      </c>
      <c r="Y7" s="23">
        <v>42307500</v>
      </c>
      <c r="Z7" s="24">
        <v>174.03</v>
      </c>
      <c r="AA7" s="25">
        <v>97242000</v>
      </c>
    </row>
    <row r="8" spans="1:27" ht="13.5">
      <c r="A8" s="26" t="s">
        <v>35</v>
      </c>
      <c r="B8" s="20"/>
      <c r="C8" s="21"/>
      <c r="D8" s="21"/>
      <c r="E8" s="22">
        <v>62334000</v>
      </c>
      <c r="F8" s="23">
        <v>62334000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5194000</v>
      </c>
      <c r="Y8" s="23">
        <v>-5194000</v>
      </c>
      <c r="Z8" s="24">
        <v>-100</v>
      </c>
      <c r="AA8" s="25">
        <v>62334000</v>
      </c>
    </row>
    <row r="9" spans="1:27" ht="13.5">
      <c r="A9" s="26" t="s">
        <v>36</v>
      </c>
      <c r="B9" s="20"/>
      <c r="C9" s="21">
        <v>3513507</v>
      </c>
      <c r="D9" s="21"/>
      <c r="E9" s="22">
        <v>4000000</v>
      </c>
      <c r="F9" s="23">
        <v>4000000</v>
      </c>
      <c r="G9" s="23"/>
      <c r="H9" s="23">
        <v>145263</v>
      </c>
      <c r="I9" s="23">
        <v>159988</v>
      </c>
      <c r="J9" s="23">
        <v>305251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305251</v>
      </c>
      <c r="X9" s="23">
        <v>1000003</v>
      </c>
      <c r="Y9" s="23">
        <v>-694752</v>
      </c>
      <c r="Z9" s="24">
        <v>-69.47</v>
      </c>
      <c r="AA9" s="25">
        <v>4000000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130243340</v>
      </c>
      <c r="D12" s="21"/>
      <c r="E12" s="22">
        <v>-129538002</v>
      </c>
      <c r="F12" s="23">
        <v>-129538002</v>
      </c>
      <c r="G12" s="23">
        <v>-10428693</v>
      </c>
      <c r="H12" s="23">
        <v>-12489134</v>
      </c>
      <c r="I12" s="23">
        <v>-13609739</v>
      </c>
      <c r="J12" s="23">
        <v>-36527566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-36527566</v>
      </c>
      <c r="X12" s="23">
        <v>-33084249</v>
      </c>
      <c r="Y12" s="23">
        <v>-3443317</v>
      </c>
      <c r="Z12" s="24">
        <v>10.41</v>
      </c>
      <c r="AA12" s="25">
        <v>-129538002</v>
      </c>
    </row>
    <row r="13" spans="1:27" ht="13.5">
      <c r="A13" s="26" t="s">
        <v>40</v>
      </c>
      <c r="B13" s="20"/>
      <c r="C13" s="21">
        <v>50120</v>
      </c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293807770</v>
      </c>
      <c r="D15" s="29">
        <f>SUM(D6:D14)</f>
        <v>0</v>
      </c>
      <c r="E15" s="30">
        <f t="shared" si="0"/>
        <v>77520498</v>
      </c>
      <c r="F15" s="31">
        <f t="shared" si="0"/>
        <v>77520498</v>
      </c>
      <c r="G15" s="31">
        <f t="shared" si="0"/>
        <v>41783307</v>
      </c>
      <c r="H15" s="31">
        <f t="shared" si="0"/>
        <v>-4563734</v>
      </c>
      <c r="I15" s="31">
        <f t="shared" si="0"/>
        <v>796510</v>
      </c>
      <c r="J15" s="31">
        <f t="shared" si="0"/>
        <v>38016083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38016083</v>
      </c>
      <c r="X15" s="31">
        <f t="shared" si="0"/>
        <v>7073829</v>
      </c>
      <c r="Y15" s="31">
        <f t="shared" si="0"/>
        <v>30942254</v>
      </c>
      <c r="Z15" s="32">
        <f>+IF(X15&lt;&gt;0,+(Y15/X15)*100,0)</f>
        <v>437.41874450174015</v>
      </c>
      <c r="AA15" s="33">
        <f>SUM(AA6:AA14)</f>
        <v>77520498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48522075</v>
      </c>
      <c r="D24" s="21"/>
      <c r="E24" s="22">
        <v>-90780000</v>
      </c>
      <c r="F24" s="23">
        <v>-90780000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-22695000</v>
      </c>
      <c r="Y24" s="23">
        <v>22695000</v>
      </c>
      <c r="Z24" s="24">
        <v>-100</v>
      </c>
      <c r="AA24" s="25">
        <v>-90780000</v>
      </c>
    </row>
    <row r="25" spans="1:27" ht="13.5">
      <c r="A25" s="27" t="s">
        <v>49</v>
      </c>
      <c r="B25" s="28"/>
      <c r="C25" s="29">
        <f aca="true" t="shared" si="1" ref="C25:Y25">SUM(C19:C24)</f>
        <v>48522075</v>
      </c>
      <c r="D25" s="29">
        <f>SUM(D19:D24)</f>
        <v>0</v>
      </c>
      <c r="E25" s="30">
        <f t="shared" si="1"/>
        <v>-90780000</v>
      </c>
      <c r="F25" s="31">
        <f t="shared" si="1"/>
        <v>-90780000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-22695000</v>
      </c>
      <c r="Y25" s="31">
        <f t="shared" si="1"/>
        <v>22695000</v>
      </c>
      <c r="Z25" s="32">
        <f>+IF(X25&lt;&gt;0,+(Y25/X25)*100,0)</f>
        <v>-100</v>
      </c>
      <c r="AA25" s="33">
        <f>SUM(AA19:AA24)</f>
        <v>-90780000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>
        <v>4120</v>
      </c>
      <c r="H31" s="40">
        <v>4120</v>
      </c>
      <c r="I31" s="40">
        <v>4120</v>
      </c>
      <c r="J31" s="40">
        <v>12360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12360</v>
      </c>
      <c r="X31" s="40"/>
      <c r="Y31" s="23">
        <v>12360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4120</v>
      </c>
      <c r="H34" s="31">
        <f t="shared" si="2"/>
        <v>4120</v>
      </c>
      <c r="I34" s="31">
        <f t="shared" si="2"/>
        <v>4120</v>
      </c>
      <c r="J34" s="31">
        <f t="shared" si="2"/>
        <v>12360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12360</v>
      </c>
      <c r="X34" s="31">
        <f t="shared" si="2"/>
        <v>0</v>
      </c>
      <c r="Y34" s="31">
        <f t="shared" si="2"/>
        <v>12360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342329845</v>
      </c>
      <c r="D36" s="35">
        <f>+D15+D25+D34</f>
        <v>0</v>
      </c>
      <c r="E36" s="36">
        <f t="shared" si="3"/>
        <v>-13259502</v>
      </c>
      <c r="F36" s="37">
        <f t="shared" si="3"/>
        <v>-13259502</v>
      </c>
      <c r="G36" s="37">
        <f t="shared" si="3"/>
        <v>41787427</v>
      </c>
      <c r="H36" s="37">
        <f t="shared" si="3"/>
        <v>-4559614</v>
      </c>
      <c r="I36" s="37">
        <f t="shared" si="3"/>
        <v>800630</v>
      </c>
      <c r="J36" s="37">
        <f t="shared" si="3"/>
        <v>38028443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38028443</v>
      </c>
      <c r="X36" s="37">
        <f t="shared" si="3"/>
        <v>-15621171</v>
      </c>
      <c r="Y36" s="37">
        <f t="shared" si="3"/>
        <v>53649614</v>
      </c>
      <c r="Z36" s="38">
        <f>+IF(X36&lt;&gt;0,+(Y36/X36)*100,0)</f>
        <v>-343.4416920472863</v>
      </c>
      <c r="AA36" s="39">
        <f>+AA15+AA25+AA34</f>
        <v>-13259502</v>
      </c>
    </row>
    <row r="37" spans="1:27" ht="13.5">
      <c r="A37" s="26" t="s">
        <v>57</v>
      </c>
      <c r="B37" s="20"/>
      <c r="C37" s="35">
        <v>73473518</v>
      </c>
      <c r="D37" s="35"/>
      <c r="E37" s="36">
        <v>66524000</v>
      </c>
      <c r="F37" s="37">
        <v>66524000</v>
      </c>
      <c r="G37" s="37">
        <v>33978921</v>
      </c>
      <c r="H37" s="37">
        <v>75766348</v>
      </c>
      <c r="I37" s="37">
        <v>71206734</v>
      </c>
      <c r="J37" s="37">
        <v>33978921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33978921</v>
      </c>
      <c r="X37" s="37">
        <v>66524000</v>
      </c>
      <c r="Y37" s="37">
        <v>-32545079</v>
      </c>
      <c r="Z37" s="38">
        <v>-48.92</v>
      </c>
      <c r="AA37" s="39">
        <v>66524000</v>
      </c>
    </row>
    <row r="38" spans="1:27" ht="13.5">
      <c r="A38" s="45" t="s">
        <v>58</v>
      </c>
      <c r="B38" s="46"/>
      <c r="C38" s="47">
        <v>415803363</v>
      </c>
      <c r="D38" s="47"/>
      <c r="E38" s="48">
        <v>53264498</v>
      </c>
      <c r="F38" s="49">
        <v>53264498</v>
      </c>
      <c r="G38" s="49">
        <v>75766348</v>
      </c>
      <c r="H38" s="49">
        <v>71206734</v>
      </c>
      <c r="I38" s="49">
        <v>72007364</v>
      </c>
      <c r="J38" s="49">
        <v>72007364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72007364</v>
      </c>
      <c r="X38" s="49">
        <v>50902829</v>
      </c>
      <c r="Y38" s="49">
        <v>21104535</v>
      </c>
      <c r="Z38" s="50">
        <v>41.46</v>
      </c>
      <c r="AA38" s="51">
        <v>53264498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898931761</v>
      </c>
      <c r="F6" s="23">
        <v>898931761</v>
      </c>
      <c r="G6" s="23">
        <v>42838656</v>
      </c>
      <c r="H6" s="23">
        <v>57220590</v>
      </c>
      <c r="I6" s="23">
        <v>48737638</v>
      </c>
      <c r="J6" s="23">
        <v>148796884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148796884</v>
      </c>
      <c r="X6" s="23">
        <v>196480150</v>
      </c>
      <c r="Y6" s="23">
        <v>-47683266</v>
      </c>
      <c r="Z6" s="24">
        <v>-24.27</v>
      </c>
      <c r="AA6" s="25">
        <v>898931761</v>
      </c>
    </row>
    <row r="7" spans="1:27" ht="13.5">
      <c r="A7" s="26" t="s">
        <v>34</v>
      </c>
      <c r="B7" s="20"/>
      <c r="C7" s="21"/>
      <c r="D7" s="21"/>
      <c r="E7" s="22">
        <v>119095800</v>
      </c>
      <c r="F7" s="23">
        <v>119095800</v>
      </c>
      <c r="G7" s="23">
        <v>34705000</v>
      </c>
      <c r="H7" s="23">
        <v>11878609</v>
      </c>
      <c r="I7" s="23">
        <v>3052000</v>
      </c>
      <c r="J7" s="23">
        <v>49635609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49635609</v>
      </c>
      <c r="X7" s="23">
        <v>29773950</v>
      </c>
      <c r="Y7" s="23">
        <v>19861659</v>
      </c>
      <c r="Z7" s="24">
        <v>66.71</v>
      </c>
      <c r="AA7" s="25">
        <v>119095800</v>
      </c>
    </row>
    <row r="8" spans="1:27" ht="13.5">
      <c r="A8" s="26" t="s">
        <v>35</v>
      </c>
      <c r="B8" s="20"/>
      <c r="C8" s="21"/>
      <c r="D8" s="21"/>
      <c r="E8" s="22">
        <v>41489952</v>
      </c>
      <c r="F8" s="23">
        <v>41489952</v>
      </c>
      <c r="G8" s="23"/>
      <c r="H8" s="23">
        <v>1788000</v>
      </c>
      <c r="I8" s="23">
        <v>6797000</v>
      </c>
      <c r="J8" s="23">
        <v>8585000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8585000</v>
      </c>
      <c r="X8" s="23">
        <v>10372488</v>
      </c>
      <c r="Y8" s="23">
        <v>-1787488</v>
      </c>
      <c r="Z8" s="24">
        <v>-17.23</v>
      </c>
      <c r="AA8" s="25">
        <v>41489952</v>
      </c>
    </row>
    <row r="9" spans="1:27" ht="13.5">
      <c r="A9" s="26" t="s">
        <v>36</v>
      </c>
      <c r="B9" s="20"/>
      <c r="C9" s="21"/>
      <c r="D9" s="21"/>
      <c r="E9" s="22">
        <v>15646584</v>
      </c>
      <c r="F9" s="23">
        <v>15646584</v>
      </c>
      <c r="G9" s="23">
        <v>547472</v>
      </c>
      <c r="H9" s="23">
        <v>1671168</v>
      </c>
      <c r="I9" s="23">
        <v>5355455</v>
      </c>
      <c r="J9" s="23">
        <v>7574095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7574095</v>
      </c>
      <c r="X9" s="23">
        <v>3911646</v>
      </c>
      <c r="Y9" s="23">
        <v>3662449</v>
      </c>
      <c r="Z9" s="24">
        <v>93.63</v>
      </c>
      <c r="AA9" s="25">
        <v>15646584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-910489656</v>
      </c>
      <c r="F12" s="23">
        <v>-910489656</v>
      </c>
      <c r="G12" s="23">
        <v>-60894475</v>
      </c>
      <c r="H12" s="23">
        <v>-113418156</v>
      </c>
      <c r="I12" s="23">
        <v>-71727601</v>
      </c>
      <c r="J12" s="23">
        <v>-246040232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-246040232</v>
      </c>
      <c r="X12" s="23">
        <v>-227622414</v>
      </c>
      <c r="Y12" s="23">
        <v>-18417818</v>
      </c>
      <c r="Z12" s="24">
        <v>8.09</v>
      </c>
      <c r="AA12" s="25">
        <v>-910489656</v>
      </c>
    </row>
    <row r="13" spans="1:27" ht="13.5">
      <c r="A13" s="26" t="s">
        <v>40</v>
      </c>
      <c r="B13" s="20"/>
      <c r="C13" s="21"/>
      <c r="D13" s="21"/>
      <c r="E13" s="22">
        <v>-20016132</v>
      </c>
      <c r="F13" s="23">
        <v>-20016132</v>
      </c>
      <c r="G13" s="23"/>
      <c r="H13" s="23">
        <v>-43859</v>
      </c>
      <c r="I13" s="23">
        <v>-1456577</v>
      </c>
      <c r="J13" s="23">
        <v>-1500436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-1500436</v>
      </c>
      <c r="X13" s="23">
        <v>-5004033</v>
      </c>
      <c r="Y13" s="23">
        <v>3503597</v>
      </c>
      <c r="Z13" s="24">
        <v>-70.02</v>
      </c>
      <c r="AA13" s="25">
        <v>-20016132</v>
      </c>
    </row>
    <row r="14" spans="1:27" ht="13.5">
      <c r="A14" s="26" t="s">
        <v>41</v>
      </c>
      <c r="B14" s="20"/>
      <c r="C14" s="21"/>
      <c r="D14" s="21"/>
      <c r="E14" s="22">
        <v>-54056184</v>
      </c>
      <c r="F14" s="23">
        <v>-54056184</v>
      </c>
      <c r="G14" s="23"/>
      <c r="H14" s="23"/>
      <c r="I14" s="23">
        <v>-3374006</v>
      </c>
      <c r="J14" s="23">
        <v>-3374006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-3374006</v>
      </c>
      <c r="X14" s="23">
        <v>-13514046</v>
      </c>
      <c r="Y14" s="23">
        <v>10140040</v>
      </c>
      <c r="Z14" s="24">
        <v>-75.03</v>
      </c>
      <c r="AA14" s="25">
        <v>-54056184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90602125</v>
      </c>
      <c r="F15" s="31">
        <f t="shared" si="0"/>
        <v>90602125</v>
      </c>
      <c r="G15" s="31">
        <f t="shared" si="0"/>
        <v>17196653</v>
      </c>
      <c r="H15" s="31">
        <f t="shared" si="0"/>
        <v>-40903648</v>
      </c>
      <c r="I15" s="31">
        <f t="shared" si="0"/>
        <v>-12616091</v>
      </c>
      <c r="J15" s="31">
        <f t="shared" si="0"/>
        <v>-36323086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-36323086</v>
      </c>
      <c r="X15" s="31">
        <f t="shared" si="0"/>
        <v>-5602259</v>
      </c>
      <c r="Y15" s="31">
        <f t="shared" si="0"/>
        <v>-30720827</v>
      </c>
      <c r="Z15" s="32">
        <f>+IF(X15&lt;&gt;0,+(Y15/X15)*100,0)</f>
        <v>548.3649899085351</v>
      </c>
      <c r="AA15" s="33">
        <f>SUM(AA6:AA14)</f>
        <v>90602125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>
        <v>-300000</v>
      </c>
      <c r="F21" s="23">
        <v>-300000</v>
      </c>
      <c r="G21" s="40"/>
      <c r="H21" s="40"/>
      <c r="I21" s="40">
        <v>772778</v>
      </c>
      <c r="J21" s="23">
        <v>772778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772778</v>
      </c>
      <c r="X21" s="23"/>
      <c r="Y21" s="40">
        <v>772778</v>
      </c>
      <c r="Z21" s="41"/>
      <c r="AA21" s="42">
        <v>-300000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-439276652</v>
      </c>
      <c r="F24" s="23">
        <v>-439276652</v>
      </c>
      <c r="G24" s="23">
        <v>-340090</v>
      </c>
      <c r="H24" s="23">
        <v>-15668453</v>
      </c>
      <c r="I24" s="23">
        <v>-28177285</v>
      </c>
      <c r="J24" s="23">
        <v>-44185828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-44185828</v>
      </c>
      <c r="X24" s="23">
        <v>-93982994</v>
      </c>
      <c r="Y24" s="23">
        <v>49797166</v>
      </c>
      <c r="Z24" s="24">
        <v>-52.99</v>
      </c>
      <c r="AA24" s="25">
        <v>-439276652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-439576652</v>
      </c>
      <c r="F25" s="31">
        <f t="shared" si="1"/>
        <v>-439576652</v>
      </c>
      <c r="G25" s="31">
        <f t="shared" si="1"/>
        <v>-340090</v>
      </c>
      <c r="H25" s="31">
        <f t="shared" si="1"/>
        <v>-15668453</v>
      </c>
      <c r="I25" s="31">
        <f t="shared" si="1"/>
        <v>-27404507</v>
      </c>
      <c r="J25" s="31">
        <f t="shared" si="1"/>
        <v>-43413050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-43413050</v>
      </c>
      <c r="X25" s="31">
        <f t="shared" si="1"/>
        <v>-93982994</v>
      </c>
      <c r="Y25" s="31">
        <f t="shared" si="1"/>
        <v>50569944</v>
      </c>
      <c r="Z25" s="32">
        <f>+IF(X25&lt;&gt;0,+(Y25/X25)*100,0)</f>
        <v>-53.807547352662546</v>
      </c>
      <c r="AA25" s="33">
        <f>SUM(AA19:AA24)</f>
        <v>-439576652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122515500</v>
      </c>
      <c r="F30" s="23">
        <v>122515500</v>
      </c>
      <c r="G30" s="23">
        <v>18903700</v>
      </c>
      <c r="H30" s="23"/>
      <c r="I30" s="23"/>
      <c r="J30" s="23">
        <v>18903700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18903700</v>
      </c>
      <c r="X30" s="23">
        <v>56000000</v>
      </c>
      <c r="Y30" s="23">
        <v>-37096300</v>
      </c>
      <c r="Z30" s="24">
        <v>-66.24</v>
      </c>
      <c r="AA30" s="25">
        <v>122515500</v>
      </c>
    </row>
    <row r="31" spans="1:27" ht="13.5">
      <c r="A31" s="26" t="s">
        <v>53</v>
      </c>
      <c r="B31" s="20"/>
      <c r="C31" s="21"/>
      <c r="D31" s="21"/>
      <c r="E31" s="22">
        <v>596000</v>
      </c>
      <c r="F31" s="23">
        <v>596000</v>
      </c>
      <c r="G31" s="23">
        <v>152462</v>
      </c>
      <c r="H31" s="40">
        <v>210296</v>
      </c>
      <c r="I31" s="40">
        <v>222612</v>
      </c>
      <c r="J31" s="40">
        <v>585370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585370</v>
      </c>
      <c r="X31" s="40">
        <v>270234</v>
      </c>
      <c r="Y31" s="23">
        <v>315136</v>
      </c>
      <c r="Z31" s="24">
        <v>116.62</v>
      </c>
      <c r="AA31" s="25">
        <v>596000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-19802054</v>
      </c>
      <c r="F33" s="23">
        <v>-19802054</v>
      </c>
      <c r="G33" s="23">
        <v>-240481</v>
      </c>
      <c r="H33" s="23">
        <v>-243406</v>
      </c>
      <c r="I33" s="23">
        <v>-1815834</v>
      </c>
      <c r="J33" s="23">
        <v>-2299721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-2299721</v>
      </c>
      <c r="X33" s="23">
        <v>-4152925</v>
      </c>
      <c r="Y33" s="23">
        <v>1853204</v>
      </c>
      <c r="Z33" s="24">
        <v>-44.62</v>
      </c>
      <c r="AA33" s="25">
        <v>-19802054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103309446</v>
      </c>
      <c r="F34" s="31">
        <f t="shared" si="2"/>
        <v>103309446</v>
      </c>
      <c r="G34" s="31">
        <f t="shared" si="2"/>
        <v>18815681</v>
      </c>
      <c r="H34" s="31">
        <f t="shared" si="2"/>
        <v>-33110</v>
      </c>
      <c r="I34" s="31">
        <f t="shared" si="2"/>
        <v>-1593222</v>
      </c>
      <c r="J34" s="31">
        <f t="shared" si="2"/>
        <v>17189349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17189349</v>
      </c>
      <c r="X34" s="31">
        <f t="shared" si="2"/>
        <v>52117309</v>
      </c>
      <c r="Y34" s="31">
        <f t="shared" si="2"/>
        <v>-34927960</v>
      </c>
      <c r="Z34" s="32">
        <f>+IF(X34&lt;&gt;0,+(Y34/X34)*100,0)</f>
        <v>-67.0179651831218</v>
      </c>
      <c r="AA34" s="33">
        <f>SUM(AA29:AA33)</f>
        <v>103309446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-245665081</v>
      </c>
      <c r="F36" s="37">
        <f t="shared" si="3"/>
        <v>-245665081</v>
      </c>
      <c r="G36" s="37">
        <f t="shared" si="3"/>
        <v>35672244</v>
      </c>
      <c r="H36" s="37">
        <f t="shared" si="3"/>
        <v>-56605211</v>
      </c>
      <c r="I36" s="37">
        <f t="shared" si="3"/>
        <v>-41613820</v>
      </c>
      <c r="J36" s="37">
        <f t="shared" si="3"/>
        <v>-62546787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-62546787</v>
      </c>
      <c r="X36" s="37">
        <f t="shared" si="3"/>
        <v>-47467944</v>
      </c>
      <c r="Y36" s="37">
        <f t="shared" si="3"/>
        <v>-15078843</v>
      </c>
      <c r="Z36" s="38">
        <f>+IF(X36&lt;&gt;0,+(Y36/X36)*100,0)</f>
        <v>31.76637058474662</v>
      </c>
      <c r="AA36" s="39">
        <f>+AA15+AA25+AA34</f>
        <v>-245665081</v>
      </c>
    </row>
    <row r="37" spans="1:27" ht="13.5">
      <c r="A37" s="26" t="s">
        <v>57</v>
      </c>
      <c r="B37" s="20"/>
      <c r="C37" s="35"/>
      <c r="D37" s="35"/>
      <c r="E37" s="36">
        <v>470092051</v>
      </c>
      <c r="F37" s="37">
        <v>470092051</v>
      </c>
      <c r="G37" s="37">
        <v>542370738</v>
      </c>
      <c r="H37" s="37">
        <v>578042982</v>
      </c>
      <c r="I37" s="37">
        <v>521437771</v>
      </c>
      <c r="J37" s="37">
        <v>542370738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542370738</v>
      </c>
      <c r="X37" s="37">
        <v>470092051</v>
      </c>
      <c r="Y37" s="37">
        <v>72278687</v>
      </c>
      <c r="Z37" s="38">
        <v>15.38</v>
      </c>
      <c r="AA37" s="39">
        <v>470092051</v>
      </c>
    </row>
    <row r="38" spans="1:27" ht="13.5">
      <c r="A38" s="45" t="s">
        <v>58</v>
      </c>
      <c r="B38" s="46"/>
      <c r="C38" s="47"/>
      <c r="D38" s="47"/>
      <c r="E38" s="48">
        <v>224426970</v>
      </c>
      <c r="F38" s="49">
        <v>224426970</v>
      </c>
      <c r="G38" s="49">
        <v>578042982</v>
      </c>
      <c r="H38" s="49">
        <v>521437771</v>
      </c>
      <c r="I38" s="49">
        <v>479823951</v>
      </c>
      <c r="J38" s="49">
        <v>479823951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479823951</v>
      </c>
      <c r="X38" s="49">
        <v>422624107</v>
      </c>
      <c r="Y38" s="49">
        <v>57199844</v>
      </c>
      <c r="Z38" s="50">
        <v>13.53</v>
      </c>
      <c r="AA38" s="51">
        <v>224426970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1373087</v>
      </c>
      <c r="D6" s="21"/>
      <c r="E6" s="22">
        <v>3546000</v>
      </c>
      <c r="F6" s="23">
        <v>3546000</v>
      </c>
      <c r="G6" s="23">
        <v>454067</v>
      </c>
      <c r="H6" s="23">
        <v>338338</v>
      </c>
      <c r="I6" s="23">
        <v>958376</v>
      </c>
      <c r="J6" s="23">
        <v>1750781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1750781</v>
      </c>
      <c r="X6" s="23">
        <v>1385000</v>
      </c>
      <c r="Y6" s="23">
        <v>365781</v>
      </c>
      <c r="Z6" s="24">
        <v>26.41</v>
      </c>
      <c r="AA6" s="25">
        <v>3546000</v>
      </c>
    </row>
    <row r="7" spans="1:27" ht="13.5">
      <c r="A7" s="26" t="s">
        <v>34</v>
      </c>
      <c r="B7" s="20"/>
      <c r="C7" s="21">
        <v>69584214</v>
      </c>
      <c r="D7" s="21"/>
      <c r="E7" s="22">
        <v>87218000</v>
      </c>
      <c r="F7" s="23">
        <v>87218000</v>
      </c>
      <c r="G7" s="23">
        <v>34575000</v>
      </c>
      <c r="H7" s="23">
        <v>2015000</v>
      </c>
      <c r="I7" s="23"/>
      <c r="J7" s="23">
        <v>36590000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36590000</v>
      </c>
      <c r="X7" s="23">
        <v>31988000</v>
      </c>
      <c r="Y7" s="23">
        <v>4602000</v>
      </c>
      <c r="Z7" s="24">
        <v>14.39</v>
      </c>
      <c r="AA7" s="25">
        <v>87218000</v>
      </c>
    </row>
    <row r="8" spans="1:27" ht="13.5">
      <c r="A8" s="26" t="s">
        <v>35</v>
      </c>
      <c r="B8" s="20"/>
      <c r="C8" s="21">
        <v>44047284</v>
      </c>
      <c r="D8" s="21"/>
      <c r="E8" s="22">
        <v>56036000</v>
      </c>
      <c r="F8" s="23">
        <v>56036000</v>
      </c>
      <c r="G8" s="23">
        <v>7763000</v>
      </c>
      <c r="H8" s="23"/>
      <c r="I8" s="23">
        <v>2000000</v>
      </c>
      <c r="J8" s="23">
        <v>9763000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9763000</v>
      </c>
      <c r="X8" s="23">
        <v>23345000</v>
      </c>
      <c r="Y8" s="23">
        <v>-13582000</v>
      </c>
      <c r="Z8" s="24">
        <v>-58.18</v>
      </c>
      <c r="AA8" s="25">
        <v>56036000</v>
      </c>
    </row>
    <row r="9" spans="1:27" ht="13.5">
      <c r="A9" s="26" t="s">
        <v>36</v>
      </c>
      <c r="B9" s="20"/>
      <c r="C9" s="21">
        <v>3738426</v>
      </c>
      <c r="D9" s="21"/>
      <c r="E9" s="22">
        <v>1847000</v>
      </c>
      <c r="F9" s="23">
        <v>1847000</v>
      </c>
      <c r="G9" s="23">
        <v>513008</v>
      </c>
      <c r="H9" s="23">
        <v>487460</v>
      </c>
      <c r="I9" s="23">
        <v>208461</v>
      </c>
      <c r="J9" s="23">
        <v>1208929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1208929</v>
      </c>
      <c r="X9" s="23">
        <v>382000</v>
      </c>
      <c r="Y9" s="23">
        <v>826929</v>
      </c>
      <c r="Z9" s="24">
        <v>216.47</v>
      </c>
      <c r="AA9" s="25">
        <v>1847000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-72220924</v>
      </c>
      <c r="D12" s="21"/>
      <c r="E12" s="22">
        <v>-78635000</v>
      </c>
      <c r="F12" s="23">
        <v>-78635000</v>
      </c>
      <c r="G12" s="23">
        <v>-4176246</v>
      </c>
      <c r="H12" s="23">
        <v>-9080590</v>
      </c>
      <c r="I12" s="23">
        <v>-5425641</v>
      </c>
      <c r="J12" s="23">
        <v>-18682477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-18682477</v>
      </c>
      <c r="X12" s="23">
        <v>-19659000</v>
      </c>
      <c r="Y12" s="23">
        <v>976523</v>
      </c>
      <c r="Z12" s="24">
        <v>-4.97</v>
      </c>
      <c r="AA12" s="25">
        <v>-78635000</v>
      </c>
    </row>
    <row r="13" spans="1:27" ht="13.5">
      <c r="A13" s="26" t="s">
        <v>40</v>
      </c>
      <c r="B13" s="20"/>
      <c r="C13" s="21">
        <v>-109801</v>
      </c>
      <c r="D13" s="21"/>
      <c r="E13" s="22">
        <v>-951000</v>
      </c>
      <c r="F13" s="23">
        <v>-951000</v>
      </c>
      <c r="G13" s="23">
        <v>-5183</v>
      </c>
      <c r="H13" s="23"/>
      <c r="I13" s="23">
        <v>-3113</v>
      </c>
      <c r="J13" s="23">
        <v>-8296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-8296</v>
      </c>
      <c r="X13" s="23">
        <v>-237750</v>
      </c>
      <c r="Y13" s="23">
        <v>229454</v>
      </c>
      <c r="Z13" s="24">
        <v>-96.51</v>
      </c>
      <c r="AA13" s="25">
        <v>-951000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46412286</v>
      </c>
      <c r="D15" s="29">
        <f>SUM(D6:D14)</f>
        <v>0</v>
      </c>
      <c r="E15" s="30">
        <f t="shared" si="0"/>
        <v>69061000</v>
      </c>
      <c r="F15" s="31">
        <f t="shared" si="0"/>
        <v>69061000</v>
      </c>
      <c r="G15" s="31">
        <f t="shared" si="0"/>
        <v>39123646</v>
      </c>
      <c r="H15" s="31">
        <f t="shared" si="0"/>
        <v>-6239792</v>
      </c>
      <c r="I15" s="31">
        <f t="shared" si="0"/>
        <v>-2261917</v>
      </c>
      <c r="J15" s="31">
        <f t="shared" si="0"/>
        <v>30621937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30621937</v>
      </c>
      <c r="X15" s="31">
        <f t="shared" si="0"/>
        <v>37203250</v>
      </c>
      <c r="Y15" s="31">
        <f t="shared" si="0"/>
        <v>-6581313</v>
      </c>
      <c r="Z15" s="32">
        <f>+IF(X15&lt;&gt;0,+(Y15/X15)*100,0)</f>
        <v>-17.69015610195346</v>
      </c>
      <c r="AA15" s="33">
        <f>SUM(AA6:AA14)</f>
        <v>69061000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-29055550</v>
      </c>
      <c r="D24" s="21"/>
      <c r="E24" s="22">
        <v>-59505000</v>
      </c>
      <c r="F24" s="23">
        <v>-59505000</v>
      </c>
      <c r="G24" s="23">
        <v>-1678182</v>
      </c>
      <c r="H24" s="23">
        <v>-2655751</v>
      </c>
      <c r="I24" s="23">
        <v>-2615981</v>
      </c>
      <c r="J24" s="23">
        <v>-6949914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-6949914</v>
      </c>
      <c r="X24" s="23">
        <v>-13500000</v>
      </c>
      <c r="Y24" s="23">
        <v>6550086</v>
      </c>
      <c r="Z24" s="24">
        <v>-48.52</v>
      </c>
      <c r="AA24" s="25">
        <v>-59505000</v>
      </c>
    </row>
    <row r="25" spans="1:27" ht="13.5">
      <c r="A25" s="27" t="s">
        <v>49</v>
      </c>
      <c r="B25" s="28"/>
      <c r="C25" s="29">
        <f aca="true" t="shared" si="1" ref="C25:Y25">SUM(C19:C24)</f>
        <v>-29055550</v>
      </c>
      <c r="D25" s="29">
        <f>SUM(D19:D24)</f>
        <v>0</v>
      </c>
      <c r="E25" s="30">
        <f t="shared" si="1"/>
        <v>-59505000</v>
      </c>
      <c r="F25" s="31">
        <f t="shared" si="1"/>
        <v>-59505000</v>
      </c>
      <c r="G25" s="31">
        <f t="shared" si="1"/>
        <v>-1678182</v>
      </c>
      <c r="H25" s="31">
        <f t="shared" si="1"/>
        <v>-2655751</v>
      </c>
      <c r="I25" s="31">
        <f t="shared" si="1"/>
        <v>-2615981</v>
      </c>
      <c r="J25" s="31">
        <f t="shared" si="1"/>
        <v>-6949914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-6949914</v>
      </c>
      <c r="X25" s="31">
        <f t="shared" si="1"/>
        <v>-13500000</v>
      </c>
      <c r="Y25" s="31">
        <f t="shared" si="1"/>
        <v>6550086</v>
      </c>
      <c r="Z25" s="32">
        <f>+IF(X25&lt;&gt;0,+(Y25/X25)*100,0)</f>
        <v>-48.51915555555556</v>
      </c>
      <c r="AA25" s="33">
        <f>SUM(AA19:AA24)</f>
        <v>-59505000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-873853</v>
      </c>
      <c r="D33" s="21"/>
      <c r="E33" s="22">
        <v>-959000</v>
      </c>
      <c r="F33" s="23">
        <v>-959000</v>
      </c>
      <c r="G33" s="23">
        <v>-20613</v>
      </c>
      <c r="H33" s="23"/>
      <c r="I33" s="23">
        <v>-48478</v>
      </c>
      <c r="J33" s="23">
        <v>-69091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-69091</v>
      </c>
      <c r="X33" s="23">
        <v>-240000</v>
      </c>
      <c r="Y33" s="23">
        <v>170909</v>
      </c>
      <c r="Z33" s="24">
        <v>-71.21</v>
      </c>
      <c r="AA33" s="25">
        <v>-959000</v>
      </c>
    </row>
    <row r="34" spans="1:27" ht="13.5">
      <c r="A34" s="27" t="s">
        <v>55</v>
      </c>
      <c r="B34" s="28"/>
      <c r="C34" s="29">
        <f aca="true" t="shared" si="2" ref="C34:Y34">SUM(C29:C33)</f>
        <v>-873853</v>
      </c>
      <c r="D34" s="29">
        <f>SUM(D29:D33)</f>
        <v>0</v>
      </c>
      <c r="E34" s="30">
        <f t="shared" si="2"/>
        <v>-959000</v>
      </c>
      <c r="F34" s="31">
        <f t="shared" si="2"/>
        <v>-959000</v>
      </c>
      <c r="G34" s="31">
        <f t="shared" si="2"/>
        <v>-20613</v>
      </c>
      <c r="H34" s="31">
        <f t="shared" si="2"/>
        <v>0</v>
      </c>
      <c r="I34" s="31">
        <f t="shared" si="2"/>
        <v>-48478</v>
      </c>
      <c r="J34" s="31">
        <f t="shared" si="2"/>
        <v>-69091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-69091</v>
      </c>
      <c r="X34" s="31">
        <f t="shared" si="2"/>
        <v>-240000</v>
      </c>
      <c r="Y34" s="31">
        <f t="shared" si="2"/>
        <v>170909</v>
      </c>
      <c r="Z34" s="32">
        <f>+IF(X34&lt;&gt;0,+(Y34/X34)*100,0)</f>
        <v>-71.21208333333333</v>
      </c>
      <c r="AA34" s="33">
        <f>SUM(AA29:AA33)</f>
        <v>-959000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16482883</v>
      </c>
      <c r="D36" s="35">
        <f>+D15+D25+D34</f>
        <v>0</v>
      </c>
      <c r="E36" s="36">
        <f t="shared" si="3"/>
        <v>8597000</v>
      </c>
      <c r="F36" s="37">
        <f t="shared" si="3"/>
        <v>8597000</v>
      </c>
      <c r="G36" s="37">
        <f t="shared" si="3"/>
        <v>37424851</v>
      </c>
      <c r="H36" s="37">
        <f t="shared" si="3"/>
        <v>-8895543</v>
      </c>
      <c r="I36" s="37">
        <f t="shared" si="3"/>
        <v>-4926376</v>
      </c>
      <c r="J36" s="37">
        <f t="shared" si="3"/>
        <v>23602932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23602932</v>
      </c>
      <c r="X36" s="37">
        <f t="shared" si="3"/>
        <v>23463250</v>
      </c>
      <c r="Y36" s="37">
        <f t="shared" si="3"/>
        <v>139682</v>
      </c>
      <c r="Z36" s="38">
        <f>+IF(X36&lt;&gt;0,+(Y36/X36)*100,0)</f>
        <v>0.5953224723770152</v>
      </c>
      <c r="AA36" s="39">
        <f>+AA15+AA25+AA34</f>
        <v>8597000</v>
      </c>
    </row>
    <row r="37" spans="1:27" ht="13.5">
      <c r="A37" s="26" t="s">
        <v>57</v>
      </c>
      <c r="B37" s="20"/>
      <c r="C37" s="35">
        <v>40690884</v>
      </c>
      <c r="D37" s="35"/>
      <c r="E37" s="36">
        <v>2369000</v>
      </c>
      <c r="F37" s="37">
        <v>2369000</v>
      </c>
      <c r="G37" s="37">
        <v>57173767</v>
      </c>
      <c r="H37" s="37">
        <v>94598618</v>
      </c>
      <c r="I37" s="37">
        <v>85703075</v>
      </c>
      <c r="J37" s="37">
        <v>57173767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57173767</v>
      </c>
      <c r="X37" s="37">
        <v>2369000</v>
      </c>
      <c r="Y37" s="37">
        <v>54804767</v>
      </c>
      <c r="Z37" s="38">
        <v>2313.41</v>
      </c>
      <c r="AA37" s="39">
        <v>2369000</v>
      </c>
    </row>
    <row r="38" spans="1:27" ht="13.5">
      <c r="A38" s="45" t="s">
        <v>58</v>
      </c>
      <c r="B38" s="46"/>
      <c r="C38" s="47">
        <v>57173767</v>
      </c>
      <c r="D38" s="47"/>
      <c r="E38" s="48">
        <v>10966000</v>
      </c>
      <c r="F38" s="49">
        <v>10966000</v>
      </c>
      <c r="G38" s="49">
        <v>94598618</v>
      </c>
      <c r="H38" s="49">
        <v>85703075</v>
      </c>
      <c r="I38" s="49">
        <v>80776699</v>
      </c>
      <c r="J38" s="49">
        <v>80776699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80776699</v>
      </c>
      <c r="X38" s="49">
        <v>25832250</v>
      </c>
      <c r="Y38" s="49">
        <v>54944449</v>
      </c>
      <c r="Z38" s="50">
        <v>212.7</v>
      </c>
      <c r="AA38" s="51">
        <v>10966000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13473551</v>
      </c>
      <c r="D6" s="21"/>
      <c r="E6" s="22">
        <v>14297756</v>
      </c>
      <c r="F6" s="23">
        <v>14297756</v>
      </c>
      <c r="G6" s="23">
        <v>105423</v>
      </c>
      <c r="H6" s="23">
        <v>146513</v>
      </c>
      <c r="I6" s="23">
        <v>77168</v>
      </c>
      <c r="J6" s="23">
        <v>329104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329104</v>
      </c>
      <c r="X6" s="23">
        <v>3580930</v>
      </c>
      <c r="Y6" s="23">
        <v>-3251826</v>
      </c>
      <c r="Z6" s="24">
        <v>-90.81</v>
      </c>
      <c r="AA6" s="25">
        <v>14297756</v>
      </c>
    </row>
    <row r="7" spans="1:27" ht="13.5">
      <c r="A7" s="26" t="s">
        <v>34</v>
      </c>
      <c r="B7" s="20"/>
      <c r="C7" s="21">
        <v>49473797</v>
      </c>
      <c r="D7" s="21"/>
      <c r="E7" s="22">
        <v>66825000</v>
      </c>
      <c r="F7" s="23">
        <v>66825000</v>
      </c>
      <c r="G7" s="23">
        <v>25981000</v>
      </c>
      <c r="H7" s="23">
        <v>1497934</v>
      </c>
      <c r="I7" s="23">
        <v>525000</v>
      </c>
      <c r="J7" s="23">
        <v>28003934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28003934</v>
      </c>
      <c r="X7" s="23">
        <v>29915000</v>
      </c>
      <c r="Y7" s="23">
        <v>-1911066</v>
      </c>
      <c r="Z7" s="24">
        <v>-6.39</v>
      </c>
      <c r="AA7" s="25">
        <v>66825000</v>
      </c>
    </row>
    <row r="8" spans="1:27" ht="13.5">
      <c r="A8" s="26" t="s">
        <v>35</v>
      </c>
      <c r="B8" s="20"/>
      <c r="C8" s="21">
        <v>24484413</v>
      </c>
      <c r="D8" s="21"/>
      <c r="E8" s="22">
        <v>28070000</v>
      </c>
      <c r="F8" s="23">
        <v>28070000</v>
      </c>
      <c r="G8" s="23">
        <v>7042000</v>
      </c>
      <c r="H8" s="23"/>
      <c r="I8" s="23"/>
      <c r="J8" s="23">
        <v>7042000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7042000</v>
      </c>
      <c r="X8" s="23">
        <v>7042000</v>
      </c>
      <c r="Y8" s="23"/>
      <c r="Z8" s="24"/>
      <c r="AA8" s="25">
        <v>28070000</v>
      </c>
    </row>
    <row r="9" spans="1:27" ht="13.5">
      <c r="A9" s="26" t="s">
        <v>36</v>
      </c>
      <c r="B9" s="20"/>
      <c r="C9" s="21">
        <v>3068587</v>
      </c>
      <c r="D9" s="21"/>
      <c r="E9" s="22">
        <v>3001296</v>
      </c>
      <c r="F9" s="23">
        <v>3001296</v>
      </c>
      <c r="G9" s="23">
        <v>272780</v>
      </c>
      <c r="H9" s="23">
        <v>74125</v>
      </c>
      <c r="I9" s="23">
        <v>86597</v>
      </c>
      <c r="J9" s="23">
        <v>433502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433502</v>
      </c>
      <c r="X9" s="23">
        <v>750324</v>
      </c>
      <c r="Y9" s="23">
        <v>-316822</v>
      </c>
      <c r="Z9" s="24">
        <v>-42.22</v>
      </c>
      <c r="AA9" s="25">
        <v>3001296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-68276616</v>
      </c>
      <c r="D12" s="21"/>
      <c r="E12" s="22">
        <v>-40786400</v>
      </c>
      <c r="F12" s="23">
        <v>-40786400</v>
      </c>
      <c r="G12" s="23">
        <v>-2367411</v>
      </c>
      <c r="H12" s="23">
        <v>-6391183</v>
      </c>
      <c r="I12" s="23">
        <v>-4516268</v>
      </c>
      <c r="J12" s="23">
        <v>-13274862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-13274862</v>
      </c>
      <c r="X12" s="23">
        <v>-10197600</v>
      </c>
      <c r="Y12" s="23">
        <v>-3077262</v>
      </c>
      <c r="Z12" s="24">
        <v>30.18</v>
      </c>
      <c r="AA12" s="25">
        <v>-40786400</v>
      </c>
    </row>
    <row r="13" spans="1:27" ht="13.5">
      <c r="A13" s="26" t="s">
        <v>40</v>
      </c>
      <c r="B13" s="20"/>
      <c r="C13" s="21">
        <v>-1098657</v>
      </c>
      <c r="D13" s="21"/>
      <c r="E13" s="22">
        <v>-2825000</v>
      </c>
      <c r="F13" s="23">
        <v>-2825000</v>
      </c>
      <c r="G13" s="23">
        <v>-498</v>
      </c>
      <c r="H13" s="23">
        <v>-33</v>
      </c>
      <c r="I13" s="23"/>
      <c r="J13" s="23">
        <v>-531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-531</v>
      </c>
      <c r="X13" s="23">
        <v>-705000</v>
      </c>
      <c r="Y13" s="23">
        <v>704469</v>
      </c>
      <c r="Z13" s="24">
        <v>-99.92</v>
      </c>
      <c r="AA13" s="25">
        <v>-2825000</v>
      </c>
    </row>
    <row r="14" spans="1:27" ht="13.5">
      <c r="A14" s="26" t="s">
        <v>41</v>
      </c>
      <c r="B14" s="20"/>
      <c r="C14" s="21">
        <v>-6571010</v>
      </c>
      <c r="D14" s="21"/>
      <c r="E14" s="22">
        <v>-3055000</v>
      </c>
      <c r="F14" s="23">
        <v>-3055000</v>
      </c>
      <c r="G14" s="23"/>
      <c r="H14" s="23">
        <v>-17872</v>
      </c>
      <c r="I14" s="23">
        <v>-208935</v>
      </c>
      <c r="J14" s="23">
        <v>-226807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-226807</v>
      </c>
      <c r="X14" s="23">
        <v>-636000</v>
      </c>
      <c r="Y14" s="23">
        <v>409193</v>
      </c>
      <c r="Z14" s="24">
        <v>-64.34</v>
      </c>
      <c r="AA14" s="25">
        <v>-3055000</v>
      </c>
    </row>
    <row r="15" spans="1:27" ht="13.5">
      <c r="A15" s="27" t="s">
        <v>42</v>
      </c>
      <c r="B15" s="28"/>
      <c r="C15" s="29">
        <f aca="true" t="shared" si="0" ref="C15:Y15">SUM(C6:C14)</f>
        <v>14554065</v>
      </c>
      <c r="D15" s="29">
        <f>SUM(D6:D14)</f>
        <v>0</v>
      </c>
      <c r="E15" s="30">
        <f t="shared" si="0"/>
        <v>65527652</v>
      </c>
      <c r="F15" s="31">
        <f t="shared" si="0"/>
        <v>65527652</v>
      </c>
      <c r="G15" s="31">
        <f t="shared" si="0"/>
        <v>31033294</v>
      </c>
      <c r="H15" s="31">
        <f t="shared" si="0"/>
        <v>-4690516</v>
      </c>
      <c r="I15" s="31">
        <f t="shared" si="0"/>
        <v>-4036438</v>
      </c>
      <c r="J15" s="31">
        <f t="shared" si="0"/>
        <v>22306340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22306340</v>
      </c>
      <c r="X15" s="31">
        <f t="shared" si="0"/>
        <v>29749654</v>
      </c>
      <c r="Y15" s="31">
        <f t="shared" si="0"/>
        <v>-7443314</v>
      </c>
      <c r="Z15" s="32">
        <f>+IF(X15&lt;&gt;0,+(Y15/X15)*100,0)</f>
        <v>-25.019833844117983</v>
      </c>
      <c r="AA15" s="33">
        <f>SUM(AA6:AA14)</f>
        <v>65527652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919836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-179073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>
        <v>1000000</v>
      </c>
      <c r="H22" s="23"/>
      <c r="I22" s="23">
        <v>14000000</v>
      </c>
      <c r="J22" s="23">
        <v>15000000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15000000</v>
      </c>
      <c r="X22" s="23"/>
      <c r="Y22" s="23">
        <v>15000000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-32156807</v>
      </c>
      <c r="D24" s="21"/>
      <c r="E24" s="22">
        <v>-39640000</v>
      </c>
      <c r="F24" s="23">
        <v>-39640000</v>
      </c>
      <c r="G24" s="23">
        <v>-2976157</v>
      </c>
      <c r="H24" s="23">
        <v>-1135253</v>
      </c>
      <c r="I24" s="23">
        <v>-3898864</v>
      </c>
      <c r="J24" s="23">
        <v>-8010274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-8010274</v>
      </c>
      <c r="X24" s="23">
        <v>-7400000</v>
      </c>
      <c r="Y24" s="23">
        <v>-610274</v>
      </c>
      <c r="Z24" s="24">
        <v>8.25</v>
      </c>
      <c r="AA24" s="25">
        <v>-39640000</v>
      </c>
    </row>
    <row r="25" spans="1:27" ht="13.5">
      <c r="A25" s="27" t="s">
        <v>49</v>
      </c>
      <c r="B25" s="28"/>
      <c r="C25" s="29">
        <f aca="true" t="shared" si="1" ref="C25:Y25">SUM(C19:C24)</f>
        <v>-31416044</v>
      </c>
      <c r="D25" s="29">
        <f>SUM(D19:D24)</f>
        <v>0</v>
      </c>
      <c r="E25" s="30">
        <f t="shared" si="1"/>
        <v>-39640000</v>
      </c>
      <c r="F25" s="31">
        <f t="shared" si="1"/>
        <v>-39640000</v>
      </c>
      <c r="G25" s="31">
        <f t="shared" si="1"/>
        <v>-1976157</v>
      </c>
      <c r="H25" s="31">
        <f t="shared" si="1"/>
        <v>-1135253</v>
      </c>
      <c r="I25" s="31">
        <f t="shared" si="1"/>
        <v>10101136</v>
      </c>
      <c r="J25" s="31">
        <f t="shared" si="1"/>
        <v>6989726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6989726</v>
      </c>
      <c r="X25" s="31">
        <f t="shared" si="1"/>
        <v>-7400000</v>
      </c>
      <c r="Y25" s="31">
        <f t="shared" si="1"/>
        <v>14389726</v>
      </c>
      <c r="Z25" s="32">
        <f>+IF(X25&lt;&gt;0,+(Y25/X25)*100,0)</f>
        <v>-194.45575675675676</v>
      </c>
      <c r="AA25" s="33">
        <f>SUM(AA19:AA24)</f>
        <v>-39640000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5389144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-1926326</v>
      </c>
      <c r="D33" s="21"/>
      <c r="E33" s="22">
        <v>-5620000</v>
      </c>
      <c r="F33" s="23">
        <v>-5620000</v>
      </c>
      <c r="G33" s="23">
        <v>-96973</v>
      </c>
      <c r="H33" s="23">
        <v>-87774</v>
      </c>
      <c r="I33" s="23">
        <v>-43184</v>
      </c>
      <c r="J33" s="23">
        <v>-227931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-227931</v>
      </c>
      <c r="X33" s="23">
        <v>-1408000</v>
      </c>
      <c r="Y33" s="23">
        <v>1180069</v>
      </c>
      <c r="Z33" s="24">
        <v>-83.81</v>
      </c>
      <c r="AA33" s="25">
        <v>-5620000</v>
      </c>
    </row>
    <row r="34" spans="1:27" ht="13.5">
      <c r="A34" s="27" t="s">
        <v>55</v>
      </c>
      <c r="B34" s="28"/>
      <c r="C34" s="29">
        <f aca="true" t="shared" si="2" ref="C34:Y34">SUM(C29:C33)</f>
        <v>3462818</v>
      </c>
      <c r="D34" s="29">
        <f>SUM(D29:D33)</f>
        <v>0</v>
      </c>
      <c r="E34" s="30">
        <f t="shared" si="2"/>
        <v>-5620000</v>
      </c>
      <c r="F34" s="31">
        <f t="shared" si="2"/>
        <v>-5620000</v>
      </c>
      <c r="G34" s="31">
        <f t="shared" si="2"/>
        <v>-96973</v>
      </c>
      <c r="H34" s="31">
        <f t="shared" si="2"/>
        <v>-87774</v>
      </c>
      <c r="I34" s="31">
        <f t="shared" si="2"/>
        <v>-43184</v>
      </c>
      <c r="J34" s="31">
        <f t="shared" si="2"/>
        <v>-227931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-227931</v>
      </c>
      <c r="X34" s="31">
        <f t="shared" si="2"/>
        <v>-1408000</v>
      </c>
      <c r="Y34" s="31">
        <f t="shared" si="2"/>
        <v>1180069</v>
      </c>
      <c r="Z34" s="32">
        <f>+IF(X34&lt;&gt;0,+(Y34/X34)*100,0)</f>
        <v>-83.81171875</v>
      </c>
      <c r="AA34" s="33">
        <f>SUM(AA29:AA33)</f>
        <v>-5620000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-13399161</v>
      </c>
      <c r="D36" s="35">
        <f>+D15+D25+D34</f>
        <v>0</v>
      </c>
      <c r="E36" s="36">
        <f t="shared" si="3"/>
        <v>20267652</v>
      </c>
      <c r="F36" s="37">
        <f t="shared" si="3"/>
        <v>20267652</v>
      </c>
      <c r="G36" s="37">
        <f t="shared" si="3"/>
        <v>28960164</v>
      </c>
      <c r="H36" s="37">
        <f t="shared" si="3"/>
        <v>-5913543</v>
      </c>
      <c r="I36" s="37">
        <f t="shared" si="3"/>
        <v>6021514</v>
      </c>
      <c r="J36" s="37">
        <f t="shared" si="3"/>
        <v>29068135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29068135</v>
      </c>
      <c r="X36" s="37">
        <f t="shared" si="3"/>
        <v>20941654</v>
      </c>
      <c r="Y36" s="37">
        <f t="shared" si="3"/>
        <v>8126481</v>
      </c>
      <c r="Z36" s="38">
        <f>+IF(X36&lt;&gt;0,+(Y36/X36)*100,0)</f>
        <v>38.80534460172057</v>
      </c>
      <c r="AA36" s="39">
        <f>+AA15+AA25+AA34</f>
        <v>20267652</v>
      </c>
    </row>
    <row r="37" spans="1:27" ht="13.5">
      <c r="A37" s="26" t="s">
        <v>57</v>
      </c>
      <c r="B37" s="20"/>
      <c r="C37" s="35">
        <v>48480417</v>
      </c>
      <c r="D37" s="35"/>
      <c r="E37" s="36">
        <v>41323000</v>
      </c>
      <c r="F37" s="37">
        <v>41323000</v>
      </c>
      <c r="G37" s="37">
        <v>35081256</v>
      </c>
      <c r="H37" s="37">
        <v>64041420</v>
      </c>
      <c r="I37" s="37">
        <v>58127877</v>
      </c>
      <c r="J37" s="37">
        <v>35081256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35081256</v>
      </c>
      <c r="X37" s="37">
        <v>41323000</v>
      </c>
      <c r="Y37" s="37">
        <v>-6241744</v>
      </c>
      <c r="Z37" s="38">
        <v>-15.1</v>
      </c>
      <c r="AA37" s="39">
        <v>41323000</v>
      </c>
    </row>
    <row r="38" spans="1:27" ht="13.5">
      <c r="A38" s="45" t="s">
        <v>58</v>
      </c>
      <c r="B38" s="46"/>
      <c r="C38" s="47">
        <v>35081256</v>
      </c>
      <c r="D38" s="47"/>
      <c r="E38" s="48">
        <v>61590652</v>
      </c>
      <c r="F38" s="49">
        <v>61590652</v>
      </c>
      <c r="G38" s="49">
        <v>64041420</v>
      </c>
      <c r="H38" s="49">
        <v>58127877</v>
      </c>
      <c r="I38" s="49">
        <v>64149391</v>
      </c>
      <c r="J38" s="49">
        <v>64149391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64149391</v>
      </c>
      <c r="X38" s="49">
        <v>62264654</v>
      </c>
      <c r="Y38" s="49">
        <v>1884737</v>
      </c>
      <c r="Z38" s="50">
        <v>3.03</v>
      </c>
      <c r="AA38" s="51">
        <v>61590652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117853229</v>
      </c>
      <c r="D6" s="21"/>
      <c r="E6" s="22">
        <v>240168016</v>
      </c>
      <c r="F6" s="23">
        <v>240168016</v>
      </c>
      <c r="G6" s="23">
        <v>7852690</v>
      </c>
      <c r="H6" s="23">
        <v>7072320</v>
      </c>
      <c r="I6" s="23">
        <v>3562539</v>
      </c>
      <c r="J6" s="23">
        <v>18487549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18487549</v>
      </c>
      <c r="X6" s="23">
        <v>59922394</v>
      </c>
      <c r="Y6" s="23">
        <v>-41434845</v>
      </c>
      <c r="Z6" s="24">
        <v>-69.15</v>
      </c>
      <c r="AA6" s="25">
        <v>240168016</v>
      </c>
    </row>
    <row r="7" spans="1:27" ht="13.5">
      <c r="A7" s="26" t="s">
        <v>34</v>
      </c>
      <c r="B7" s="20"/>
      <c r="C7" s="21">
        <v>332242995</v>
      </c>
      <c r="D7" s="21"/>
      <c r="E7" s="22">
        <v>332550336</v>
      </c>
      <c r="F7" s="23">
        <v>332550336</v>
      </c>
      <c r="G7" s="23">
        <v>116226000</v>
      </c>
      <c r="H7" s="23"/>
      <c r="I7" s="23"/>
      <c r="J7" s="23">
        <v>116226000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116226000</v>
      </c>
      <c r="X7" s="23">
        <v>111495428</v>
      </c>
      <c r="Y7" s="23">
        <v>4730572</v>
      </c>
      <c r="Z7" s="24">
        <v>4.24</v>
      </c>
      <c r="AA7" s="25">
        <v>332550336</v>
      </c>
    </row>
    <row r="8" spans="1:27" ht="13.5">
      <c r="A8" s="26" t="s">
        <v>35</v>
      </c>
      <c r="B8" s="20"/>
      <c r="C8" s="21">
        <v>276714667</v>
      </c>
      <c r="D8" s="21"/>
      <c r="E8" s="22">
        <v>326688000</v>
      </c>
      <c r="F8" s="23">
        <v>326688000</v>
      </c>
      <c r="G8" s="23">
        <v>61229000</v>
      </c>
      <c r="H8" s="23">
        <v>13691000</v>
      </c>
      <c r="I8" s="23"/>
      <c r="J8" s="23">
        <v>74920000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74920000</v>
      </c>
      <c r="X8" s="23">
        <v>104180668</v>
      </c>
      <c r="Y8" s="23">
        <v>-29260668</v>
      </c>
      <c r="Z8" s="24">
        <v>-28.09</v>
      </c>
      <c r="AA8" s="25">
        <v>326688000</v>
      </c>
    </row>
    <row r="9" spans="1:27" ht="13.5">
      <c r="A9" s="26" t="s">
        <v>36</v>
      </c>
      <c r="B9" s="20"/>
      <c r="C9" s="21">
        <v>4455424</v>
      </c>
      <c r="D9" s="21"/>
      <c r="E9" s="22">
        <v>24767776</v>
      </c>
      <c r="F9" s="23">
        <v>24767776</v>
      </c>
      <c r="G9" s="23">
        <v>126206</v>
      </c>
      <c r="H9" s="23">
        <v>389255</v>
      </c>
      <c r="I9" s="23">
        <v>567068</v>
      </c>
      <c r="J9" s="23">
        <v>1082529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1082529</v>
      </c>
      <c r="X9" s="23">
        <v>6191943</v>
      </c>
      <c r="Y9" s="23">
        <v>-5109414</v>
      </c>
      <c r="Z9" s="24">
        <v>-82.52</v>
      </c>
      <c r="AA9" s="25">
        <v>24767776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-362848327</v>
      </c>
      <c r="D12" s="21"/>
      <c r="E12" s="22">
        <v>-425406962</v>
      </c>
      <c r="F12" s="23">
        <v>-425406962</v>
      </c>
      <c r="G12" s="23">
        <v>-90443195</v>
      </c>
      <c r="H12" s="23">
        <v>-34624650</v>
      </c>
      <c r="I12" s="23">
        <v>7039488</v>
      </c>
      <c r="J12" s="23">
        <v>-118028357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-118028357</v>
      </c>
      <c r="X12" s="23">
        <v>-106400886</v>
      </c>
      <c r="Y12" s="23">
        <v>-11627471</v>
      </c>
      <c r="Z12" s="24">
        <v>10.93</v>
      </c>
      <c r="AA12" s="25">
        <v>-425406962</v>
      </c>
    </row>
    <row r="13" spans="1:27" ht="13.5">
      <c r="A13" s="26" t="s">
        <v>40</v>
      </c>
      <c r="B13" s="20"/>
      <c r="C13" s="21">
        <v>-9266945</v>
      </c>
      <c r="D13" s="21"/>
      <c r="E13" s="22">
        <v>-11728622</v>
      </c>
      <c r="F13" s="23">
        <v>-11728622</v>
      </c>
      <c r="G13" s="23"/>
      <c r="H13" s="23"/>
      <c r="I13" s="23">
        <v>-3411552</v>
      </c>
      <c r="J13" s="23">
        <v>-3411552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-3411552</v>
      </c>
      <c r="X13" s="23">
        <v>-3556683</v>
      </c>
      <c r="Y13" s="23">
        <v>145131</v>
      </c>
      <c r="Z13" s="24">
        <v>-4.08</v>
      </c>
      <c r="AA13" s="25">
        <v>-11728622</v>
      </c>
    </row>
    <row r="14" spans="1:27" ht="13.5">
      <c r="A14" s="26" t="s">
        <v>41</v>
      </c>
      <c r="B14" s="20"/>
      <c r="C14" s="21">
        <v>-35317924</v>
      </c>
      <c r="D14" s="21"/>
      <c r="E14" s="22">
        <v>-37885537</v>
      </c>
      <c r="F14" s="23">
        <v>-37885537</v>
      </c>
      <c r="G14" s="23">
        <v>-721368</v>
      </c>
      <c r="H14" s="23">
        <v>-604770</v>
      </c>
      <c r="I14" s="23">
        <v>-2814599</v>
      </c>
      <c r="J14" s="23">
        <v>-4140737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-4140737</v>
      </c>
      <c r="X14" s="23">
        <v>-8000001</v>
      </c>
      <c r="Y14" s="23">
        <v>3859264</v>
      </c>
      <c r="Z14" s="24">
        <v>-48.24</v>
      </c>
      <c r="AA14" s="25">
        <v>-37885537</v>
      </c>
    </row>
    <row r="15" spans="1:27" ht="13.5">
      <c r="A15" s="27" t="s">
        <v>42</v>
      </c>
      <c r="B15" s="28"/>
      <c r="C15" s="29">
        <f aca="true" t="shared" si="0" ref="C15:Y15">SUM(C6:C14)</f>
        <v>323833119</v>
      </c>
      <c r="D15" s="29">
        <f>SUM(D6:D14)</f>
        <v>0</v>
      </c>
      <c r="E15" s="30">
        <f t="shared" si="0"/>
        <v>449153007</v>
      </c>
      <c r="F15" s="31">
        <f t="shared" si="0"/>
        <v>449153007</v>
      </c>
      <c r="G15" s="31">
        <f t="shared" si="0"/>
        <v>94269333</v>
      </c>
      <c r="H15" s="31">
        <f t="shared" si="0"/>
        <v>-14076845</v>
      </c>
      <c r="I15" s="31">
        <f t="shared" si="0"/>
        <v>4942944</v>
      </c>
      <c r="J15" s="31">
        <f t="shared" si="0"/>
        <v>85135432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85135432</v>
      </c>
      <c r="X15" s="31">
        <f t="shared" si="0"/>
        <v>163832863</v>
      </c>
      <c r="Y15" s="31">
        <f t="shared" si="0"/>
        <v>-78697431</v>
      </c>
      <c r="Z15" s="32">
        <f>+IF(X15&lt;&gt;0,+(Y15/X15)*100,0)</f>
        <v>-48.03519242656463</v>
      </c>
      <c r="AA15" s="33">
        <f>SUM(AA6:AA14)</f>
        <v>449153007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-1476000</v>
      </c>
      <c r="F22" s="23">
        <v>-1476000</v>
      </c>
      <c r="G22" s="23">
        <v>-121737</v>
      </c>
      <c r="H22" s="23">
        <v>-121737</v>
      </c>
      <c r="I22" s="23">
        <v>-117810</v>
      </c>
      <c r="J22" s="23">
        <v>-361284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-361284</v>
      </c>
      <c r="X22" s="23">
        <v>-369000</v>
      </c>
      <c r="Y22" s="23">
        <v>7716</v>
      </c>
      <c r="Z22" s="24">
        <v>-2.09</v>
      </c>
      <c r="AA22" s="25">
        <v>-1476000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-298712124</v>
      </c>
      <c r="D24" s="21"/>
      <c r="E24" s="22">
        <v>-310764421</v>
      </c>
      <c r="F24" s="23">
        <v>-310764421</v>
      </c>
      <c r="G24" s="23">
        <v>-12055258</v>
      </c>
      <c r="H24" s="23">
        <v>-25011575</v>
      </c>
      <c r="I24" s="23">
        <v>-18859309</v>
      </c>
      <c r="J24" s="23">
        <v>-55926142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-55926142</v>
      </c>
      <c r="X24" s="23">
        <v>-110934141</v>
      </c>
      <c r="Y24" s="23">
        <v>55007999</v>
      </c>
      <c r="Z24" s="24">
        <v>-49.59</v>
      </c>
      <c r="AA24" s="25">
        <v>-310764421</v>
      </c>
    </row>
    <row r="25" spans="1:27" ht="13.5">
      <c r="A25" s="27" t="s">
        <v>49</v>
      </c>
      <c r="B25" s="28"/>
      <c r="C25" s="29">
        <f aca="true" t="shared" si="1" ref="C25:Y25">SUM(C19:C24)</f>
        <v>-298712124</v>
      </c>
      <c r="D25" s="29">
        <f>SUM(D19:D24)</f>
        <v>0</v>
      </c>
      <c r="E25" s="30">
        <f t="shared" si="1"/>
        <v>-312240421</v>
      </c>
      <c r="F25" s="31">
        <f t="shared" si="1"/>
        <v>-312240421</v>
      </c>
      <c r="G25" s="31">
        <f t="shared" si="1"/>
        <v>-12176995</v>
      </c>
      <c r="H25" s="31">
        <f t="shared" si="1"/>
        <v>-25133312</v>
      </c>
      <c r="I25" s="31">
        <f t="shared" si="1"/>
        <v>-18977119</v>
      </c>
      <c r="J25" s="31">
        <f t="shared" si="1"/>
        <v>-56287426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-56287426</v>
      </c>
      <c r="X25" s="31">
        <f t="shared" si="1"/>
        <v>-111303141</v>
      </c>
      <c r="Y25" s="31">
        <f t="shared" si="1"/>
        <v>55015715</v>
      </c>
      <c r="Z25" s="32">
        <f>+IF(X25&lt;&gt;0,+(Y25/X25)*100,0)</f>
        <v>-49.428717380042315</v>
      </c>
      <c r="AA25" s="33">
        <f>SUM(AA19:AA24)</f>
        <v>-312240421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-1711495</v>
      </c>
      <c r="F30" s="23">
        <v>-1711495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-427872</v>
      </c>
      <c r="Y30" s="23">
        <v>427872</v>
      </c>
      <c r="Z30" s="24">
        <v>-100</v>
      </c>
      <c r="AA30" s="25">
        <v>-1711495</v>
      </c>
    </row>
    <row r="31" spans="1:27" ht="13.5">
      <c r="A31" s="26" t="s">
        <v>53</v>
      </c>
      <c r="B31" s="20"/>
      <c r="C31" s="21"/>
      <c r="D31" s="21"/>
      <c r="E31" s="22">
        <v>320000</v>
      </c>
      <c r="F31" s="23">
        <v>320000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80001</v>
      </c>
      <c r="Y31" s="23">
        <v>-80001</v>
      </c>
      <c r="Z31" s="24">
        <v>-100</v>
      </c>
      <c r="AA31" s="25">
        <v>320000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-2958710</v>
      </c>
      <c r="D33" s="21"/>
      <c r="E33" s="22">
        <v>-3401484</v>
      </c>
      <c r="F33" s="23">
        <v>-3401484</v>
      </c>
      <c r="G33" s="23"/>
      <c r="H33" s="23"/>
      <c r="I33" s="23">
        <v>4365570</v>
      </c>
      <c r="J33" s="23">
        <v>4365570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4365570</v>
      </c>
      <c r="X33" s="23"/>
      <c r="Y33" s="23">
        <v>4365570</v>
      </c>
      <c r="Z33" s="24"/>
      <c r="AA33" s="25">
        <v>-3401484</v>
      </c>
    </row>
    <row r="34" spans="1:27" ht="13.5">
      <c r="A34" s="27" t="s">
        <v>55</v>
      </c>
      <c r="B34" s="28"/>
      <c r="C34" s="29">
        <f aca="true" t="shared" si="2" ref="C34:Y34">SUM(C29:C33)</f>
        <v>-2958710</v>
      </c>
      <c r="D34" s="29">
        <f>SUM(D29:D33)</f>
        <v>0</v>
      </c>
      <c r="E34" s="30">
        <f t="shared" si="2"/>
        <v>-4792979</v>
      </c>
      <c r="F34" s="31">
        <f t="shared" si="2"/>
        <v>-4792979</v>
      </c>
      <c r="G34" s="31">
        <f t="shared" si="2"/>
        <v>0</v>
      </c>
      <c r="H34" s="31">
        <f t="shared" si="2"/>
        <v>0</v>
      </c>
      <c r="I34" s="31">
        <f t="shared" si="2"/>
        <v>4365570</v>
      </c>
      <c r="J34" s="31">
        <f t="shared" si="2"/>
        <v>4365570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4365570</v>
      </c>
      <c r="X34" s="31">
        <f t="shared" si="2"/>
        <v>-347871</v>
      </c>
      <c r="Y34" s="31">
        <f t="shared" si="2"/>
        <v>4713441</v>
      </c>
      <c r="Z34" s="32">
        <f>+IF(X34&lt;&gt;0,+(Y34/X34)*100,0)</f>
        <v>-1354.93933095889</v>
      </c>
      <c r="AA34" s="33">
        <f>SUM(AA29:AA33)</f>
        <v>-4792979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22162285</v>
      </c>
      <c r="D36" s="35">
        <f>+D15+D25+D34</f>
        <v>0</v>
      </c>
      <c r="E36" s="36">
        <f t="shared" si="3"/>
        <v>132119607</v>
      </c>
      <c r="F36" s="37">
        <f t="shared" si="3"/>
        <v>132119607</v>
      </c>
      <c r="G36" s="37">
        <f t="shared" si="3"/>
        <v>82092338</v>
      </c>
      <c r="H36" s="37">
        <f t="shared" si="3"/>
        <v>-39210157</v>
      </c>
      <c r="I36" s="37">
        <f t="shared" si="3"/>
        <v>-9668605</v>
      </c>
      <c r="J36" s="37">
        <f t="shared" si="3"/>
        <v>33213576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33213576</v>
      </c>
      <c r="X36" s="37">
        <f t="shared" si="3"/>
        <v>52181851</v>
      </c>
      <c r="Y36" s="37">
        <f t="shared" si="3"/>
        <v>-18968275</v>
      </c>
      <c r="Z36" s="38">
        <f>+IF(X36&lt;&gt;0,+(Y36/X36)*100,0)</f>
        <v>-36.350329926012016</v>
      </c>
      <c r="AA36" s="39">
        <f>+AA15+AA25+AA34</f>
        <v>132119607</v>
      </c>
    </row>
    <row r="37" spans="1:27" ht="13.5">
      <c r="A37" s="26" t="s">
        <v>57</v>
      </c>
      <c r="B37" s="20"/>
      <c r="C37" s="35">
        <v>24894533</v>
      </c>
      <c r="D37" s="35"/>
      <c r="E37" s="36">
        <v>33581000</v>
      </c>
      <c r="F37" s="37">
        <v>33581000</v>
      </c>
      <c r="G37" s="37">
        <v>44838379</v>
      </c>
      <c r="H37" s="37">
        <v>126930717</v>
      </c>
      <c r="I37" s="37">
        <v>87720560</v>
      </c>
      <c r="J37" s="37">
        <v>44838379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44838379</v>
      </c>
      <c r="X37" s="37">
        <v>33581000</v>
      </c>
      <c r="Y37" s="37">
        <v>11257379</v>
      </c>
      <c r="Z37" s="38">
        <v>33.52</v>
      </c>
      <c r="AA37" s="39">
        <v>33581000</v>
      </c>
    </row>
    <row r="38" spans="1:27" ht="13.5">
      <c r="A38" s="45" t="s">
        <v>58</v>
      </c>
      <c r="B38" s="46"/>
      <c r="C38" s="47">
        <v>47056818</v>
      </c>
      <c r="D38" s="47"/>
      <c r="E38" s="48">
        <v>165700607</v>
      </c>
      <c r="F38" s="49">
        <v>165700607</v>
      </c>
      <c r="G38" s="49">
        <v>126930717</v>
      </c>
      <c r="H38" s="49">
        <v>87720560</v>
      </c>
      <c r="I38" s="49">
        <v>78051955</v>
      </c>
      <c r="J38" s="49">
        <v>78051955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78051955</v>
      </c>
      <c r="X38" s="49">
        <v>85762851</v>
      </c>
      <c r="Y38" s="49">
        <v>-7710896</v>
      </c>
      <c r="Z38" s="50">
        <v>-8.99</v>
      </c>
      <c r="AA38" s="51">
        <v>165700607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98621694</v>
      </c>
      <c r="D6" s="21"/>
      <c r="E6" s="22">
        <v>4136008</v>
      </c>
      <c r="F6" s="23">
        <v>4136008</v>
      </c>
      <c r="G6" s="23">
        <v>1082488</v>
      </c>
      <c r="H6" s="23">
        <v>1744942</v>
      </c>
      <c r="I6" s="23">
        <v>1655700</v>
      </c>
      <c r="J6" s="23">
        <v>4483130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4483130</v>
      </c>
      <c r="X6" s="23">
        <v>1022502</v>
      </c>
      <c r="Y6" s="23">
        <v>3460628</v>
      </c>
      <c r="Z6" s="24">
        <v>338.45</v>
      </c>
      <c r="AA6" s="25">
        <v>4136008</v>
      </c>
    </row>
    <row r="7" spans="1:27" ht="13.5">
      <c r="A7" s="26" t="s">
        <v>34</v>
      </c>
      <c r="B7" s="20"/>
      <c r="C7" s="21"/>
      <c r="D7" s="21"/>
      <c r="E7" s="22">
        <v>70755000</v>
      </c>
      <c r="F7" s="23">
        <v>70755000</v>
      </c>
      <c r="G7" s="23">
        <v>32936000</v>
      </c>
      <c r="H7" s="23">
        <v>934000</v>
      </c>
      <c r="I7" s="23">
        <v>981000</v>
      </c>
      <c r="J7" s="23">
        <v>34851000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34851000</v>
      </c>
      <c r="X7" s="23">
        <v>18439000</v>
      </c>
      <c r="Y7" s="23">
        <v>16412000</v>
      </c>
      <c r="Z7" s="24">
        <v>89.01</v>
      </c>
      <c r="AA7" s="25">
        <v>70755000</v>
      </c>
    </row>
    <row r="8" spans="1:27" ht="13.5">
      <c r="A8" s="26" t="s">
        <v>35</v>
      </c>
      <c r="B8" s="20"/>
      <c r="C8" s="21"/>
      <c r="D8" s="21"/>
      <c r="E8" s="22">
        <v>28496800</v>
      </c>
      <c r="F8" s="23">
        <v>28496800</v>
      </c>
      <c r="G8" s="23"/>
      <c r="H8" s="23">
        <v>131579</v>
      </c>
      <c r="I8" s="23"/>
      <c r="J8" s="23">
        <v>131579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131579</v>
      </c>
      <c r="X8" s="23">
        <v>7124200</v>
      </c>
      <c r="Y8" s="23">
        <v>-6992621</v>
      </c>
      <c r="Z8" s="24">
        <v>-98.15</v>
      </c>
      <c r="AA8" s="25">
        <v>28496800</v>
      </c>
    </row>
    <row r="9" spans="1:27" ht="13.5">
      <c r="A9" s="26" t="s">
        <v>36</v>
      </c>
      <c r="B9" s="20"/>
      <c r="C9" s="21">
        <v>3942378</v>
      </c>
      <c r="D9" s="21"/>
      <c r="E9" s="22">
        <v>4000000</v>
      </c>
      <c r="F9" s="23">
        <v>4000000</v>
      </c>
      <c r="G9" s="23">
        <v>251047</v>
      </c>
      <c r="H9" s="23">
        <v>480778</v>
      </c>
      <c r="I9" s="23">
        <v>211020</v>
      </c>
      <c r="J9" s="23">
        <v>942845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942845</v>
      </c>
      <c r="X9" s="23">
        <v>1013000</v>
      </c>
      <c r="Y9" s="23">
        <v>-70155</v>
      </c>
      <c r="Z9" s="24">
        <v>-6.93</v>
      </c>
      <c r="AA9" s="25">
        <v>4000000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-117900385</v>
      </c>
      <c r="D12" s="21"/>
      <c r="E12" s="22">
        <v>-71337996</v>
      </c>
      <c r="F12" s="23">
        <v>-71337996</v>
      </c>
      <c r="G12" s="23">
        <v>-7407075</v>
      </c>
      <c r="H12" s="23">
        <v>-16209725</v>
      </c>
      <c r="I12" s="23">
        <v>-9663965</v>
      </c>
      <c r="J12" s="23">
        <v>-33280765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-33280765</v>
      </c>
      <c r="X12" s="23">
        <v>-18148749</v>
      </c>
      <c r="Y12" s="23">
        <v>-15132016</v>
      </c>
      <c r="Z12" s="24">
        <v>83.38</v>
      </c>
      <c r="AA12" s="25">
        <v>-71337996</v>
      </c>
    </row>
    <row r="13" spans="1:27" ht="13.5">
      <c r="A13" s="26" t="s">
        <v>40</v>
      </c>
      <c r="B13" s="20"/>
      <c r="C13" s="21">
        <v>-402680</v>
      </c>
      <c r="D13" s="21"/>
      <c r="E13" s="22">
        <v>-360000</v>
      </c>
      <c r="F13" s="23">
        <v>-360000</v>
      </c>
      <c r="G13" s="23">
        <v>-27631</v>
      </c>
      <c r="H13" s="23">
        <v>-32507</v>
      </c>
      <c r="I13" s="23">
        <v>-32507</v>
      </c>
      <c r="J13" s="23">
        <v>-92645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-92645</v>
      </c>
      <c r="X13" s="23">
        <v>-90000</v>
      </c>
      <c r="Y13" s="23">
        <v>-2645</v>
      </c>
      <c r="Z13" s="24">
        <v>2.94</v>
      </c>
      <c r="AA13" s="25">
        <v>-360000</v>
      </c>
    </row>
    <row r="14" spans="1:27" ht="13.5">
      <c r="A14" s="26" t="s">
        <v>41</v>
      </c>
      <c r="B14" s="20"/>
      <c r="C14" s="21"/>
      <c r="D14" s="21"/>
      <c r="E14" s="22">
        <v>-500004</v>
      </c>
      <c r="F14" s="23">
        <v>-500004</v>
      </c>
      <c r="G14" s="23">
        <v>-1650</v>
      </c>
      <c r="H14" s="23"/>
      <c r="I14" s="23">
        <v>-10745</v>
      </c>
      <c r="J14" s="23">
        <v>-12395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-12395</v>
      </c>
      <c r="X14" s="23">
        <v>-125001</v>
      </c>
      <c r="Y14" s="23">
        <v>112606</v>
      </c>
      <c r="Z14" s="24">
        <v>-90.08</v>
      </c>
      <c r="AA14" s="25">
        <v>-500004</v>
      </c>
    </row>
    <row r="15" spans="1:27" ht="13.5">
      <c r="A15" s="27" t="s">
        <v>42</v>
      </c>
      <c r="B15" s="28"/>
      <c r="C15" s="29">
        <f aca="true" t="shared" si="0" ref="C15:Y15">SUM(C6:C14)</f>
        <v>-15738993</v>
      </c>
      <c r="D15" s="29">
        <f>SUM(D6:D14)</f>
        <v>0</v>
      </c>
      <c r="E15" s="30">
        <f t="shared" si="0"/>
        <v>35189808</v>
      </c>
      <c r="F15" s="31">
        <f t="shared" si="0"/>
        <v>35189808</v>
      </c>
      <c r="G15" s="31">
        <f t="shared" si="0"/>
        <v>26833179</v>
      </c>
      <c r="H15" s="31">
        <f t="shared" si="0"/>
        <v>-12950933</v>
      </c>
      <c r="I15" s="31">
        <f t="shared" si="0"/>
        <v>-6859497</v>
      </c>
      <c r="J15" s="31">
        <f t="shared" si="0"/>
        <v>7022749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7022749</v>
      </c>
      <c r="X15" s="31">
        <f t="shared" si="0"/>
        <v>9234952</v>
      </c>
      <c r="Y15" s="31">
        <f t="shared" si="0"/>
        <v>-2212203</v>
      </c>
      <c r="Z15" s="32">
        <f>+IF(X15&lt;&gt;0,+(Y15/X15)*100,0)</f>
        <v>-23.954677836982803</v>
      </c>
      <c r="AA15" s="33">
        <f>SUM(AA6:AA14)</f>
        <v>35189808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384276</v>
      </c>
      <c r="D19" s="21"/>
      <c r="E19" s="22">
        <v>49306000</v>
      </c>
      <c r="F19" s="23">
        <v>49306000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49306000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-68295996</v>
      </c>
      <c r="F24" s="23">
        <v>-68295996</v>
      </c>
      <c r="G24" s="23">
        <v>-42657</v>
      </c>
      <c r="H24" s="23">
        <v>-236726</v>
      </c>
      <c r="I24" s="23"/>
      <c r="J24" s="23">
        <v>-279383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-279383</v>
      </c>
      <c r="X24" s="23">
        <v>-11382666</v>
      </c>
      <c r="Y24" s="23">
        <v>11103283</v>
      </c>
      <c r="Z24" s="24">
        <v>-97.55</v>
      </c>
      <c r="AA24" s="25">
        <v>-68295996</v>
      </c>
    </row>
    <row r="25" spans="1:27" ht="13.5">
      <c r="A25" s="27" t="s">
        <v>49</v>
      </c>
      <c r="B25" s="28"/>
      <c r="C25" s="29">
        <f aca="true" t="shared" si="1" ref="C25:Y25">SUM(C19:C24)</f>
        <v>384276</v>
      </c>
      <c r="D25" s="29">
        <f>SUM(D19:D24)</f>
        <v>0</v>
      </c>
      <c r="E25" s="30">
        <f t="shared" si="1"/>
        <v>-18989996</v>
      </c>
      <c r="F25" s="31">
        <f t="shared" si="1"/>
        <v>-18989996</v>
      </c>
      <c r="G25" s="31">
        <f t="shared" si="1"/>
        <v>-42657</v>
      </c>
      <c r="H25" s="31">
        <f t="shared" si="1"/>
        <v>-236726</v>
      </c>
      <c r="I25" s="31">
        <f t="shared" si="1"/>
        <v>0</v>
      </c>
      <c r="J25" s="31">
        <f t="shared" si="1"/>
        <v>-279383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-279383</v>
      </c>
      <c r="X25" s="31">
        <f t="shared" si="1"/>
        <v>-11382666</v>
      </c>
      <c r="Y25" s="31">
        <f t="shared" si="1"/>
        <v>11103283</v>
      </c>
      <c r="Z25" s="32">
        <f>+IF(X25&lt;&gt;0,+(Y25/X25)*100,0)</f>
        <v>-97.5455398585885</v>
      </c>
      <c r="AA25" s="33">
        <f>SUM(AA19:AA24)</f>
        <v>-18989996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-361000</v>
      </c>
      <c r="F33" s="23">
        <v>-361000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-361000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-361000</v>
      </c>
      <c r="F34" s="31">
        <f t="shared" si="2"/>
        <v>-361000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-361000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-15354717</v>
      </c>
      <c r="D36" s="35">
        <f>+D15+D25+D34</f>
        <v>0</v>
      </c>
      <c r="E36" s="36">
        <f t="shared" si="3"/>
        <v>15838812</v>
      </c>
      <c r="F36" s="37">
        <f t="shared" si="3"/>
        <v>15838812</v>
      </c>
      <c r="G36" s="37">
        <f t="shared" si="3"/>
        <v>26790522</v>
      </c>
      <c r="H36" s="37">
        <f t="shared" si="3"/>
        <v>-13187659</v>
      </c>
      <c r="I36" s="37">
        <f t="shared" si="3"/>
        <v>-6859497</v>
      </c>
      <c r="J36" s="37">
        <f t="shared" si="3"/>
        <v>6743366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6743366</v>
      </c>
      <c r="X36" s="37">
        <f t="shared" si="3"/>
        <v>-2147714</v>
      </c>
      <c r="Y36" s="37">
        <f t="shared" si="3"/>
        <v>8891080</v>
      </c>
      <c r="Z36" s="38">
        <f>+IF(X36&lt;&gt;0,+(Y36/X36)*100,0)</f>
        <v>-413.9787699852029</v>
      </c>
      <c r="AA36" s="39">
        <f>+AA15+AA25+AA34</f>
        <v>15838812</v>
      </c>
    </row>
    <row r="37" spans="1:27" ht="13.5">
      <c r="A37" s="26" t="s">
        <v>57</v>
      </c>
      <c r="B37" s="20"/>
      <c r="C37" s="35">
        <v>67775294</v>
      </c>
      <c r="D37" s="35"/>
      <c r="E37" s="36">
        <v>77244000</v>
      </c>
      <c r="F37" s="37">
        <v>77244000</v>
      </c>
      <c r="G37" s="37">
        <v>52420577</v>
      </c>
      <c r="H37" s="37">
        <v>79211099</v>
      </c>
      <c r="I37" s="37">
        <v>66023440</v>
      </c>
      <c r="J37" s="37">
        <v>52420577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52420577</v>
      </c>
      <c r="X37" s="37">
        <v>77244000</v>
      </c>
      <c r="Y37" s="37">
        <v>-24823423</v>
      </c>
      <c r="Z37" s="38">
        <v>-32.14</v>
      </c>
      <c r="AA37" s="39">
        <v>77244000</v>
      </c>
    </row>
    <row r="38" spans="1:27" ht="13.5">
      <c r="A38" s="45" t="s">
        <v>58</v>
      </c>
      <c r="B38" s="46"/>
      <c r="C38" s="47">
        <v>52420577</v>
      </c>
      <c r="D38" s="47"/>
      <c r="E38" s="48">
        <v>93082812</v>
      </c>
      <c r="F38" s="49">
        <v>93082812</v>
      </c>
      <c r="G38" s="49">
        <v>79211099</v>
      </c>
      <c r="H38" s="49">
        <v>66023440</v>
      </c>
      <c r="I38" s="49">
        <v>59163943</v>
      </c>
      <c r="J38" s="49">
        <v>59163943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59163943</v>
      </c>
      <c r="X38" s="49">
        <v>75096286</v>
      </c>
      <c r="Y38" s="49">
        <v>-15932343</v>
      </c>
      <c r="Z38" s="50">
        <v>-21.22</v>
      </c>
      <c r="AA38" s="51">
        <v>93082812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21139652</v>
      </c>
      <c r="D6" s="21"/>
      <c r="E6" s="22">
        <v>19116586</v>
      </c>
      <c r="F6" s="23">
        <v>19116586</v>
      </c>
      <c r="G6" s="23">
        <v>933337</v>
      </c>
      <c r="H6" s="23">
        <v>12954929</v>
      </c>
      <c r="I6" s="23">
        <v>3432956</v>
      </c>
      <c r="J6" s="23">
        <v>17321222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17321222</v>
      </c>
      <c r="X6" s="23">
        <v>2549458</v>
      </c>
      <c r="Y6" s="23">
        <v>14771764</v>
      </c>
      <c r="Z6" s="24">
        <v>579.41</v>
      </c>
      <c r="AA6" s="25">
        <v>19116586</v>
      </c>
    </row>
    <row r="7" spans="1:27" ht="13.5">
      <c r="A7" s="26" t="s">
        <v>34</v>
      </c>
      <c r="B7" s="20"/>
      <c r="C7" s="21">
        <v>32191154</v>
      </c>
      <c r="D7" s="21"/>
      <c r="E7" s="22">
        <v>18252996</v>
      </c>
      <c r="F7" s="23">
        <v>18252996</v>
      </c>
      <c r="G7" s="23">
        <v>7194000</v>
      </c>
      <c r="H7" s="23">
        <v>5091928</v>
      </c>
      <c r="I7" s="23"/>
      <c r="J7" s="23">
        <v>12285928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12285928</v>
      </c>
      <c r="X7" s="23">
        <v>4563249</v>
      </c>
      <c r="Y7" s="23">
        <v>7722679</v>
      </c>
      <c r="Z7" s="24">
        <v>169.24</v>
      </c>
      <c r="AA7" s="25">
        <v>18252996</v>
      </c>
    </row>
    <row r="8" spans="1:27" ht="13.5">
      <c r="A8" s="26" t="s">
        <v>35</v>
      </c>
      <c r="B8" s="20"/>
      <c r="C8" s="21">
        <v>9083000</v>
      </c>
      <c r="D8" s="21"/>
      <c r="E8" s="22">
        <v>7478004</v>
      </c>
      <c r="F8" s="23">
        <v>7478004</v>
      </c>
      <c r="G8" s="23">
        <v>4590000</v>
      </c>
      <c r="H8" s="23"/>
      <c r="I8" s="23"/>
      <c r="J8" s="23">
        <v>4590000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4590000</v>
      </c>
      <c r="X8" s="23">
        <v>1869501</v>
      </c>
      <c r="Y8" s="23">
        <v>2720499</v>
      </c>
      <c r="Z8" s="24">
        <v>145.52</v>
      </c>
      <c r="AA8" s="25">
        <v>7478004</v>
      </c>
    </row>
    <row r="9" spans="1:27" ht="13.5">
      <c r="A9" s="26" t="s">
        <v>36</v>
      </c>
      <c r="B9" s="20"/>
      <c r="C9" s="21">
        <v>1425166</v>
      </c>
      <c r="D9" s="21"/>
      <c r="E9" s="22">
        <v>1540776</v>
      </c>
      <c r="F9" s="23">
        <v>1540776</v>
      </c>
      <c r="G9" s="23">
        <v>104189</v>
      </c>
      <c r="H9" s="23">
        <v>90213</v>
      </c>
      <c r="I9" s="23">
        <v>116944</v>
      </c>
      <c r="J9" s="23">
        <v>311346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311346</v>
      </c>
      <c r="X9" s="23">
        <v>385194</v>
      </c>
      <c r="Y9" s="23">
        <v>-73848</v>
      </c>
      <c r="Z9" s="24">
        <v>-19.17</v>
      </c>
      <c r="AA9" s="25">
        <v>1540776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-46437901</v>
      </c>
      <c r="D12" s="21"/>
      <c r="E12" s="22">
        <v>-39189353</v>
      </c>
      <c r="F12" s="23">
        <v>-39189353</v>
      </c>
      <c r="G12" s="23">
        <v>-5570465</v>
      </c>
      <c r="H12" s="23">
        <v>-16121441</v>
      </c>
      <c r="I12" s="23">
        <v>-4738450</v>
      </c>
      <c r="J12" s="23">
        <v>-26430356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-26430356</v>
      </c>
      <c r="X12" s="23">
        <v>-9797337</v>
      </c>
      <c r="Y12" s="23">
        <v>-16633019</v>
      </c>
      <c r="Z12" s="24">
        <v>169.77</v>
      </c>
      <c r="AA12" s="25">
        <v>-39189353</v>
      </c>
    </row>
    <row r="13" spans="1:27" ht="13.5">
      <c r="A13" s="26" t="s">
        <v>40</v>
      </c>
      <c r="B13" s="20"/>
      <c r="C13" s="21">
        <v>-234480</v>
      </c>
      <c r="D13" s="21"/>
      <c r="E13" s="22">
        <v>-160284</v>
      </c>
      <c r="F13" s="23">
        <v>-160284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-40071</v>
      </c>
      <c r="Y13" s="23">
        <v>40071</v>
      </c>
      <c r="Z13" s="24">
        <v>-100</v>
      </c>
      <c r="AA13" s="25">
        <v>-160284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17166591</v>
      </c>
      <c r="D15" s="29">
        <f>SUM(D6:D14)</f>
        <v>0</v>
      </c>
      <c r="E15" s="30">
        <f t="shared" si="0"/>
        <v>7038725</v>
      </c>
      <c r="F15" s="31">
        <f t="shared" si="0"/>
        <v>7038725</v>
      </c>
      <c r="G15" s="31">
        <f t="shared" si="0"/>
        <v>7251061</v>
      </c>
      <c r="H15" s="31">
        <f t="shared" si="0"/>
        <v>2015629</v>
      </c>
      <c r="I15" s="31">
        <f t="shared" si="0"/>
        <v>-1188550</v>
      </c>
      <c r="J15" s="31">
        <f t="shared" si="0"/>
        <v>8078140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8078140</v>
      </c>
      <c r="X15" s="31">
        <f t="shared" si="0"/>
        <v>-470006</v>
      </c>
      <c r="Y15" s="31">
        <f t="shared" si="0"/>
        <v>8548146</v>
      </c>
      <c r="Z15" s="32">
        <f>+IF(X15&lt;&gt;0,+(Y15/X15)*100,0)</f>
        <v>-1818.7312502393586</v>
      </c>
      <c r="AA15" s="33">
        <f>SUM(AA6:AA14)</f>
        <v>7038725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100896</v>
      </c>
      <c r="F19" s="23">
        <v>100896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25224</v>
      </c>
      <c r="Y19" s="40">
        <v>-25224</v>
      </c>
      <c r="Z19" s="41">
        <v>-100</v>
      </c>
      <c r="AA19" s="42">
        <v>100896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-14124773</v>
      </c>
      <c r="D24" s="21"/>
      <c r="E24" s="22">
        <v>-10862568</v>
      </c>
      <c r="F24" s="23">
        <v>-10862568</v>
      </c>
      <c r="G24" s="23">
        <v>-2060594</v>
      </c>
      <c r="H24" s="23"/>
      <c r="I24" s="23">
        <v>-886644</v>
      </c>
      <c r="J24" s="23">
        <v>-2947238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-2947238</v>
      </c>
      <c r="X24" s="23">
        <v>-2715642</v>
      </c>
      <c r="Y24" s="23">
        <v>-231596</v>
      </c>
      <c r="Z24" s="24">
        <v>8.53</v>
      </c>
      <c r="AA24" s="25">
        <v>-10862568</v>
      </c>
    </row>
    <row r="25" spans="1:27" ht="13.5">
      <c r="A25" s="27" t="s">
        <v>49</v>
      </c>
      <c r="B25" s="28"/>
      <c r="C25" s="29">
        <f aca="true" t="shared" si="1" ref="C25:Y25">SUM(C19:C24)</f>
        <v>-14124773</v>
      </c>
      <c r="D25" s="29">
        <f>SUM(D19:D24)</f>
        <v>0</v>
      </c>
      <c r="E25" s="30">
        <f t="shared" si="1"/>
        <v>-10761672</v>
      </c>
      <c r="F25" s="31">
        <f t="shared" si="1"/>
        <v>-10761672</v>
      </c>
      <c r="G25" s="31">
        <f t="shared" si="1"/>
        <v>-2060594</v>
      </c>
      <c r="H25" s="31">
        <f t="shared" si="1"/>
        <v>0</v>
      </c>
      <c r="I25" s="31">
        <f t="shared" si="1"/>
        <v>-886644</v>
      </c>
      <c r="J25" s="31">
        <f t="shared" si="1"/>
        <v>-2947238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-2947238</v>
      </c>
      <c r="X25" s="31">
        <f t="shared" si="1"/>
        <v>-2690418</v>
      </c>
      <c r="Y25" s="31">
        <f t="shared" si="1"/>
        <v>-256820</v>
      </c>
      <c r="Z25" s="32">
        <f>+IF(X25&lt;&gt;0,+(Y25/X25)*100,0)</f>
        <v>9.545728581952693</v>
      </c>
      <c r="AA25" s="33">
        <f>SUM(AA19:AA24)</f>
        <v>-10761672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-1020567</v>
      </c>
      <c r="D33" s="21"/>
      <c r="E33" s="22">
        <v>-1993444</v>
      </c>
      <c r="F33" s="23">
        <v>-1993444</v>
      </c>
      <c r="G33" s="23">
        <v>-218980</v>
      </c>
      <c r="H33" s="23"/>
      <c r="I33" s="23"/>
      <c r="J33" s="23">
        <v>-218980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-218980</v>
      </c>
      <c r="X33" s="23">
        <v>-276750</v>
      </c>
      <c r="Y33" s="23">
        <v>57770</v>
      </c>
      <c r="Z33" s="24">
        <v>-20.87</v>
      </c>
      <c r="AA33" s="25">
        <v>-1993444</v>
      </c>
    </row>
    <row r="34" spans="1:27" ht="13.5">
      <c r="A34" s="27" t="s">
        <v>55</v>
      </c>
      <c r="B34" s="28"/>
      <c r="C34" s="29">
        <f aca="true" t="shared" si="2" ref="C34:Y34">SUM(C29:C33)</f>
        <v>-1020567</v>
      </c>
      <c r="D34" s="29">
        <f>SUM(D29:D33)</f>
        <v>0</v>
      </c>
      <c r="E34" s="30">
        <f t="shared" si="2"/>
        <v>-1993444</v>
      </c>
      <c r="F34" s="31">
        <f t="shared" si="2"/>
        <v>-1993444</v>
      </c>
      <c r="G34" s="31">
        <f t="shared" si="2"/>
        <v>-218980</v>
      </c>
      <c r="H34" s="31">
        <f t="shared" si="2"/>
        <v>0</v>
      </c>
      <c r="I34" s="31">
        <f t="shared" si="2"/>
        <v>0</v>
      </c>
      <c r="J34" s="31">
        <f t="shared" si="2"/>
        <v>-218980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-218980</v>
      </c>
      <c r="X34" s="31">
        <f t="shared" si="2"/>
        <v>-276750</v>
      </c>
      <c r="Y34" s="31">
        <f t="shared" si="2"/>
        <v>57770</v>
      </c>
      <c r="Z34" s="32">
        <f>+IF(X34&lt;&gt;0,+(Y34/X34)*100,0)</f>
        <v>-20.874435411020777</v>
      </c>
      <c r="AA34" s="33">
        <f>SUM(AA29:AA33)</f>
        <v>-1993444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2021251</v>
      </c>
      <c r="D36" s="35">
        <f>+D15+D25+D34</f>
        <v>0</v>
      </c>
      <c r="E36" s="36">
        <f t="shared" si="3"/>
        <v>-5716391</v>
      </c>
      <c r="F36" s="37">
        <f t="shared" si="3"/>
        <v>-5716391</v>
      </c>
      <c r="G36" s="37">
        <f t="shared" si="3"/>
        <v>4971487</v>
      </c>
      <c r="H36" s="37">
        <f t="shared" si="3"/>
        <v>2015629</v>
      </c>
      <c r="I36" s="37">
        <f t="shared" si="3"/>
        <v>-2075194</v>
      </c>
      <c r="J36" s="37">
        <f t="shared" si="3"/>
        <v>4911922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4911922</v>
      </c>
      <c r="X36" s="37">
        <f t="shared" si="3"/>
        <v>-3437174</v>
      </c>
      <c r="Y36" s="37">
        <f t="shared" si="3"/>
        <v>8349096</v>
      </c>
      <c r="Z36" s="38">
        <f>+IF(X36&lt;&gt;0,+(Y36/X36)*100,0)</f>
        <v>-242.9058290328043</v>
      </c>
      <c r="AA36" s="39">
        <f>+AA15+AA25+AA34</f>
        <v>-5716391</v>
      </c>
    </row>
    <row r="37" spans="1:27" ht="13.5">
      <c r="A37" s="26" t="s">
        <v>57</v>
      </c>
      <c r="B37" s="20"/>
      <c r="C37" s="35">
        <v>24002719</v>
      </c>
      <c r="D37" s="35"/>
      <c r="E37" s="36">
        <v>28811857</v>
      </c>
      <c r="F37" s="37">
        <v>28811857</v>
      </c>
      <c r="G37" s="37">
        <v>26283148</v>
      </c>
      <c r="H37" s="37">
        <v>31254635</v>
      </c>
      <c r="I37" s="37">
        <v>33270264</v>
      </c>
      <c r="J37" s="37">
        <v>26283148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26283148</v>
      </c>
      <c r="X37" s="37">
        <v>28811857</v>
      </c>
      <c r="Y37" s="37">
        <v>-2528709</v>
      </c>
      <c r="Z37" s="38">
        <v>-8.78</v>
      </c>
      <c r="AA37" s="39">
        <v>28811857</v>
      </c>
    </row>
    <row r="38" spans="1:27" ht="13.5">
      <c r="A38" s="45" t="s">
        <v>58</v>
      </c>
      <c r="B38" s="46"/>
      <c r="C38" s="47">
        <v>26023970</v>
      </c>
      <c r="D38" s="47"/>
      <c r="E38" s="48">
        <v>23095466</v>
      </c>
      <c r="F38" s="49">
        <v>23095466</v>
      </c>
      <c r="G38" s="49">
        <v>31254635</v>
      </c>
      <c r="H38" s="49">
        <v>33270264</v>
      </c>
      <c r="I38" s="49">
        <v>31195070</v>
      </c>
      <c r="J38" s="49">
        <v>31195070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31195070</v>
      </c>
      <c r="X38" s="49">
        <v>25374683</v>
      </c>
      <c r="Y38" s="49">
        <v>5820387</v>
      </c>
      <c r="Z38" s="50">
        <v>22.94</v>
      </c>
      <c r="AA38" s="51">
        <v>23095466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186222414</v>
      </c>
      <c r="D6" s="21"/>
      <c r="E6" s="22">
        <v>176509458</v>
      </c>
      <c r="F6" s="23">
        <v>176509458</v>
      </c>
      <c r="G6" s="23">
        <v>12150175</v>
      </c>
      <c r="H6" s="23">
        <v>12105000</v>
      </c>
      <c r="I6" s="23">
        <v>20444000</v>
      </c>
      <c r="J6" s="23">
        <v>44699175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44699175</v>
      </c>
      <c r="X6" s="23">
        <v>57132000</v>
      </c>
      <c r="Y6" s="23">
        <v>-12432825</v>
      </c>
      <c r="Z6" s="24">
        <v>-21.76</v>
      </c>
      <c r="AA6" s="25">
        <v>176509458</v>
      </c>
    </row>
    <row r="7" spans="1:27" ht="13.5">
      <c r="A7" s="26" t="s">
        <v>34</v>
      </c>
      <c r="B7" s="20"/>
      <c r="C7" s="21">
        <v>88195695</v>
      </c>
      <c r="D7" s="21"/>
      <c r="E7" s="22">
        <v>53676000</v>
      </c>
      <c r="F7" s="23">
        <v>53676000</v>
      </c>
      <c r="G7" s="23">
        <v>21511859</v>
      </c>
      <c r="H7" s="23"/>
      <c r="I7" s="23"/>
      <c r="J7" s="23">
        <v>21511859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21511859</v>
      </c>
      <c r="X7" s="23">
        <v>20219000</v>
      </c>
      <c r="Y7" s="23">
        <v>1292859</v>
      </c>
      <c r="Z7" s="24">
        <v>6.39</v>
      </c>
      <c r="AA7" s="25">
        <v>53676000</v>
      </c>
    </row>
    <row r="8" spans="1:27" ht="13.5">
      <c r="A8" s="26" t="s">
        <v>35</v>
      </c>
      <c r="B8" s="20"/>
      <c r="C8" s="21"/>
      <c r="D8" s="21"/>
      <c r="E8" s="22">
        <v>48545000</v>
      </c>
      <c r="F8" s="23">
        <v>48545000</v>
      </c>
      <c r="G8" s="23">
        <v>7705000</v>
      </c>
      <c r="H8" s="23"/>
      <c r="I8" s="23">
        <v>5052000</v>
      </c>
      <c r="J8" s="23">
        <v>12757000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12757000</v>
      </c>
      <c r="X8" s="23">
        <v>23667000</v>
      </c>
      <c r="Y8" s="23">
        <v>-10910000</v>
      </c>
      <c r="Z8" s="24">
        <v>-46.1</v>
      </c>
      <c r="AA8" s="25">
        <v>48545000</v>
      </c>
    </row>
    <row r="9" spans="1:27" ht="13.5">
      <c r="A9" s="26" t="s">
        <v>36</v>
      </c>
      <c r="B9" s="20"/>
      <c r="C9" s="21">
        <v>2724283</v>
      </c>
      <c r="D9" s="21"/>
      <c r="E9" s="22">
        <v>1090000</v>
      </c>
      <c r="F9" s="23">
        <v>1090000</v>
      </c>
      <c r="G9" s="23">
        <v>85768</v>
      </c>
      <c r="H9" s="23">
        <v>89000</v>
      </c>
      <c r="I9" s="23">
        <v>89000</v>
      </c>
      <c r="J9" s="23">
        <v>263768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263768</v>
      </c>
      <c r="X9" s="23">
        <v>102000</v>
      </c>
      <c r="Y9" s="23">
        <v>161768</v>
      </c>
      <c r="Z9" s="24">
        <v>158.6</v>
      </c>
      <c r="AA9" s="25">
        <v>1090000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-220721962</v>
      </c>
      <c r="D12" s="21"/>
      <c r="E12" s="22">
        <v>-207198000</v>
      </c>
      <c r="F12" s="23">
        <v>-207198000</v>
      </c>
      <c r="G12" s="23">
        <v>-25926000</v>
      </c>
      <c r="H12" s="23">
        <v>-23252000</v>
      </c>
      <c r="I12" s="23">
        <v>-19896000</v>
      </c>
      <c r="J12" s="23">
        <v>-69074000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-69074000</v>
      </c>
      <c r="X12" s="23">
        <v>-67139000</v>
      </c>
      <c r="Y12" s="23">
        <v>-1935000</v>
      </c>
      <c r="Z12" s="24">
        <v>2.88</v>
      </c>
      <c r="AA12" s="25">
        <v>-207198000</v>
      </c>
    </row>
    <row r="13" spans="1:27" ht="13.5">
      <c r="A13" s="26" t="s">
        <v>40</v>
      </c>
      <c r="B13" s="20"/>
      <c r="C13" s="21">
        <v>-1562465</v>
      </c>
      <c r="D13" s="21"/>
      <c r="E13" s="22">
        <v>-1053000</v>
      </c>
      <c r="F13" s="23">
        <v>-1053000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-570000</v>
      </c>
      <c r="Y13" s="23">
        <v>570000</v>
      </c>
      <c r="Z13" s="24">
        <v>-100</v>
      </c>
      <c r="AA13" s="25">
        <v>-1053000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54857965</v>
      </c>
      <c r="D15" s="29">
        <f>SUM(D6:D14)</f>
        <v>0</v>
      </c>
      <c r="E15" s="30">
        <f t="shared" si="0"/>
        <v>71569458</v>
      </c>
      <c r="F15" s="31">
        <f t="shared" si="0"/>
        <v>71569458</v>
      </c>
      <c r="G15" s="31">
        <f t="shared" si="0"/>
        <v>15526802</v>
      </c>
      <c r="H15" s="31">
        <f t="shared" si="0"/>
        <v>-11058000</v>
      </c>
      <c r="I15" s="31">
        <f t="shared" si="0"/>
        <v>5689000</v>
      </c>
      <c r="J15" s="31">
        <f t="shared" si="0"/>
        <v>10157802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10157802</v>
      </c>
      <c r="X15" s="31">
        <f t="shared" si="0"/>
        <v>33411000</v>
      </c>
      <c r="Y15" s="31">
        <f t="shared" si="0"/>
        <v>-23253198</v>
      </c>
      <c r="Z15" s="32">
        <f>+IF(X15&lt;&gt;0,+(Y15/X15)*100,0)</f>
        <v>-69.5974319834785</v>
      </c>
      <c r="AA15" s="33">
        <f>SUM(AA6:AA14)</f>
        <v>71569458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1403</v>
      </c>
      <c r="D19" s="21"/>
      <c r="E19" s="22"/>
      <c r="F19" s="23"/>
      <c r="G19" s="40"/>
      <c r="H19" s="40">
        <v>2981000</v>
      </c>
      <c r="I19" s="40"/>
      <c r="J19" s="23">
        <v>2981000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2981000</v>
      </c>
      <c r="X19" s="23"/>
      <c r="Y19" s="40">
        <v>2981000</v>
      </c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-38048861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-2097256</v>
      </c>
      <c r="D24" s="21"/>
      <c r="E24" s="22">
        <v>-64632000</v>
      </c>
      <c r="F24" s="23">
        <v>-64632000</v>
      </c>
      <c r="G24" s="23">
        <v>-4609000</v>
      </c>
      <c r="H24" s="23">
        <v>-1901000</v>
      </c>
      <c r="I24" s="23">
        <v>-8384000</v>
      </c>
      <c r="J24" s="23">
        <v>-14894000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-14894000</v>
      </c>
      <c r="X24" s="23">
        <v>-16407000</v>
      </c>
      <c r="Y24" s="23">
        <v>1513000</v>
      </c>
      <c r="Z24" s="24">
        <v>-9.22</v>
      </c>
      <c r="AA24" s="25">
        <v>-64632000</v>
      </c>
    </row>
    <row r="25" spans="1:27" ht="13.5">
      <c r="A25" s="27" t="s">
        <v>49</v>
      </c>
      <c r="B25" s="28"/>
      <c r="C25" s="29">
        <f aca="true" t="shared" si="1" ref="C25:Y25">SUM(C19:C24)</f>
        <v>-40144714</v>
      </c>
      <c r="D25" s="29">
        <f>SUM(D19:D24)</f>
        <v>0</v>
      </c>
      <c r="E25" s="30">
        <f t="shared" si="1"/>
        <v>-64632000</v>
      </c>
      <c r="F25" s="31">
        <f t="shared" si="1"/>
        <v>-64632000</v>
      </c>
      <c r="G25" s="31">
        <f t="shared" si="1"/>
        <v>-4609000</v>
      </c>
      <c r="H25" s="31">
        <f t="shared" si="1"/>
        <v>1080000</v>
      </c>
      <c r="I25" s="31">
        <f t="shared" si="1"/>
        <v>-8384000</v>
      </c>
      <c r="J25" s="31">
        <f t="shared" si="1"/>
        <v>-11913000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-11913000</v>
      </c>
      <c r="X25" s="31">
        <f t="shared" si="1"/>
        <v>-16407000</v>
      </c>
      <c r="Y25" s="31">
        <f t="shared" si="1"/>
        <v>4494000</v>
      </c>
      <c r="Z25" s="32">
        <f>+IF(X25&lt;&gt;0,+(Y25/X25)*100,0)</f>
        <v>-27.390747851526786</v>
      </c>
      <c r="AA25" s="33">
        <f>SUM(AA19:AA24)</f>
        <v>-64632000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-667414</v>
      </c>
      <c r="D33" s="21"/>
      <c r="E33" s="22">
        <v>-2800000</v>
      </c>
      <c r="F33" s="23">
        <v>-2800000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-552000</v>
      </c>
      <c r="Y33" s="23">
        <v>552000</v>
      </c>
      <c r="Z33" s="24">
        <v>-100</v>
      </c>
      <c r="AA33" s="25">
        <v>-2800000</v>
      </c>
    </row>
    <row r="34" spans="1:27" ht="13.5">
      <c r="A34" s="27" t="s">
        <v>55</v>
      </c>
      <c r="B34" s="28"/>
      <c r="C34" s="29">
        <f aca="true" t="shared" si="2" ref="C34:Y34">SUM(C29:C33)</f>
        <v>-667414</v>
      </c>
      <c r="D34" s="29">
        <f>SUM(D29:D33)</f>
        <v>0</v>
      </c>
      <c r="E34" s="30">
        <f t="shared" si="2"/>
        <v>-2800000</v>
      </c>
      <c r="F34" s="31">
        <f t="shared" si="2"/>
        <v>-2800000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-552000</v>
      </c>
      <c r="Y34" s="31">
        <f t="shared" si="2"/>
        <v>552000</v>
      </c>
      <c r="Z34" s="32">
        <f>+IF(X34&lt;&gt;0,+(Y34/X34)*100,0)</f>
        <v>-100</v>
      </c>
      <c r="AA34" s="33">
        <f>SUM(AA29:AA33)</f>
        <v>-2800000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14045837</v>
      </c>
      <c r="D36" s="35">
        <f>+D15+D25+D34</f>
        <v>0</v>
      </c>
      <c r="E36" s="36">
        <f t="shared" si="3"/>
        <v>4137458</v>
      </c>
      <c r="F36" s="37">
        <f t="shared" si="3"/>
        <v>4137458</v>
      </c>
      <c r="G36" s="37">
        <f t="shared" si="3"/>
        <v>10917802</v>
      </c>
      <c r="H36" s="37">
        <f t="shared" si="3"/>
        <v>-9978000</v>
      </c>
      <c r="I36" s="37">
        <f t="shared" si="3"/>
        <v>-2695000</v>
      </c>
      <c r="J36" s="37">
        <f t="shared" si="3"/>
        <v>-1755198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-1755198</v>
      </c>
      <c r="X36" s="37">
        <f t="shared" si="3"/>
        <v>16452000</v>
      </c>
      <c r="Y36" s="37">
        <f t="shared" si="3"/>
        <v>-18207198</v>
      </c>
      <c r="Z36" s="38">
        <f>+IF(X36&lt;&gt;0,+(Y36/X36)*100,0)</f>
        <v>-110.66859956236324</v>
      </c>
      <c r="AA36" s="39">
        <f>+AA15+AA25+AA34</f>
        <v>4137458</v>
      </c>
    </row>
    <row r="37" spans="1:27" ht="13.5">
      <c r="A37" s="26" t="s">
        <v>57</v>
      </c>
      <c r="B37" s="20"/>
      <c r="C37" s="35">
        <v>-523290</v>
      </c>
      <c r="D37" s="35"/>
      <c r="E37" s="36">
        <v>3830000</v>
      </c>
      <c r="F37" s="37">
        <v>3830000</v>
      </c>
      <c r="G37" s="37">
        <v>4163000</v>
      </c>
      <c r="H37" s="37">
        <v>15080802</v>
      </c>
      <c r="I37" s="37">
        <v>5102802</v>
      </c>
      <c r="J37" s="37">
        <v>4163000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4163000</v>
      </c>
      <c r="X37" s="37">
        <v>3830000</v>
      </c>
      <c r="Y37" s="37">
        <v>333000</v>
      </c>
      <c r="Z37" s="38">
        <v>8.69</v>
      </c>
      <c r="AA37" s="39">
        <v>3830000</v>
      </c>
    </row>
    <row r="38" spans="1:27" ht="13.5">
      <c r="A38" s="45" t="s">
        <v>58</v>
      </c>
      <c r="B38" s="46"/>
      <c r="C38" s="47">
        <v>13522547</v>
      </c>
      <c r="D38" s="47"/>
      <c r="E38" s="48">
        <v>7967458</v>
      </c>
      <c r="F38" s="49">
        <v>7967458</v>
      </c>
      <c r="G38" s="49">
        <v>15080802</v>
      </c>
      <c r="H38" s="49">
        <v>5102802</v>
      </c>
      <c r="I38" s="49">
        <v>2407802</v>
      </c>
      <c r="J38" s="49">
        <v>2407802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2407802</v>
      </c>
      <c r="X38" s="49">
        <v>20282000</v>
      </c>
      <c r="Y38" s="49">
        <v>-17874198</v>
      </c>
      <c r="Z38" s="50">
        <v>-88.13</v>
      </c>
      <c r="AA38" s="51">
        <v>7967458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8743000</v>
      </c>
      <c r="D6" s="21"/>
      <c r="E6" s="22">
        <v>21031199</v>
      </c>
      <c r="F6" s="23">
        <v>21031199</v>
      </c>
      <c r="G6" s="23">
        <v>6259405</v>
      </c>
      <c r="H6" s="23">
        <v>11048879</v>
      </c>
      <c r="I6" s="23"/>
      <c r="J6" s="23">
        <v>17308284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17308284</v>
      </c>
      <c r="X6" s="23">
        <v>4633302</v>
      </c>
      <c r="Y6" s="23">
        <v>12674982</v>
      </c>
      <c r="Z6" s="24">
        <v>273.56</v>
      </c>
      <c r="AA6" s="25">
        <v>21031199</v>
      </c>
    </row>
    <row r="7" spans="1:27" ht="13.5">
      <c r="A7" s="26" t="s">
        <v>34</v>
      </c>
      <c r="B7" s="20"/>
      <c r="C7" s="21">
        <v>62971000</v>
      </c>
      <c r="D7" s="21"/>
      <c r="E7" s="22">
        <v>81162000</v>
      </c>
      <c r="F7" s="23">
        <v>81162000</v>
      </c>
      <c r="G7" s="23">
        <v>28311000</v>
      </c>
      <c r="H7" s="23">
        <v>934000</v>
      </c>
      <c r="I7" s="23"/>
      <c r="J7" s="23">
        <v>29245000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29245000</v>
      </c>
      <c r="X7" s="23">
        <v>79462000</v>
      </c>
      <c r="Y7" s="23">
        <v>-50217000</v>
      </c>
      <c r="Z7" s="24">
        <v>-63.2</v>
      </c>
      <c r="AA7" s="25">
        <v>81162000</v>
      </c>
    </row>
    <row r="8" spans="1:27" ht="13.5">
      <c r="A8" s="26" t="s">
        <v>35</v>
      </c>
      <c r="B8" s="20"/>
      <c r="C8" s="21">
        <v>36037000</v>
      </c>
      <c r="D8" s="21"/>
      <c r="E8" s="22">
        <v>31553000</v>
      </c>
      <c r="F8" s="23">
        <v>31553000</v>
      </c>
      <c r="G8" s="23">
        <v>5670000</v>
      </c>
      <c r="H8" s="23"/>
      <c r="I8" s="23"/>
      <c r="J8" s="23">
        <v>5670000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5670000</v>
      </c>
      <c r="X8" s="23">
        <v>7851000</v>
      </c>
      <c r="Y8" s="23">
        <v>-2181000</v>
      </c>
      <c r="Z8" s="24">
        <v>-27.78</v>
      </c>
      <c r="AA8" s="25">
        <v>31553000</v>
      </c>
    </row>
    <row r="9" spans="1:27" ht="13.5">
      <c r="A9" s="26" t="s">
        <v>36</v>
      </c>
      <c r="B9" s="20"/>
      <c r="C9" s="21">
        <v>3793000</v>
      </c>
      <c r="D9" s="21"/>
      <c r="E9" s="22">
        <v>2840000</v>
      </c>
      <c r="F9" s="23">
        <v>2840000</v>
      </c>
      <c r="G9" s="23">
        <v>7624</v>
      </c>
      <c r="H9" s="23">
        <v>41622</v>
      </c>
      <c r="I9" s="23"/>
      <c r="J9" s="23">
        <v>49246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49246</v>
      </c>
      <c r="X9" s="23">
        <v>710001</v>
      </c>
      <c r="Y9" s="23">
        <v>-660755</v>
      </c>
      <c r="Z9" s="24">
        <v>-93.06</v>
      </c>
      <c r="AA9" s="25">
        <v>2840000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-74812000</v>
      </c>
      <c r="D12" s="21"/>
      <c r="E12" s="22">
        <v>-84213491</v>
      </c>
      <c r="F12" s="23">
        <v>-84213491</v>
      </c>
      <c r="G12" s="23">
        <v>-10666146</v>
      </c>
      <c r="H12" s="23">
        <v>-25368148</v>
      </c>
      <c r="I12" s="23"/>
      <c r="J12" s="23">
        <v>-36034294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-36034294</v>
      </c>
      <c r="X12" s="23">
        <v>-23650704</v>
      </c>
      <c r="Y12" s="23">
        <v>-12383590</v>
      </c>
      <c r="Z12" s="24">
        <v>52.36</v>
      </c>
      <c r="AA12" s="25">
        <v>-84213491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-3000000</v>
      </c>
      <c r="F14" s="23">
        <v>-3000000</v>
      </c>
      <c r="G14" s="23">
        <v>-114735</v>
      </c>
      <c r="H14" s="23">
        <v>-220707</v>
      </c>
      <c r="I14" s="23"/>
      <c r="J14" s="23">
        <v>-335442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-335442</v>
      </c>
      <c r="X14" s="23">
        <v>-750000</v>
      </c>
      <c r="Y14" s="23">
        <v>414558</v>
      </c>
      <c r="Z14" s="24">
        <v>-55.27</v>
      </c>
      <c r="AA14" s="25">
        <v>-3000000</v>
      </c>
    </row>
    <row r="15" spans="1:27" ht="13.5">
      <c r="A15" s="27" t="s">
        <v>42</v>
      </c>
      <c r="B15" s="28"/>
      <c r="C15" s="29">
        <f aca="true" t="shared" si="0" ref="C15:Y15">SUM(C6:C14)</f>
        <v>36732000</v>
      </c>
      <c r="D15" s="29">
        <f>SUM(D6:D14)</f>
        <v>0</v>
      </c>
      <c r="E15" s="30">
        <f t="shared" si="0"/>
        <v>49372708</v>
      </c>
      <c r="F15" s="31">
        <f t="shared" si="0"/>
        <v>49372708</v>
      </c>
      <c r="G15" s="31">
        <f t="shared" si="0"/>
        <v>29467148</v>
      </c>
      <c r="H15" s="31">
        <f t="shared" si="0"/>
        <v>-13564354</v>
      </c>
      <c r="I15" s="31">
        <f t="shared" si="0"/>
        <v>0</v>
      </c>
      <c r="J15" s="31">
        <f t="shared" si="0"/>
        <v>15902794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15902794</v>
      </c>
      <c r="X15" s="31">
        <f t="shared" si="0"/>
        <v>68255599</v>
      </c>
      <c r="Y15" s="31">
        <f t="shared" si="0"/>
        <v>-52352805</v>
      </c>
      <c r="Z15" s="32">
        <f>+IF(X15&lt;&gt;0,+(Y15/X15)*100,0)</f>
        <v>-76.70111429246998</v>
      </c>
      <c r="AA15" s="33">
        <f>SUM(AA6:AA14)</f>
        <v>49372708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-40019967</v>
      </c>
      <c r="F24" s="23">
        <v>-40019967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-20010151</v>
      </c>
      <c r="Y24" s="23">
        <v>20010151</v>
      </c>
      <c r="Z24" s="24">
        <v>-100</v>
      </c>
      <c r="AA24" s="25">
        <v>-40019967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-40019967</v>
      </c>
      <c r="F25" s="31">
        <f t="shared" si="1"/>
        <v>-40019967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-20010151</v>
      </c>
      <c r="Y25" s="31">
        <f t="shared" si="1"/>
        <v>20010151</v>
      </c>
      <c r="Z25" s="32">
        <f>+IF(X25&lt;&gt;0,+(Y25/X25)*100,0)</f>
        <v>-100</v>
      </c>
      <c r="AA25" s="33">
        <f>SUM(AA19:AA24)</f>
        <v>-40019967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36732000</v>
      </c>
      <c r="D36" s="35">
        <f>+D15+D25+D34</f>
        <v>0</v>
      </c>
      <c r="E36" s="36">
        <f t="shared" si="3"/>
        <v>9352741</v>
      </c>
      <c r="F36" s="37">
        <f t="shared" si="3"/>
        <v>9352741</v>
      </c>
      <c r="G36" s="37">
        <f t="shared" si="3"/>
        <v>29467148</v>
      </c>
      <c r="H36" s="37">
        <f t="shared" si="3"/>
        <v>-13564354</v>
      </c>
      <c r="I36" s="37">
        <f t="shared" si="3"/>
        <v>0</v>
      </c>
      <c r="J36" s="37">
        <f t="shared" si="3"/>
        <v>15902794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15902794</v>
      </c>
      <c r="X36" s="37">
        <f t="shared" si="3"/>
        <v>48245448</v>
      </c>
      <c r="Y36" s="37">
        <f t="shared" si="3"/>
        <v>-32342654</v>
      </c>
      <c r="Z36" s="38">
        <f>+IF(X36&lt;&gt;0,+(Y36/X36)*100,0)</f>
        <v>-67.03773172548838</v>
      </c>
      <c r="AA36" s="39">
        <f>+AA15+AA25+AA34</f>
        <v>9352741</v>
      </c>
    </row>
    <row r="37" spans="1:27" ht="13.5">
      <c r="A37" s="26" t="s">
        <v>57</v>
      </c>
      <c r="B37" s="20"/>
      <c r="C37" s="35">
        <v>57758256</v>
      </c>
      <c r="D37" s="35"/>
      <c r="E37" s="36">
        <v>57758256</v>
      </c>
      <c r="F37" s="37">
        <v>57758256</v>
      </c>
      <c r="G37" s="37"/>
      <c r="H37" s="37">
        <v>29467148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57758256</v>
      </c>
      <c r="Y37" s="37">
        <v>-57758256</v>
      </c>
      <c r="Z37" s="38">
        <v>-100</v>
      </c>
      <c r="AA37" s="39">
        <v>57758256</v>
      </c>
    </row>
    <row r="38" spans="1:27" ht="13.5">
      <c r="A38" s="45" t="s">
        <v>58</v>
      </c>
      <c r="B38" s="46"/>
      <c r="C38" s="47">
        <v>94490256</v>
      </c>
      <c r="D38" s="47"/>
      <c r="E38" s="48">
        <v>67110997</v>
      </c>
      <c r="F38" s="49">
        <v>67110997</v>
      </c>
      <c r="G38" s="49">
        <v>29467148</v>
      </c>
      <c r="H38" s="49">
        <v>15902794</v>
      </c>
      <c r="I38" s="49"/>
      <c r="J38" s="49">
        <v>15902794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15902794</v>
      </c>
      <c r="X38" s="49">
        <v>106003704</v>
      </c>
      <c r="Y38" s="49">
        <v>-90100910</v>
      </c>
      <c r="Z38" s="50">
        <v>-85</v>
      </c>
      <c r="AA38" s="51">
        <v>67110997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3556393</v>
      </c>
      <c r="D6" s="21"/>
      <c r="E6" s="22">
        <v>2588000</v>
      </c>
      <c r="F6" s="23">
        <v>2588000</v>
      </c>
      <c r="G6" s="23">
        <v>201194</v>
      </c>
      <c r="H6" s="23"/>
      <c r="I6" s="23"/>
      <c r="J6" s="23">
        <v>201194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201194</v>
      </c>
      <c r="X6" s="23">
        <v>641250</v>
      </c>
      <c r="Y6" s="23">
        <v>-440056</v>
      </c>
      <c r="Z6" s="24">
        <v>-68.62</v>
      </c>
      <c r="AA6" s="25">
        <v>2588000</v>
      </c>
    </row>
    <row r="7" spans="1:27" ht="13.5">
      <c r="A7" s="26" t="s">
        <v>34</v>
      </c>
      <c r="B7" s="20"/>
      <c r="C7" s="21">
        <v>33804000</v>
      </c>
      <c r="D7" s="21"/>
      <c r="E7" s="22">
        <v>39097000</v>
      </c>
      <c r="F7" s="23">
        <v>39097000</v>
      </c>
      <c r="G7" s="23">
        <v>92178</v>
      </c>
      <c r="H7" s="23"/>
      <c r="I7" s="23"/>
      <c r="J7" s="23">
        <v>92178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92178</v>
      </c>
      <c r="X7" s="23">
        <v>17758000</v>
      </c>
      <c r="Y7" s="23">
        <v>-17665822</v>
      </c>
      <c r="Z7" s="24">
        <v>-99.48</v>
      </c>
      <c r="AA7" s="25">
        <v>39097000</v>
      </c>
    </row>
    <row r="8" spans="1:27" ht="13.5">
      <c r="A8" s="26" t="s">
        <v>35</v>
      </c>
      <c r="B8" s="20"/>
      <c r="C8" s="21">
        <v>14524000</v>
      </c>
      <c r="D8" s="21"/>
      <c r="E8" s="22">
        <v>13988000</v>
      </c>
      <c r="F8" s="23">
        <v>13988000</v>
      </c>
      <c r="G8" s="23">
        <v>630430</v>
      </c>
      <c r="H8" s="23"/>
      <c r="I8" s="23"/>
      <c r="J8" s="23">
        <v>630430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630430</v>
      </c>
      <c r="X8" s="23">
        <v>4756000</v>
      </c>
      <c r="Y8" s="23">
        <v>-4125570</v>
      </c>
      <c r="Z8" s="24">
        <v>-86.74</v>
      </c>
      <c r="AA8" s="25">
        <v>13988000</v>
      </c>
    </row>
    <row r="9" spans="1:27" ht="13.5">
      <c r="A9" s="26" t="s">
        <v>36</v>
      </c>
      <c r="B9" s="20"/>
      <c r="C9" s="21">
        <v>1860281</v>
      </c>
      <c r="D9" s="21"/>
      <c r="E9" s="22">
        <v>1702000</v>
      </c>
      <c r="F9" s="23">
        <v>1702000</v>
      </c>
      <c r="G9" s="23">
        <v>33029</v>
      </c>
      <c r="H9" s="23"/>
      <c r="I9" s="23"/>
      <c r="J9" s="23">
        <v>33029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33029</v>
      </c>
      <c r="X9" s="23">
        <v>441000</v>
      </c>
      <c r="Y9" s="23">
        <v>-407971</v>
      </c>
      <c r="Z9" s="24">
        <v>-92.51</v>
      </c>
      <c r="AA9" s="25">
        <v>1702000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-29538215</v>
      </c>
      <c r="D12" s="21"/>
      <c r="E12" s="22">
        <v>-31611000</v>
      </c>
      <c r="F12" s="23">
        <v>-31611000</v>
      </c>
      <c r="G12" s="23">
        <v>-2123286</v>
      </c>
      <c r="H12" s="23"/>
      <c r="I12" s="23"/>
      <c r="J12" s="23">
        <v>-2123286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-2123286</v>
      </c>
      <c r="X12" s="23">
        <v>-7899000</v>
      </c>
      <c r="Y12" s="23">
        <v>5775714</v>
      </c>
      <c r="Z12" s="24">
        <v>-73.12</v>
      </c>
      <c r="AA12" s="25">
        <v>-31611000</v>
      </c>
    </row>
    <row r="13" spans="1:27" ht="13.5">
      <c r="A13" s="26" t="s">
        <v>40</v>
      </c>
      <c r="B13" s="20"/>
      <c r="C13" s="21">
        <v>-835</v>
      </c>
      <c r="D13" s="21"/>
      <c r="E13" s="22">
        <v>-50000</v>
      </c>
      <c r="F13" s="23">
        <v>-50000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-12000</v>
      </c>
      <c r="Y13" s="23">
        <v>12000</v>
      </c>
      <c r="Z13" s="24">
        <v>-100</v>
      </c>
      <c r="AA13" s="25">
        <v>-50000</v>
      </c>
    </row>
    <row r="14" spans="1:27" ht="13.5">
      <c r="A14" s="26" t="s">
        <v>41</v>
      </c>
      <c r="B14" s="20"/>
      <c r="C14" s="21">
        <v>-457225</v>
      </c>
      <c r="D14" s="21"/>
      <c r="E14" s="22">
        <v>-600000</v>
      </c>
      <c r="F14" s="23">
        <v>-600000</v>
      </c>
      <c r="G14" s="23">
        <v>-33469</v>
      </c>
      <c r="H14" s="23"/>
      <c r="I14" s="23"/>
      <c r="J14" s="23">
        <v>-33469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-33469</v>
      </c>
      <c r="X14" s="23">
        <v>-150000</v>
      </c>
      <c r="Y14" s="23">
        <v>116531</v>
      </c>
      <c r="Z14" s="24">
        <v>-77.69</v>
      </c>
      <c r="AA14" s="25">
        <v>-600000</v>
      </c>
    </row>
    <row r="15" spans="1:27" ht="13.5">
      <c r="A15" s="27" t="s">
        <v>42</v>
      </c>
      <c r="B15" s="28"/>
      <c r="C15" s="29">
        <f aca="true" t="shared" si="0" ref="C15:Y15">SUM(C6:C14)</f>
        <v>23748399</v>
      </c>
      <c r="D15" s="29">
        <f>SUM(D6:D14)</f>
        <v>0</v>
      </c>
      <c r="E15" s="30">
        <f t="shared" si="0"/>
        <v>25114000</v>
      </c>
      <c r="F15" s="31">
        <f t="shared" si="0"/>
        <v>25114000</v>
      </c>
      <c r="G15" s="31">
        <f t="shared" si="0"/>
        <v>-1199924</v>
      </c>
      <c r="H15" s="31">
        <f t="shared" si="0"/>
        <v>0</v>
      </c>
      <c r="I15" s="31">
        <f t="shared" si="0"/>
        <v>0</v>
      </c>
      <c r="J15" s="31">
        <f t="shared" si="0"/>
        <v>-1199924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-1199924</v>
      </c>
      <c r="X15" s="31">
        <f t="shared" si="0"/>
        <v>15535250</v>
      </c>
      <c r="Y15" s="31">
        <f t="shared" si="0"/>
        <v>-16735174</v>
      </c>
      <c r="Z15" s="32">
        <f>+IF(X15&lt;&gt;0,+(Y15/X15)*100,0)</f>
        <v>-107.72387956421684</v>
      </c>
      <c r="AA15" s="33">
        <f>SUM(AA6:AA14)</f>
        <v>25114000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-14986504</v>
      </c>
      <c r="D24" s="21"/>
      <c r="E24" s="22">
        <v>-15711000</v>
      </c>
      <c r="F24" s="23">
        <v>-15711000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-3867000</v>
      </c>
      <c r="Y24" s="23">
        <v>3867000</v>
      </c>
      <c r="Z24" s="24">
        <v>-100</v>
      </c>
      <c r="AA24" s="25">
        <v>-15711000</v>
      </c>
    </row>
    <row r="25" spans="1:27" ht="13.5">
      <c r="A25" s="27" t="s">
        <v>49</v>
      </c>
      <c r="B25" s="28"/>
      <c r="C25" s="29">
        <f aca="true" t="shared" si="1" ref="C25:Y25">SUM(C19:C24)</f>
        <v>-14986504</v>
      </c>
      <c r="D25" s="29">
        <f>SUM(D19:D24)</f>
        <v>0</v>
      </c>
      <c r="E25" s="30">
        <f t="shared" si="1"/>
        <v>-15711000</v>
      </c>
      <c r="F25" s="31">
        <f t="shared" si="1"/>
        <v>-15711000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-3867000</v>
      </c>
      <c r="Y25" s="31">
        <f t="shared" si="1"/>
        <v>3867000</v>
      </c>
      <c r="Z25" s="32">
        <f>+IF(X25&lt;&gt;0,+(Y25/X25)*100,0)</f>
        <v>-100</v>
      </c>
      <c r="AA25" s="33">
        <f>SUM(AA19:AA24)</f>
        <v>-15711000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8761895</v>
      </c>
      <c r="D36" s="35">
        <f>+D15+D25+D34</f>
        <v>0</v>
      </c>
      <c r="E36" s="36">
        <f t="shared" si="3"/>
        <v>9403000</v>
      </c>
      <c r="F36" s="37">
        <f t="shared" si="3"/>
        <v>9403000</v>
      </c>
      <c r="G36" s="37">
        <f t="shared" si="3"/>
        <v>-1199924</v>
      </c>
      <c r="H36" s="37">
        <f t="shared" si="3"/>
        <v>0</v>
      </c>
      <c r="I36" s="37">
        <f t="shared" si="3"/>
        <v>0</v>
      </c>
      <c r="J36" s="37">
        <f t="shared" si="3"/>
        <v>-1199924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-1199924</v>
      </c>
      <c r="X36" s="37">
        <f t="shared" si="3"/>
        <v>11668250</v>
      </c>
      <c r="Y36" s="37">
        <f t="shared" si="3"/>
        <v>-12868174</v>
      </c>
      <c r="Z36" s="38">
        <f>+IF(X36&lt;&gt;0,+(Y36/X36)*100,0)</f>
        <v>-110.28366721659204</v>
      </c>
      <c r="AA36" s="39">
        <f>+AA15+AA25+AA34</f>
        <v>9403000</v>
      </c>
    </row>
    <row r="37" spans="1:27" ht="13.5">
      <c r="A37" s="26" t="s">
        <v>57</v>
      </c>
      <c r="B37" s="20"/>
      <c r="C37" s="35">
        <v>27862281</v>
      </c>
      <c r="D37" s="35"/>
      <c r="E37" s="36">
        <v>33494000</v>
      </c>
      <c r="F37" s="37">
        <v>33494000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33494000</v>
      </c>
      <c r="Y37" s="37">
        <v>-33494000</v>
      </c>
      <c r="Z37" s="38">
        <v>-100</v>
      </c>
      <c r="AA37" s="39">
        <v>33494000</v>
      </c>
    </row>
    <row r="38" spans="1:27" ht="13.5">
      <c r="A38" s="45" t="s">
        <v>58</v>
      </c>
      <c r="B38" s="46"/>
      <c r="C38" s="47">
        <v>36624176</v>
      </c>
      <c r="D38" s="47"/>
      <c r="E38" s="48">
        <v>42897000</v>
      </c>
      <c r="F38" s="49">
        <v>42897000</v>
      </c>
      <c r="G38" s="49">
        <v>-1199924</v>
      </c>
      <c r="H38" s="49"/>
      <c r="I38" s="49"/>
      <c r="J38" s="49">
        <v>-1199924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-1199924</v>
      </c>
      <c r="X38" s="49">
        <v>45162250</v>
      </c>
      <c r="Y38" s="49">
        <v>-46362174</v>
      </c>
      <c r="Z38" s="50">
        <v>-102.66</v>
      </c>
      <c r="AA38" s="51">
        <v>42897000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15753460</v>
      </c>
      <c r="D6" s="21"/>
      <c r="E6" s="22">
        <v>26095160</v>
      </c>
      <c r="F6" s="23">
        <v>26095160</v>
      </c>
      <c r="G6" s="23">
        <v>1164396</v>
      </c>
      <c r="H6" s="23">
        <v>3942966</v>
      </c>
      <c r="I6" s="23">
        <v>2117768</v>
      </c>
      <c r="J6" s="23">
        <v>7225130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7225130</v>
      </c>
      <c r="X6" s="23">
        <v>6523788</v>
      </c>
      <c r="Y6" s="23">
        <v>701342</v>
      </c>
      <c r="Z6" s="24">
        <v>10.75</v>
      </c>
      <c r="AA6" s="25">
        <v>26095160</v>
      </c>
    </row>
    <row r="7" spans="1:27" ht="13.5">
      <c r="A7" s="26" t="s">
        <v>34</v>
      </c>
      <c r="B7" s="20"/>
      <c r="C7" s="21">
        <v>101530138</v>
      </c>
      <c r="D7" s="21"/>
      <c r="E7" s="22">
        <v>123111320</v>
      </c>
      <c r="F7" s="23">
        <v>123111320</v>
      </c>
      <c r="G7" s="23">
        <v>47773000</v>
      </c>
      <c r="H7" s="23">
        <v>5380000</v>
      </c>
      <c r="I7" s="23"/>
      <c r="J7" s="23">
        <v>53153000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53153000</v>
      </c>
      <c r="X7" s="23">
        <v>53376000</v>
      </c>
      <c r="Y7" s="23">
        <v>-223000</v>
      </c>
      <c r="Z7" s="24">
        <v>-0.42</v>
      </c>
      <c r="AA7" s="25">
        <v>123111320</v>
      </c>
    </row>
    <row r="8" spans="1:27" ht="13.5">
      <c r="A8" s="26" t="s">
        <v>35</v>
      </c>
      <c r="B8" s="20"/>
      <c r="C8" s="21">
        <v>86206713</v>
      </c>
      <c r="D8" s="21"/>
      <c r="E8" s="22">
        <v>70395680</v>
      </c>
      <c r="F8" s="23">
        <v>70395680</v>
      </c>
      <c r="G8" s="23">
        <v>31587000</v>
      </c>
      <c r="H8" s="23"/>
      <c r="I8" s="23"/>
      <c r="J8" s="23">
        <v>31587000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31587000</v>
      </c>
      <c r="X8" s="23">
        <v>27004000</v>
      </c>
      <c r="Y8" s="23">
        <v>4583000</v>
      </c>
      <c r="Z8" s="24">
        <v>16.97</v>
      </c>
      <c r="AA8" s="25">
        <v>70395680</v>
      </c>
    </row>
    <row r="9" spans="1:27" ht="13.5">
      <c r="A9" s="26" t="s">
        <v>36</v>
      </c>
      <c r="B9" s="20"/>
      <c r="C9" s="21">
        <v>3134866</v>
      </c>
      <c r="D9" s="21"/>
      <c r="E9" s="22">
        <v>2000000</v>
      </c>
      <c r="F9" s="23">
        <v>2000000</v>
      </c>
      <c r="G9" s="23">
        <v>197918</v>
      </c>
      <c r="H9" s="23">
        <v>391914</v>
      </c>
      <c r="I9" s="23">
        <v>460409</v>
      </c>
      <c r="J9" s="23">
        <v>1050241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1050241</v>
      </c>
      <c r="X9" s="23">
        <v>500001</v>
      </c>
      <c r="Y9" s="23">
        <v>550240</v>
      </c>
      <c r="Z9" s="24">
        <v>110.05</v>
      </c>
      <c r="AA9" s="25">
        <v>2000000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-106919629</v>
      </c>
      <c r="D12" s="21"/>
      <c r="E12" s="22">
        <v>-124216853</v>
      </c>
      <c r="F12" s="23">
        <v>-124216853</v>
      </c>
      <c r="G12" s="23">
        <v>-6572566</v>
      </c>
      <c r="H12" s="23">
        <v>-8303504</v>
      </c>
      <c r="I12" s="23">
        <v>-8135934</v>
      </c>
      <c r="J12" s="23">
        <v>-23012004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-23012004</v>
      </c>
      <c r="X12" s="23">
        <v>-31054212</v>
      </c>
      <c r="Y12" s="23">
        <v>8042208</v>
      </c>
      <c r="Z12" s="24">
        <v>-25.9</v>
      </c>
      <c r="AA12" s="25">
        <v>-124216853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-540000</v>
      </c>
      <c r="F14" s="23">
        <v>-540000</v>
      </c>
      <c r="G14" s="23">
        <v>-73088</v>
      </c>
      <c r="H14" s="23">
        <v>-76140</v>
      </c>
      <c r="I14" s="23">
        <v>-79045</v>
      </c>
      <c r="J14" s="23">
        <v>-228273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-228273</v>
      </c>
      <c r="X14" s="23">
        <v>-135000</v>
      </c>
      <c r="Y14" s="23">
        <v>-93273</v>
      </c>
      <c r="Z14" s="24">
        <v>69.09</v>
      </c>
      <c r="AA14" s="25">
        <v>-540000</v>
      </c>
    </row>
    <row r="15" spans="1:27" ht="13.5">
      <c r="A15" s="27" t="s">
        <v>42</v>
      </c>
      <c r="B15" s="28"/>
      <c r="C15" s="29">
        <f aca="true" t="shared" si="0" ref="C15:Y15">SUM(C6:C14)</f>
        <v>99705548</v>
      </c>
      <c r="D15" s="29">
        <f>SUM(D6:D14)</f>
        <v>0</v>
      </c>
      <c r="E15" s="30">
        <f t="shared" si="0"/>
        <v>96845307</v>
      </c>
      <c r="F15" s="31">
        <f t="shared" si="0"/>
        <v>96845307</v>
      </c>
      <c r="G15" s="31">
        <f t="shared" si="0"/>
        <v>74076660</v>
      </c>
      <c r="H15" s="31">
        <f t="shared" si="0"/>
        <v>1335236</v>
      </c>
      <c r="I15" s="31">
        <f t="shared" si="0"/>
        <v>-5636802</v>
      </c>
      <c r="J15" s="31">
        <f t="shared" si="0"/>
        <v>69775094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69775094</v>
      </c>
      <c r="X15" s="31">
        <f t="shared" si="0"/>
        <v>56214577</v>
      </c>
      <c r="Y15" s="31">
        <f t="shared" si="0"/>
        <v>13560517</v>
      </c>
      <c r="Z15" s="32">
        <f>+IF(X15&lt;&gt;0,+(Y15/X15)*100,0)</f>
        <v>24.122776908914567</v>
      </c>
      <c r="AA15" s="33">
        <f>SUM(AA6:AA14)</f>
        <v>96845307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-90427159</v>
      </c>
      <c r="D24" s="21"/>
      <c r="E24" s="22">
        <v>-82595680</v>
      </c>
      <c r="F24" s="23">
        <v>-82595680</v>
      </c>
      <c r="G24" s="23">
        <v>-2824231</v>
      </c>
      <c r="H24" s="23">
        <v>-1794865</v>
      </c>
      <c r="I24" s="23">
        <v>-2061522</v>
      </c>
      <c r="J24" s="23">
        <v>-6680618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-6680618</v>
      </c>
      <c r="X24" s="23">
        <v>-20648919</v>
      </c>
      <c r="Y24" s="23">
        <v>13968301</v>
      </c>
      <c r="Z24" s="24">
        <v>-67.65</v>
      </c>
      <c r="AA24" s="25">
        <v>-82595680</v>
      </c>
    </row>
    <row r="25" spans="1:27" ht="13.5">
      <c r="A25" s="27" t="s">
        <v>49</v>
      </c>
      <c r="B25" s="28"/>
      <c r="C25" s="29">
        <f aca="true" t="shared" si="1" ref="C25:Y25">SUM(C19:C24)</f>
        <v>-90427159</v>
      </c>
      <c r="D25" s="29">
        <f>SUM(D19:D24)</f>
        <v>0</v>
      </c>
      <c r="E25" s="30">
        <f t="shared" si="1"/>
        <v>-82595680</v>
      </c>
      <c r="F25" s="31">
        <f t="shared" si="1"/>
        <v>-82595680</v>
      </c>
      <c r="G25" s="31">
        <f t="shared" si="1"/>
        <v>-2824231</v>
      </c>
      <c r="H25" s="31">
        <f t="shared" si="1"/>
        <v>-1794865</v>
      </c>
      <c r="I25" s="31">
        <f t="shared" si="1"/>
        <v>-2061522</v>
      </c>
      <c r="J25" s="31">
        <f t="shared" si="1"/>
        <v>-6680618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-6680618</v>
      </c>
      <c r="X25" s="31">
        <f t="shared" si="1"/>
        <v>-20648919</v>
      </c>
      <c r="Y25" s="31">
        <f t="shared" si="1"/>
        <v>13968301</v>
      </c>
      <c r="Z25" s="32">
        <f>+IF(X25&lt;&gt;0,+(Y25/X25)*100,0)</f>
        <v>-67.64664532801935</v>
      </c>
      <c r="AA25" s="33">
        <f>SUM(AA19:AA24)</f>
        <v>-82595680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9278389</v>
      </c>
      <c r="D36" s="35">
        <f>+D15+D25+D34</f>
        <v>0</v>
      </c>
      <c r="E36" s="36">
        <f t="shared" si="3"/>
        <v>14249627</v>
      </c>
      <c r="F36" s="37">
        <f t="shared" si="3"/>
        <v>14249627</v>
      </c>
      <c r="G36" s="37">
        <f t="shared" si="3"/>
        <v>71252429</v>
      </c>
      <c r="H36" s="37">
        <f t="shared" si="3"/>
        <v>-459629</v>
      </c>
      <c r="I36" s="37">
        <f t="shared" si="3"/>
        <v>-7698324</v>
      </c>
      <c r="J36" s="37">
        <f t="shared" si="3"/>
        <v>63094476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63094476</v>
      </c>
      <c r="X36" s="37">
        <f t="shared" si="3"/>
        <v>35565658</v>
      </c>
      <c r="Y36" s="37">
        <f t="shared" si="3"/>
        <v>27528818</v>
      </c>
      <c r="Z36" s="38">
        <f>+IF(X36&lt;&gt;0,+(Y36/X36)*100,0)</f>
        <v>77.40280806839002</v>
      </c>
      <c r="AA36" s="39">
        <f>+AA15+AA25+AA34</f>
        <v>14249627</v>
      </c>
    </row>
    <row r="37" spans="1:27" ht="13.5">
      <c r="A37" s="26" t="s">
        <v>57</v>
      </c>
      <c r="B37" s="20"/>
      <c r="C37" s="35">
        <v>42549958</v>
      </c>
      <c r="D37" s="35"/>
      <c r="E37" s="36">
        <v>43405669</v>
      </c>
      <c r="F37" s="37">
        <v>43405669</v>
      </c>
      <c r="G37" s="37">
        <v>51714532</v>
      </c>
      <c r="H37" s="37">
        <v>122966961</v>
      </c>
      <c r="I37" s="37">
        <v>122507332</v>
      </c>
      <c r="J37" s="37">
        <v>51714532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51714532</v>
      </c>
      <c r="X37" s="37">
        <v>43405669</v>
      </c>
      <c r="Y37" s="37">
        <v>8308863</v>
      </c>
      <c r="Z37" s="38">
        <v>19.14</v>
      </c>
      <c r="AA37" s="39">
        <v>43405669</v>
      </c>
    </row>
    <row r="38" spans="1:27" ht="13.5">
      <c r="A38" s="45" t="s">
        <v>58</v>
      </c>
      <c r="B38" s="46"/>
      <c r="C38" s="47">
        <v>51828347</v>
      </c>
      <c r="D38" s="47"/>
      <c r="E38" s="48">
        <v>57655296</v>
      </c>
      <c r="F38" s="49">
        <v>57655296</v>
      </c>
      <c r="G38" s="49">
        <v>122966961</v>
      </c>
      <c r="H38" s="49">
        <v>122507332</v>
      </c>
      <c r="I38" s="49">
        <v>114809008</v>
      </c>
      <c r="J38" s="49">
        <v>114809008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114809008</v>
      </c>
      <c r="X38" s="49">
        <v>78971327</v>
      </c>
      <c r="Y38" s="49">
        <v>35837681</v>
      </c>
      <c r="Z38" s="50">
        <v>45.38</v>
      </c>
      <c r="AA38" s="51">
        <v>57655296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19824303</v>
      </c>
      <c r="D6" s="21"/>
      <c r="E6" s="22">
        <v>40363156</v>
      </c>
      <c r="F6" s="23">
        <v>40363156</v>
      </c>
      <c r="G6" s="23">
        <v>2137843</v>
      </c>
      <c r="H6" s="23">
        <v>1406689</v>
      </c>
      <c r="I6" s="23">
        <v>1816824</v>
      </c>
      <c r="J6" s="23">
        <v>5361356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5361356</v>
      </c>
      <c r="X6" s="23">
        <v>9249804</v>
      </c>
      <c r="Y6" s="23">
        <v>-3888448</v>
      </c>
      <c r="Z6" s="24">
        <v>-42.04</v>
      </c>
      <c r="AA6" s="25">
        <v>40363156</v>
      </c>
    </row>
    <row r="7" spans="1:27" ht="13.5">
      <c r="A7" s="26" t="s">
        <v>34</v>
      </c>
      <c r="B7" s="20"/>
      <c r="C7" s="21">
        <v>287072614</v>
      </c>
      <c r="D7" s="21"/>
      <c r="E7" s="22">
        <v>293536068</v>
      </c>
      <c r="F7" s="23">
        <v>293536068</v>
      </c>
      <c r="G7" s="23">
        <v>93014755</v>
      </c>
      <c r="H7" s="23">
        <v>960791</v>
      </c>
      <c r="I7" s="23"/>
      <c r="J7" s="23">
        <v>93975546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93975546</v>
      </c>
      <c r="X7" s="23">
        <v>73384017</v>
      </c>
      <c r="Y7" s="23">
        <v>20591529</v>
      </c>
      <c r="Z7" s="24">
        <v>28.06</v>
      </c>
      <c r="AA7" s="25">
        <v>293536068</v>
      </c>
    </row>
    <row r="8" spans="1:27" ht="13.5">
      <c r="A8" s="26" t="s">
        <v>35</v>
      </c>
      <c r="B8" s="20"/>
      <c r="C8" s="21">
        <v>182563662</v>
      </c>
      <c r="D8" s="21"/>
      <c r="E8" s="22">
        <v>245526432</v>
      </c>
      <c r="F8" s="23">
        <v>245526432</v>
      </c>
      <c r="G8" s="23">
        <v>105101453</v>
      </c>
      <c r="H8" s="23">
        <v>6792000</v>
      </c>
      <c r="I8" s="23">
        <v>2803815</v>
      </c>
      <c r="J8" s="23">
        <v>114697268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114697268</v>
      </c>
      <c r="X8" s="23">
        <v>115361353</v>
      </c>
      <c r="Y8" s="23">
        <v>-664085</v>
      </c>
      <c r="Z8" s="24">
        <v>-0.58</v>
      </c>
      <c r="AA8" s="25">
        <v>245526432</v>
      </c>
    </row>
    <row r="9" spans="1:27" ht="13.5">
      <c r="A9" s="26" t="s">
        <v>36</v>
      </c>
      <c r="B9" s="20"/>
      <c r="C9" s="21">
        <v>8981443</v>
      </c>
      <c r="D9" s="21"/>
      <c r="E9" s="22">
        <v>6702064</v>
      </c>
      <c r="F9" s="23">
        <v>6702064</v>
      </c>
      <c r="G9" s="23">
        <v>656656</v>
      </c>
      <c r="H9" s="23">
        <v>910997</v>
      </c>
      <c r="I9" s="23">
        <v>1184562</v>
      </c>
      <c r="J9" s="23">
        <v>2752215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2752215</v>
      </c>
      <c r="X9" s="23">
        <v>1570419</v>
      </c>
      <c r="Y9" s="23">
        <v>1181796</v>
      </c>
      <c r="Z9" s="24">
        <v>75.25</v>
      </c>
      <c r="AA9" s="25">
        <v>6702064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-281965579</v>
      </c>
      <c r="D12" s="21"/>
      <c r="E12" s="22">
        <v>-306475837</v>
      </c>
      <c r="F12" s="23">
        <v>-306475837</v>
      </c>
      <c r="G12" s="23">
        <v>-50297677</v>
      </c>
      <c r="H12" s="23">
        <v>-33168683</v>
      </c>
      <c r="I12" s="23">
        <v>-4670624</v>
      </c>
      <c r="J12" s="23">
        <v>-88136984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-88136984</v>
      </c>
      <c r="X12" s="23">
        <v>-69298413</v>
      </c>
      <c r="Y12" s="23">
        <v>-18838571</v>
      </c>
      <c r="Z12" s="24">
        <v>27.18</v>
      </c>
      <c r="AA12" s="25">
        <v>-306475837</v>
      </c>
    </row>
    <row r="13" spans="1:27" ht="13.5">
      <c r="A13" s="26" t="s">
        <v>40</v>
      </c>
      <c r="B13" s="20"/>
      <c r="C13" s="21">
        <v>-3510373</v>
      </c>
      <c r="D13" s="21"/>
      <c r="E13" s="22">
        <v>-2650396</v>
      </c>
      <c r="F13" s="23">
        <v>-2650396</v>
      </c>
      <c r="G13" s="23"/>
      <c r="H13" s="23"/>
      <c r="I13" s="23">
        <v>-88350</v>
      </c>
      <c r="J13" s="23">
        <v>-88350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-88350</v>
      </c>
      <c r="X13" s="23">
        <v>-662599</v>
      </c>
      <c r="Y13" s="23">
        <v>574249</v>
      </c>
      <c r="Z13" s="24">
        <v>-86.67</v>
      </c>
      <c r="AA13" s="25">
        <v>-2650396</v>
      </c>
    </row>
    <row r="14" spans="1:27" ht="13.5">
      <c r="A14" s="26" t="s">
        <v>41</v>
      </c>
      <c r="B14" s="20"/>
      <c r="C14" s="21">
        <v>-14808198</v>
      </c>
      <c r="D14" s="21"/>
      <c r="E14" s="22"/>
      <c r="F14" s="23"/>
      <c r="G14" s="23">
        <v>-1273837</v>
      </c>
      <c r="H14" s="23">
        <v>-5000000</v>
      </c>
      <c r="I14" s="23">
        <v>-4483000</v>
      </c>
      <c r="J14" s="23">
        <v>-10756837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-10756837</v>
      </c>
      <c r="X14" s="23"/>
      <c r="Y14" s="23">
        <v>-10756837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198157872</v>
      </c>
      <c r="D15" s="29">
        <f>SUM(D6:D14)</f>
        <v>0</v>
      </c>
      <c r="E15" s="30">
        <f t="shared" si="0"/>
        <v>277001487</v>
      </c>
      <c r="F15" s="31">
        <f t="shared" si="0"/>
        <v>277001487</v>
      </c>
      <c r="G15" s="31">
        <f t="shared" si="0"/>
        <v>149339193</v>
      </c>
      <c r="H15" s="31">
        <f t="shared" si="0"/>
        <v>-28098206</v>
      </c>
      <c r="I15" s="31">
        <f t="shared" si="0"/>
        <v>-3436773</v>
      </c>
      <c r="J15" s="31">
        <f t="shared" si="0"/>
        <v>117804214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117804214</v>
      </c>
      <c r="X15" s="31">
        <f t="shared" si="0"/>
        <v>129604581</v>
      </c>
      <c r="Y15" s="31">
        <f t="shared" si="0"/>
        <v>-11800367</v>
      </c>
      <c r="Z15" s="32">
        <f>+IF(X15&lt;&gt;0,+(Y15/X15)*100,0)</f>
        <v>-9.104899617707186</v>
      </c>
      <c r="AA15" s="33">
        <f>SUM(AA6:AA14)</f>
        <v>277001487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-185455384</v>
      </c>
      <c r="D24" s="21"/>
      <c r="E24" s="22">
        <v>-259260824</v>
      </c>
      <c r="F24" s="23">
        <v>-259260824</v>
      </c>
      <c r="G24" s="23">
        <v>-684611</v>
      </c>
      <c r="H24" s="23">
        <v>-11900467</v>
      </c>
      <c r="I24" s="23">
        <v>-16214882</v>
      </c>
      <c r="J24" s="23">
        <v>-28799960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-28799960</v>
      </c>
      <c r="X24" s="23">
        <v>-64690206</v>
      </c>
      <c r="Y24" s="23">
        <v>35890246</v>
      </c>
      <c r="Z24" s="24">
        <v>-55.48</v>
      </c>
      <c r="AA24" s="25">
        <v>-259260824</v>
      </c>
    </row>
    <row r="25" spans="1:27" ht="13.5">
      <c r="A25" s="27" t="s">
        <v>49</v>
      </c>
      <c r="B25" s="28"/>
      <c r="C25" s="29">
        <f aca="true" t="shared" si="1" ref="C25:Y25">SUM(C19:C24)</f>
        <v>-185455384</v>
      </c>
      <c r="D25" s="29">
        <f>SUM(D19:D24)</f>
        <v>0</v>
      </c>
      <c r="E25" s="30">
        <f t="shared" si="1"/>
        <v>-259260824</v>
      </c>
      <c r="F25" s="31">
        <f t="shared" si="1"/>
        <v>-259260824</v>
      </c>
      <c r="G25" s="31">
        <f t="shared" si="1"/>
        <v>-684611</v>
      </c>
      <c r="H25" s="31">
        <f t="shared" si="1"/>
        <v>-11900467</v>
      </c>
      <c r="I25" s="31">
        <f t="shared" si="1"/>
        <v>-16214882</v>
      </c>
      <c r="J25" s="31">
        <f t="shared" si="1"/>
        <v>-28799960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-28799960</v>
      </c>
      <c r="X25" s="31">
        <f t="shared" si="1"/>
        <v>-64690206</v>
      </c>
      <c r="Y25" s="31">
        <f t="shared" si="1"/>
        <v>35890246</v>
      </c>
      <c r="Z25" s="32">
        <f>+IF(X25&lt;&gt;0,+(Y25/X25)*100,0)</f>
        <v>-55.48018505305116</v>
      </c>
      <c r="AA25" s="33">
        <f>SUM(AA19:AA24)</f>
        <v>-259260824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-16248</v>
      </c>
      <c r="F30" s="23">
        <v>-16248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-4062</v>
      </c>
      <c r="Y30" s="23">
        <v>4062</v>
      </c>
      <c r="Z30" s="24">
        <v>-100</v>
      </c>
      <c r="AA30" s="25">
        <v>-16248</v>
      </c>
    </row>
    <row r="31" spans="1:27" ht="13.5">
      <c r="A31" s="26" t="s">
        <v>53</v>
      </c>
      <c r="B31" s="20"/>
      <c r="C31" s="21"/>
      <c r="D31" s="21"/>
      <c r="E31" s="22">
        <v>130002</v>
      </c>
      <c r="F31" s="23">
        <v>130002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43335</v>
      </c>
      <c r="Y31" s="23">
        <v>-43335</v>
      </c>
      <c r="Z31" s="24">
        <v>-100</v>
      </c>
      <c r="AA31" s="25">
        <v>130002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-3413902</v>
      </c>
      <c r="D33" s="21"/>
      <c r="E33" s="22">
        <v>-3485929</v>
      </c>
      <c r="F33" s="23">
        <v>-3485929</v>
      </c>
      <c r="G33" s="23"/>
      <c r="H33" s="23"/>
      <c r="I33" s="23">
        <v>-511364</v>
      </c>
      <c r="J33" s="23">
        <v>-511364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-511364</v>
      </c>
      <c r="X33" s="23">
        <v>-512000</v>
      </c>
      <c r="Y33" s="23">
        <v>636</v>
      </c>
      <c r="Z33" s="24">
        <v>-0.12</v>
      </c>
      <c r="AA33" s="25">
        <v>-3485929</v>
      </c>
    </row>
    <row r="34" spans="1:27" ht="13.5">
      <c r="A34" s="27" t="s">
        <v>55</v>
      </c>
      <c r="B34" s="28"/>
      <c r="C34" s="29">
        <f aca="true" t="shared" si="2" ref="C34:Y34">SUM(C29:C33)</f>
        <v>-3413902</v>
      </c>
      <c r="D34" s="29">
        <f>SUM(D29:D33)</f>
        <v>0</v>
      </c>
      <c r="E34" s="30">
        <f t="shared" si="2"/>
        <v>-3372175</v>
      </c>
      <c r="F34" s="31">
        <f t="shared" si="2"/>
        <v>-3372175</v>
      </c>
      <c r="G34" s="31">
        <f t="shared" si="2"/>
        <v>0</v>
      </c>
      <c r="H34" s="31">
        <f t="shared" si="2"/>
        <v>0</v>
      </c>
      <c r="I34" s="31">
        <f t="shared" si="2"/>
        <v>-511364</v>
      </c>
      <c r="J34" s="31">
        <f t="shared" si="2"/>
        <v>-511364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-511364</v>
      </c>
      <c r="X34" s="31">
        <f t="shared" si="2"/>
        <v>-472727</v>
      </c>
      <c r="Y34" s="31">
        <f t="shared" si="2"/>
        <v>-38637</v>
      </c>
      <c r="Z34" s="32">
        <f>+IF(X34&lt;&gt;0,+(Y34/X34)*100,0)</f>
        <v>8.173216253778607</v>
      </c>
      <c r="AA34" s="33">
        <f>SUM(AA29:AA33)</f>
        <v>-3372175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9288586</v>
      </c>
      <c r="D36" s="35">
        <f>+D15+D25+D34</f>
        <v>0</v>
      </c>
      <c r="E36" s="36">
        <f t="shared" si="3"/>
        <v>14368488</v>
      </c>
      <c r="F36" s="37">
        <f t="shared" si="3"/>
        <v>14368488</v>
      </c>
      <c r="G36" s="37">
        <f t="shared" si="3"/>
        <v>148654582</v>
      </c>
      <c r="H36" s="37">
        <f t="shared" si="3"/>
        <v>-39998673</v>
      </c>
      <c r="I36" s="37">
        <f t="shared" si="3"/>
        <v>-20163019</v>
      </c>
      <c r="J36" s="37">
        <f t="shared" si="3"/>
        <v>88492890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88492890</v>
      </c>
      <c r="X36" s="37">
        <f t="shared" si="3"/>
        <v>64441648</v>
      </c>
      <c r="Y36" s="37">
        <f t="shared" si="3"/>
        <v>24051242</v>
      </c>
      <c r="Z36" s="38">
        <f>+IF(X36&lt;&gt;0,+(Y36/X36)*100,0)</f>
        <v>37.3225122982578</v>
      </c>
      <c r="AA36" s="39">
        <f>+AA15+AA25+AA34</f>
        <v>14368488</v>
      </c>
    </row>
    <row r="37" spans="1:27" ht="13.5">
      <c r="A37" s="26" t="s">
        <v>57</v>
      </c>
      <c r="B37" s="20"/>
      <c r="C37" s="35">
        <v>20185998</v>
      </c>
      <c r="D37" s="35"/>
      <c r="E37" s="36">
        <v>30517487</v>
      </c>
      <c r="F37" s="37">
        <v>30517487</v>
      </c>
      <c r="G37" s="37">
        <v>29474186</v>
      </c>
      <c r="H37" s="37">
        <v>178128768</v>
      </c>
      <c r="I37" s="37">
        <v>138130095</v>
      </c>
      <c r="J37" s="37">
        <v>29474186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29474186</v>
      </c>
      <c r="X37" s="37">
        <v>30517487</v>
      </c>
      <c r="Y37" s="37">
        <v>-1043301</v>
      </c>
      <c r="Z37" s="38">
        <v>-3.42</v>
      </c>
      <c r="AA37" s="39">
        <v>30517487</v>
      </c>
    </row>
    <row r="38" spans="1:27" ht="13.5">
      <c r="A38" s="45" t="s">
        <v>58</v>
      </c>
      <c r="B38" s="46"/>
      <c r="C38" s="47">
        <v>29474584</v>
      </c>
      <c r="D38" s="47"/>
      <c r="E38" s="48">
        <v>44885975</v>
      </c>
      <c r="F38" s="49">
        <v>44885975</v>
      </c>
      <c r="G38" s="49">
        <v>178128768</v>
      </c>
      <c r="H38" s="49">
        <v>138130095</v>
      </c>
      <c r="I38" s="49">
        <v>117967076</v>
      </c>
      <c r="J38" s="49">
        <v>117967076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117967076</v>
      </c>
      <c r="X38" s="49">
        <v>94959135</v>
      </c>
      <c r="Y38" s="49">
        <v>23007941</v>
      </c>
      <c r="Z38" s="50">
        <v>24.23</v>
      </c>
      <c r="AA38" s="51">
        <v>44885975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30859185388</v>
      </c>
      <c r="D6" s="21"/>
      <c r="E6" s="22">
        <v>33662451029</v>
      </c>
      <c r="F6" s="23">
        <v>33662451029</v>
      </c>
      <c r="G6" s="23">
        <v>2347597991</v>
      </c>
      <c r="H6" s="23">
        <v>3061808700</v>
      </c>
      <c r="I6" s="23">
        <v>4301686863</v>
      </c>
      <c r="J6" s="23">
        <v>9711093554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9711093554</v>
      </c>
      <c r="X6" s="23">
        <v>9025422362</v>
      </c>
      <c r="Y6" s="23">
        <v>685671192</v>
      </c>
      <c r="Z6" s="24">
        <v>7.6</v>
      </c>
      <c r="AA6" s="25">
        <v>33662451029</v>
      </c>
    </row>
    <row r="7" spans="1:27" ht="13.5">
      <c r="A7" s="26" t="s">
        <v>34</v>
      </c>
      <c r="B7" s="20"/>
      <c r="C7" s="21">
        <v>9513638081</v>
      </c>
      <c r="D7" s="21"/>
      <c r="E7" s="22">
        <v>9997422676</v>
      </c>
      <c r="F7" s="23">
        <v>9997422676</v>
      </c>
      <c r="G7" s="23">
        <v>3380764300</v>
      </c>
      <c r="H7" s="23">
        <v>297417027</v>
      </c>
      <c r="I7" s="23">
        <v>52226069</v>
      </c>
      <c r="J7" s="23">
        <v>3730407396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3730407396</v>
      </c>
      <c r="X7" s="23">
        <v>3233586346</v>
      </c>
      <c r="Y7" s="23">
        <v>496821050</v>
      </c>
      <c r="Z7" s="24">
        <v>15.36</v>
      </c>
      <c r="AA7" s="25">
        <v>9997422676</v>
      </c>
    </row>
    <row r="8" spans="1:27" ht="13.5">
      <c r="A8" s="26" t="s">
        <v>35</v>
      </c>
      <c r="B8" s="20"/>
      <c r="C8" s="21">
        <v>4962463940</v>
      </c>
      <c r="D8" s="21"/>
      <c r="E8" s="22">
        <v>7919538545</v>
      </c>
      <c r="F8" s="23">
        <v>7919538545</v>
      </c>
      <c r="G8" s="23">
        <v>1715399432</v>
      </c>
      <c r="H8" s="23">
        <v>143813601</v>
      </c>
      <c r="I8" s="23">
        <v>-15837959</v>
      </c>
      <c r="J8" s="23">
        <v>1843375074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1843375074</v>
      </c>
      <c r="X8" s="23">
        <v>1557720432</v>
      </c>
      <c r="Y8" s="23">
        <v>285654642</v>
      </c>
      <c r="Z8" s="24">
        <v>18.34</v>
      </c>
      <c r="AA8" s="25">
        <v>7919538545</v>
      </c>
    </row>
    <row r="9" spans="1:27" ht="13.5">
      <c r="A9" s="26" t="s">
        <v>36</v>
      </c>
      <c r="B9" s="20"/>
      <c r="C9" s="21">
        <v>939582890</v>
      </c>
      <c r="D9" s="21"/>
      <c r="E9" s="22">
        <v>917944459</v>
      </c>
      <c r="F9" s="23">
        <v>917944459</v>
      </c>
      <c r="G9" s="23">
        <v>146023541</v>
      </c>
      <c r="H9" s="23">
        <v>129540073</v>
      </c>
      <c r="I9" s="23">
        <v>-42427225</v>
      </c>
      <c r="J9" s="23">
        <v>233136389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233136389</v>
      </c>
      <c r="X9" s="23">
        <v>187040011</v>
      </c>
      <c r="Y9" s="23">
        <v>46096378</v>
      </c>
      <c r="Z9" s="24">
        <v>24.65</v>
      </c>
      <c r="AA9" s="25">
        <v>917944459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-34825371662</v>
      </c>
      <c r="D12" s="21"/>
      <c r="E12" s="22">
        <v>-39610320706</v>
      </c>
      <c r="F12" s="23">
        <v>-39610320706</v>
      </c>
      <c r="G12" s="23">
        <v>-4253067368</v>
      </c>
      <c r="H12" s="23">
        <v>-4206636412</v>
      </c>
      <c r="I12" s="23">
        <v>-2289476770</v>
      </c>
      <c r="J12" s="23">
        <v>-10749180550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-10749180550</v>
      </c>
      <c r="X12" s="23">
        <v>-9662706691</v>
      </c>
      <c r="Y12" s="23">
        <v>-1086473859</v>
      </c>
      <c r="Z12" s="24">
        <v>11.24</v>
      </c>
      <c r="AA12" s="25">
        <v>-39610320706</v>
      </c>
    </row>
    <row r="13" spans="1:27" ht="13.5">
      <c r="A13" s="26" t="s">
        <v>40</v>
      </c>
      <c r="B13" s="20"/>
      <c r="C13" s="21">
        <v>-1115174213</v>
      </c>
      <c r="D13" s="21"/>
      <c r="E13" s="22">
        <v>-1449734986</v>
      </c>
      <c r="F13" s="23">
        <v>-1449734986</v>
      </c>
      <c r="G13" s="23">
        <v>-2870304</v>
      </c>
      <c r="H13" s="23">
        <v>-15675628</v>
      </c>
      <c r="I13" s="23">
        <v>-128754051</v>
      </c>
      <c r="J13" s="23">
        <v>-147299983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-147299983</v>
      </c>
      <c r="X13" s="23">
        <v>-368999907</v>
      </c>
      <c r="Y13" s="23">
        <v>221699924</v>
      </c>
      <c r="Z13" s="24">
        <v>-60.08</v>
      </c>
      <c r="AA13" s="25">
        <v>-1449734986</v>
      </c>
    </row>
    <row r="14" spans="1:27" ht="13.5">
      <c r="A14" s="26" t="s">
        <v>41</v>
      </c>
      <c r="B14" s="20"/>
      <c r="C14" s="21">
        <v>-502291106</v>
      </c>
      <c r="D14" s="21"/>
      <c r="E14" s="22">
        <v>-518141368</v>
      </c>
      <c r="F14" s="23">
        <v>-518141368</v>
      </c>
      <c r="G14" s="23">
        <v>-19633224</v>
      </c>
      <c r="H14" s="23">
        <v>-40715362</v>
      </c>
      <c r="I14" s="23">
        <v>-59522179</v>
      </c>
      <c r="J14" s="23">
        <v>-119870765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-119870765</v>
      </c>
      <c r="X14" s="23">
        <v>-125114153</v>
      </c>
      <c r="Y14" s="23">
        <v>5243388</v>
      </c>
      <c r="Z14" s="24">
        <v>-4.19</v>
      </c>
      <c r="AA14" s="25">
        <v>-518141368</v>
      </c>
    </row>
    <row r="15" spans="1:27" ht="13.5">
      <c r="A15" s="27" t="s">
        <v>42</v>
      </c>
      <c r="B15" s="28"/>
      <c r="C15" s="29">
        <f aca="true" t="shared" si="0" ref="C15:Y15">SUM(C6:C14)</f>
        <v>9832033318</v>
      </c>
      <c r="D15" s="29">
        <f>SUM(D6:D14)</f>
        <v>0</v>
      </c>
      <c r="E15" s="30">
        <f t="shared" si="0"/>
        <v>10919159649</v>
      </c>
      <c r="F15" s="31">
        <f t="shared" si="0"/>
        <v>10919159649</v>
      </c>
      <c r="G15" s="31">
        <f t="shared" si="0"/>
        <v>3314214368</v>
      </c>
      <c r="H15" s="31">
        <f t="shared" si="0"/>
        <v>-630448001</v>
      </c>
      <c r="I15" s="31">
        <f t="shared" si="0"/>
        <v>1817894748</v>
      </c>
      <c r="J15" s="31">
        <f t="shared" si="0"/>
        <v>4501661115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4501661115</v>
      </c>
      <c r="X15" s="31">
        <f t="shared" si="0"/>
        <v>3846948400</v>
      </c>
      <c r="Y15" s="31">
        <f t="shared" si="0"/>
        <v>654712715</v>
      </c>
      <c r="Z15" s="32">
        <f>+IF(X15&lt;&gt;0,+(Y15/X15)*100,0)</f>
        <v>17.01901473386022</v>
      </c>
      <c r="AA15" s="33">
        <f>SUM(AA6:AA14)</f>
        <v>10919159649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419162999</v>
      </c>
      <c r="D19" s="21"/>
      <c r="E19" s="22">
        <v>111822903</v>
      </c>
      <c r="F19" s="23">
        <v>111822903</v>
      </c>
      <c r="G19" s="40">
        <v>11198000</v>
      </c>
      <c r="H19" s="40">
        <v>4367000</v>
      </c>
      <c r="I19" s="40">
        <v>1059908</v>
      </c>
      <c r="J19" s="23">
        <v>16624908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16624908</v>
      </c>
      <c r="X19" s="23">
        <v>3159990</v>
      </c>
      <c r="Y19" s="40">
        <v>13464918</v>
      </c>
      <c r="Z19" s="41">
        <v>426.11</v>
      </c>
      <c r="AA19" s="42">
        <v>111822903</v>
      </c>
    </row>
    <row r="20" spans="1:27" ht="13.5">
      <c r="A20" s="26" t="s">
        <v>45</v>
      </c>
      <c r="B20" s="20"/>
      <c r="C20" s="21">
        <v>-27859700</v>
      </c>
      <c r="D20" s="21"/>
      <c r="E20" s="43">
        <v>6608261</v>
      </c>
      <c r="F20" s="40">
        <v>6608261</v>
      </c>
      <c r="G20" s="23">
        <v>2011925</v>
      </c>
      <c r="H20" s="23"/>
      <c r="I20" s="23">
        <v>-695585</v>
      </c>
      <c r="J20" s="23">
        <v>1316340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1316340</v>
      </c>
      <c r="X20" s="23">
        <v>603460</v>
      </c>
      <c r="Y20" s="23">
        <v>712880</v>
      </c>
      <c r="Z20" s="24">
        <v>118.13</v>
      </c>
      <c r="AA20" s="25">
        <v>6608261</v>
      </c>
    </row>
    <row r="21" spans="1:27" ht="13.5">
      <c r="A21" s="26" t="s">
        <v>46</v>
      </c>
      <c r="B21" s="20"/>
      <c r="C21" s="44">
        <v>536571929</v>
      </c>
      <c r="D21" s="44"/>
      <c r="E21" s="22">
        <v>18981352</v>
      </c>
      <c r="F21" s="23">
        <v>18981352</v>
      </c>
      <c r="G21" s="40">
        <v>4051788</v>
      </c>
      <c r="H21" s="40">
        <v>8954880</v>
      </c>
      <c r="I21" s="40">
        <v>-56422503</v>
      </c>
      <c r="J21" s="23">
        <v>-43415835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-43415835</v>
      </c>
      <c r="X21" s="23">
        <v>842250</v>
      </c>
      <c r="Y21" s="40">
        <v>-44258085</v>
      </c>
      <c r="Z21" s="41">
        <v>-5254.74</v>
      </c>
      <c r="AA21" s="42">
        <v>18981352</v>
      </c>
    </row>
    <row r="22" spans="1:27" ht="13.5">
      <c r="A22" s="26" t="s">
        <v>47</v>
      </c>
      <c r="B22" s="20"/>
      <c r="C22" s="21">
        <v>-1026519916</v>
      </c>
      <c r="D22" s="21"/>
      <c r="E22" s="22">
        <v>109404000</v>
      </c>
      <c r="F22" s="23">
        <v>109404000</v>
      </c>
      <c r="G22" s="23">
        <v>643225787</v>
      </c>
      <c r="H22" s="23">
        <v>695157238</v>
      </c>
      <c r="I22" s="23">
        <v>-1798061574</v>
      </c>
      <c r="J22" s="23">
        <v>-459678549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-459678549</v>
      </c>
      <c r="X22" s="23">
        <v>723000</v>
      </c>
      <c r="Y22" s="23">
        <v>-460401549</v>
      </c>
      <c r="Z22" s="24">
        <v>-63679.33</v>
      </c>
      <c r="AA22" s="25">
        <v>109404000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-7897968658</v>
      </c>
      <c r="D24" s="21"/>
      <c r="E24" s="22">
        <v>-11665693039</v>
      </c>
      <c r="F24" s="23">
        <v>-11665693039</v>
      </c>
      <c r="G24" s="23">
        <v>-1144000809</v>
      </c>
      <c r="H24" s="23">
        <v>-557622974</v>
      </c>
      <c r="I24" s="23">
        <v>-453781833</v>
      </c>
      <c r="J24" s="23">
        <v>-2155405616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-2155405616</v>
      </c>
      <c r="X24" s="23">
        <v>-604621345</v>
      </c>
      <c r="Y24" s="23">
        <v>-1550784271</v>
      </c>
      <c r="Z24" s="24">
        <v>256.49</v>
      </c>
      <c r="AA24" s="25">
        <v>-11665693039</v>
      </c>
    </row>
    <row r="25" spans="1:27" ht="13.5">
      <c r="A25" s="27" t="s">
        <v>49</v>
      </c>
      <c r="B25" s="28"/>
      <c r="C25" s="29">
        <f aca="true" t="shared" si="1" ref="C25:Y25">SUM(C19:C24)</f>
        <v>-7996613346</v>
      </c>
      <c r="D25" s="29">
        <f>SUM(D19:D24)</f>
        <v>0</v>
      </c>
      <c r="E25" s="30">
        <f t="shared" si="1"/>
        <v>-11418876523</v>
      </c>
      <c r="F25" s="31">
        <f t="shared" si="1"/>
        <v>-11418876523</v>
      </c>
      <c r="G25" s="31">
        <f t="shared" si="1"/>
        <v>-483513309</v>
      </c>
      <c r="H25" s="31">
        <f t="shared" si="1"/>
        <v>150856144</v>
      </c>
      <c r="I25" s="31">
        <f t="shared" si="1"/>
        <v>-2307901587</v>
      </c>
      <c r="J25" s="31">
        <f t="shared" si="1"/>
        <v>-2640558752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-2640558752</v>
      </c>
      <c r="X25" s="31">
        <f t="shared" si="1"/>
        <v>-599292645</v>
      </c>
      <c r="Y25" s="31">
        <f t="shared" si="1"/>
        <v>-2041266107</v>
      </c>
      <c r="Z25" s="32">
        <f>+IF(X25&lt;&gt;0,+(Y25/X25)*100,0)</f>
        <v>340.61257451274076</v>
      </c>
      <c r="AA25" s="33">
        <f>SUM(AA19:AA24)</f>
        <v>-11418876523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>
        <v>6045107</v>
      </c>
      <c r="D29" s="21"/>
      <c r="E29" s="22">
        <v>20000000</v>
      </c>
      <c r="F29" s="23">
        <v>20000000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>
        <v>20000000</v>
      </c>
    </row>
    <row r="30" spans="1:27" ht="13.5">
      <c r="A30" s="26" t="s">
        <v>52</v>
      </c>
      <c r="B30" s="20"/>
      <c r="C30" s="21">
        <v>1633837976</v>
      </c>
      <c r="D30" s="21"/>
      <c r="E30" s="22">
        <v>1696078717</v>
      </c>
      <c r="F30" s="23">
        <v>1696078717</v>
      </c>
      <c r="G30" s="23">
        <v>17264105</v>
      </c>
      <c r="H30" s="23">
        <v>4017075</v>
      </c>
      <c r="I30" s="23"/>
      <c r="J30" s="23">
        <v>21281180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21281180</v>
      </c>
      <c r="X30" s="23">
        <v>250203715</v>
      </c>
      <c r="Y30" s="23">
        <v>-228922535</v>
      </c>
      <c r="Z30" s="24">
        <v>-91.49</v>
      </c>
      <c r="AA30" s="25">
        <v>1696078717</v>
      </c>
    </row>
    <row r="31" spans="1:27" ht="13.5">
      <c r="A31" s="26" t="s">
        <v>53</v>
      </c>
      <c r="B31" s="20"/>
      <c r="C31" s="21">
        <v>252788458</v>
      </c>
      <c r="D31" s="21"/>
      <c r="E31" s="22">
        <v>71855002</v>
      </c>
      <c r="F31" s="23">
        <v>71855002</v>
      </c>
      <c r="G31" s="23">
        <v>76450353</v>
      </c>
      <c r="H31" s="40">
        <v>29861465</v>
      </c>
      <c r="I31" s="40">
        <v>-87642323</v>
      </c>
      <c r="J31" s="40">
        <v>18669495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18669495</v>
      </c>
      <c r="X31" s="40">
        <v>1971568</v>
      </c>
      <c r="Y31" s="23">
        <v>16697927</v>
      </c>
      <c r="Z31" s="24">
        <v>846.94</v>
      </c>
      <c r="AA31" s="25">
        <v>71855002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-1331641305</v>
      </c>
      <c r="D33" s="21"/>
      <c r="E33" s="22">
        <v>-1522406756</v>
      </c>
      <c r="F33" s="23">
        <v>-1522406756</v>
      </c>
      <c r="G33" s="23">
        <v>-68861008</v>
      </c>
      <c r="H33" s="23">
        <v>-39094395</v>
      </c>
      <c r="I33" s="23">
        <v>-263235427</v>
      </c>
      <c r="J33" s="23">
        <v>-371190830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-371190830</v>
      </c>
      <c r="X33" s="23">
        <v>89931834</v>
      </c>
      <c r="Y33" s="23">
        <v>-461122664</v>
      </c>
      <c r="Z33" s="24">
        <v>-512.75</v>
      </c>
      <c r="AA33" s="25">
        <v>-1522406756</v>
      </c>
    </row>
    <row r="34" spans="1:27" ht="13.5">
      <c r="A34" s="27" t="s">
        <v>55</v>
      </c>
      <c r="B34" s="28"/>
      <c r="C34" s="29">
        <f aca="true" t="shared" si="2" ref="C34:Y34">SUM(C29:C33)</f>
        <v>561030236</v>
      </c>
      <c r="D34" s="29">
        <f>SUM(D29:D33)</f>
        <v>0</v>
      </c>
      <c r="E34" s="30">
        <f t="shared" si="2"/>
        <v>265526963</v>
      </c>
      <c r="F34" s="31">
        <f t="shared" si="2"/>
        <v>265526963</v>
      </c>
      <c r="G34" s="31">
        <f t="shared" si="2"/>
        <v>24853450</v>
      </c>
      <c r="H34" s="31">
        <f t="shared" si="2"/>
        <v>-5215855</v>
      </c>
      <c r="I34" s="31">
        <f t="shared" si="2"/>
        <v>-350877750</v>
      </c>
      <c r="J34" s="31">
        <f t="shared" si="2"/>
        <v>-331240155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-331240155</v>
      </c>
      <c r="X34" s="31">
        <f t="shared" si="2"/>
        <v>342107117</v>
      </c>
      <c r="Y34" s="31">
        <f t="shared" si="2"/>
        <v>-673347272</v>
      </c>
      <c r="Z34" s="32">
        <f>+IF(X34&lt;&gt;0,+(Y34/X34)*100,0)</f>
        <v>-196.823520628482</v>
      </c>
      <c r="AA34" s="33">
        <f>SUM(AA29:AA33)</f>
        <v>265526963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2396450208</v>
      </c>
      <c r="D36" s="35">
        <f>+D15+D25+D34</f>
        <v>0</v>
      </c>
      <c r="E36" s="36">
        <f t="shared" si="3"/>
        <v>-234189911</v>
      </c>
      <c r="F36" s="37">
        <f t="shared" si="3"/>
        <v>-234189911</v>
      </c>
      <c r="G36" s="37">
        <f t="shared" si="3"/>
        <v>2855554509</v>
      </c>
      <c r="H36" s="37">
        <f t="shared" si="3"/>
        <v>-484807712</v>
      </c>
      <c r="I36" s="37">
        <f t="shared" si="3"/>
        <v>-840884589</v>
      </c>
      <c r="J36" s="37">
        <f t="shared" si="3"/>
        <v>1529862208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1529862208</v>
      </c>
      <c r="X36" s="37">
        <f t="shared" si="3"/>
        <v>3589762872</v>
      </c>
      <c r="Y36" s="37">
        <f t="shared" si="3"/>
        <v>-2059900664</v>
      </c>
      <c r="Z36" s="38">
        <f>+IF(X36&lt;&gt;0,+(Y36/X36)*100,0)</f>
        <v>-57.38263883854666</v>
      </c>
      <c r="AA36" s="39">
        <f>+AA15+AA25+AA34</f>
        <v>-234189911</v>
      </c>
    </row>
    <row r="37" spans="1:27" ht="13.5">
      <c r="A37" s="26" t="s">
        <v>57</v>
      </c>
      <c r="B37" s="20"/>
      <c r="C37" s="35">
        <v>9041697542</v>
      </c>
      <c r="D37" s="35"/>
      <c r="E37" s="36">
        <v>10487369176</v>
      </c>
      <c r="F37" s="37">
        <v>10487369176</v>
      </c>
      <c r="G37" s="37">
        <v>9681197382</v>
      </c>
      <c r="H37" s="37">
        <v>12537951815</v>
      </c>
      <c r="I37" s="37">
        <v>11545722701</v>
      </c>
      <c r="J37" s="37">
        <v>9681197382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9681197382</v>
      </c>
      <c r="X37" s="37">
        <v>10487369176</v>
      </c>
      <c r="Y37" s="37">
        <v>-806171794</v>
      </c>
      <c r="Z37" s="38">
        <v>-7.69</v>
      </c>
      <c r="AA37" s="39">
        <v>10487369176</v>
      </c>
    </row>
    <row r="38" spans="1:27" ht="13.5">
      <c r="A38" s="45" t="s">
        <v>58</v>
      </c>
      <c r="B38" s="46"/>
      <c r="C38" s="47">
        <v>11438147749</v>
      </c>
      <c r="D38" s="47"/>
      <c r="E38" s="48">
        <v>10253179269</v>
      </c>
      <c r="F38" s="49">
        <v>10253179269</v>
      </c>
      <c r="G38" s="49">
        <v>12536751891</v>
      </c>
      <c r="H38" s="49">
        <v>12053144103</v>
      </c>
      <c r="I38" s="49">
        <v>10704838112</v>
      </c>
      <c r="J38" s="49">
        <v>11211059590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11211059590</v>
      </c>
      <c r="X38" s="49">
        <v>14077132052</v>
      </c>
      <c r="Y38" s="49">
        <v>-2866072462</v>
      </c>
      <c r="Z38" s="50">
        <v>-20.36</v>
      </c>
      <c r="AA38" s="51">
        <v>10253179269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440011877</v>
      </c>
      <c r="D6" s="21"/>
      <c r="E6" s="22">
        <v>515167995</v>
      </c>
      <c r="F6" s="23">
        <v>515167995</v>
      </c>
      <c r="G6" s="23">
        <v>42868999</v>
      </c>
      <c r="H6" s="23">
        <v>70520583</v>
      </c>
      <c r="I6" s="23"/>
      <c r="J6" s="23">
        <v>113389582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113389582</v>
      </c>
      <c r="X6" s="23">
        <v>126276488</v>
      </c>
      <c r="Y6" s="23">
        <v>-12886906</v>
      </c>
      <c r="Z6" s="24">
        <v>-10.21</v>
      </c>
      <c r="AA6" s="25">
        <v>515167995</v>
      </c>
    </row>
    <row r="7" spans="1:27" ht="13.5">
      <c r="A7" s="26" t="s">
        <v>34</v>
      </c>
      <c r="B7" s="20"/>
      <c r="C7" s="21">
        <v>169190674</v>
      </c>
      <c r="D7" s="21"/>
      <c r="E7" s="22">
        <v>114468000</v>
      </c>
      <c r="F7" s="23">
        <v>114468000</v>
      </c>
      <c r="G7" s="23">
        <v>42530000</v>
      </c>
      <c r="H7" s="23">
        <v>908538</v>
      </c>
      <c r="I7" s="23"/>
      <c r="J7" s="23">
        <v>43438538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43438538</v>
      </c>
      <c r="X7" s="23">
        <v>28617000</v>
      </c>
      <c r="Y7" s="23">
        <v>14821538</v>
      </c>
      <c r="Z7" s="24">
        <v>51.79</v>
      </c>
      <c r="AA7" s="25">
        <v>114468000</v>
      </c>
    </row>
    <row r="8" spans="1:27" ht="13.5">
      <c r="A8" s="26" t="s">
        <v>35</v>
      </c>
      <c r="B8" s="20"/>
      <c r="C8" s="21">
        <v>33547852</v>
      </c>
      <c r="D8" s="21"/>
      <c r="E8" s="22">
        <v>47759003</v>
      </c>
      <c r="F8" s="23">
        <v>47759003</v>
      </c>
      <c r="G8" s="23">
        <v>5000000</v>
      </c>
      <c r="H8" s="23">
        <v>903626</v>
      </c>
      <c r="I8" s="23"/>
      <c r="J8" s="23">
        <v>5903626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5903626</v>
      </c>
      <c r="X8" s="23">
        <v>11939750</v>
      </c>
      <c r="Y8" s="23">
        <v>-6036124</v>
      </c>
      <c r="Z8" s="24">
        <v>-50.55</v>
      </c>
      <c r="AA8" s="25">
        <v>47759003</v>
      </c>
    </row>
    <row r="9" spans="1:27" ht="13.5">
      <c r="A9" s="26" t="s">
        <v>36</v>
      </c>
      <c r="B9" s="20"/>
      <c r="C9" s="21">
        <v>14885300</v>
      </c>
      <c r="D9" s="21"/>
      <c r="E9" s="22">
        <v>15912996</v>
      </c>
      <c r="F9" s="23">
        <v>15912996</v>
      </c>
      <c r="G9" s="23">
        <v>1152259</v>
      </c>
      <c r="H9" s="23">
        <v>1171223</v>
      </c>
      <c r="I9" s="23"/>
      <c r="J9" s="23">
        <v>2323482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2323482</v>
      </c>
      <c r="X9" s="23">
        <v>3978249</v>
      </c>
      <c r="Y9" s="23">
        <v>-1654767</v>
      </c>
      <c r="Z9" s="24">
        <v>-41.6</v>
      </c>
      <c r="AA9" s="25">
        <v>15912996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-562051294</v>
      </c>
      <c r="D12" s="21"/>
      <c r="E12" s="22">
        <v>-586715000</v>
      </c>
      <c r="F12" s="23">
        <v>-586715000</v>
      </c>
      <c r="G12" s="23">
        <v>-31066882</v>
      </c>
      <c r="H12" s="23">
        <v>-47319908</v>
      </c>
      <c r="I12" s="23"/>
      <c r="J12" s="23">
        <v>-78386790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-78386790</v>
      </c>
      <c r="X12" s="23">
        <v>-153636000</v>
      </c>
      <c r="Y12" s="23">
        <v>75249210</v>
      </c>
      <c r="Z12" s="24">
        <v>-48.98</v>
      </c>
      <c r="AA12" s="25">
        <v>-586715000</v>
      </c>
    </row>
    <row r="13" spans="1:27" ht="13.5">
      <c r="A13" s="26" t="s">
        <v>40</v>
      </c>
      <c r="B13" s="20"/>
      <c r="C13" s="21">
        <v>-5909705</v>
      </c>
      <c r="D13" s="21"/>
      <c r="E13" s="22">
        <v>-5000000</v>
      </c>
      <c r="F13" s="23">
        <v>-5000000</v>
      </c>
      <c r="G13" s="23">
        <v>-12244</v>
      </c>
      <c r="H13" s="23">
        <v>542333</v>
      </c>
      <c r="I13" s="23"/>
      <c r="J13" s="23">
        <v>530089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530089</v>
      </c>
      <c r="X13" s="23">
        <v>-1249998</v>
      </c>
      <c r="Y13" s="23">
        <v>1780087</v>
      </c>
      <c r="Z13" s="24">
        <v>-142.41</v>
      </c>
      <c r="AA13" s="25">
        <v>-5000000</v>
      </c>
    </row>
    <row r="14" spans="1:27" ht="13.5">
      <c r="A14" s="26" t="s">
        <v>41</v>
      </c>
      <c r="B14" s="20"/>
      <c r="C14" s="21">
        <v>-5777196</v>
      </c>
      <c r="D14" s="21"/>
      <c r="E14" s="22">
        <v>-4660000</v>
      </c>
      <c r="F14" s="23">
        <v>-4660000</v>
      </c>
      <c r="G14" s="23"/>
      <c r="H14" s="23">
        <v>-1645076</v>
      </c>
      <c r="I14" s="23"/>
      <c r="J14" s="23">
        <v>-1645076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-1645076</v>
      </c>
      <c r="X14" s="23">
        <v>-1168000</v>
      </c>
      <c r="Y14" s="23">
        <v>-477076</v>
      </c>
      <c r="Z14" s="24">
        <v>40.85</v>
      </c>
      <c r="AA14" s="25">
        <v>-4660000</v>
      </c>
    </row>
    <row r="15" spans="1:27" ht="13.5">
      <c r="A15" s="27" t="s">
        <v>42</v>
      </c>
      <c r="B15" s="28"/>
      <c r="C15" s="29">
        <f aca="true" t="shared" si="0" ref="C15:Y15">SUM(C6:C14)</f>
        <v>83897508</v>
      </c>
      <c r="D15" s="29">
        <f>SUM(D6:D14)</f>
        <v>0</v>
      </c>
      <c r="E15" s="30">
        <f t="shared" si="0"/>
        <v>96932994</v>
      </c>
      <c r="F15" s="31">
        <f t="shared" si="0"/>
        <v>96932994</v>
      </c>
      <c r="G15" s="31">
        <f t="shared" si="0"/>
        <v>60472132</v>
      </c>
      <c r="H15" s="31">
        <f t="shared" si="0"/>
        <v>25081319</v>
      </c>
      <c r="I15" s="31">
        <f t="shared" si="0"/>
        <v>0</v>
      </c>
      <c r="J15" s="31">
        <f t="shared" si="0"/>
        <v>85553451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85553451</v>
      </c>
      <c r="X15" s="31">
        <f t="shared" si="0"/>
        <v>14757489</v>
      </c>
      <c r="Y15" s="31">
        <f t="shared" si="0"/>
        <v>70795962</v>
      </c>
      <c r="Z15" s="32">
        <f>+IF(X15&lt;&gt;0,+(Y15/X15)*100,0)</f>
        <v>479.7290514666824</v>
      </c>
      <c r="AA15" s="33">
        <f>SUM(AA6:AA14)</f>
        <v>96932994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>
        <v>950000</v>
      </c>
      <c r="F20" s="40">
        <v>950000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225000</v>
      </c>
      <c r="Y20" s="23">
        <v>-225000</v>
      </c>
      <c r="Z20" s="24">
        <v>-100</v>
      </c>
      <c r="AA20" s="25">
        <v>950000</v>
      </c>
    </row>
    <row r="21" spans="1:27" ht="13.5">
      <c r="A21" s="26" t="s">
        <v>46</v>
      </c>
      <c r="B21" s="20"/>
      <c r="C21" s="44"/>
      <c r="D21" s="44"/>
      <c r="E21" s="22">
        <v>1250000</v>
      </c>
      <c r="F21" s="23">
        <v>1250000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300000</v>
      </c>
      <c r="Y21" s="40">
        <v>-300000</v>
      </c>
      <c r="Z21" s="41">
        <v>-100</v>
      </c>
      <c r="AA21" s="42">
        <v>1250000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-79154267</v>
      </c>
      <c r="D24" s="21"/>
      <c r="E24" s="22">
        <v>-95979996</v>
      </c>
      <c r="F24" s="23">
        <v>-95979996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-23994999</v>
      </c>
      <c r="Y24" s="23">
        <v>23994999</v>
      </c>
      <c r="Z24" s="24">
        <v>-100</v>
      </c>
      <c r="AA24" s="25">
        <v>-95979996</v>
      </c>
    </row>
    <row r="25" spans="1:27" ht="13.5">
      <c r="A25" s="27" t="s">
        <v>49</v>
      </c>
      <c r="B25" s="28"/>
      <c r="C25" s="29">
        <f aca="true" t="shared" si="1" ref="C25:Y25">SUM(C19:C24)</f>
        <v>-79154267</v>
      </c>
      <c r="D25" s="29">
        <f>SUM(D19:D24)</f>
        <v>0</v>
      </c>
      <c r="E25" s="30">
        <f t="shared" si="1"/>
        <v>-93779996</v>
      </c>
      <c r="F25" s="31">
        <f t="shared" si="1"/>
        <v>-93779996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-23469999</v>
      </c>
      <c r="Y25" s="31">
        <f t="shared" si="1"/>
        <v>23469999</v>
      </c>
      <c r="Z25" s="32">
        <f>+IF(X25&lt;&gt;0,+(Y25/X25)*100,0)</f>
        <v>-100</v>
      </c>
      <c r="AA25" s="33">
        <f>SUM(AA19:AA24)</f>
        <v>-93779996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19328882</v>
      </c>
      <c r="D31" s="21"/>
      <c r="E31" s="22">
        <v>1100000</v>
      </c>
      <c r="F31" s="23">
        <v>1100000</v>
      </c>
      <c r="G31" s="23">
        <v>114839</v>
      </c>
      <c r="H31" s="40">
        <v>75112</v>
      </c>
      <c r="I31" s="40"/>
      <c r="J31" s="40">
        <v>189951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189951</v>
      </c>
      <c r="X31" s="40">
        <v>250000</v>
      </c>
      <c r="Y31" s="23">
        <v>-60049</v>
      </c>
      <c r="Z31" s="24">
        <v>-24.02</v>
      </c>
      <c r="AA31" s="25">
        <v>1100000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-1926289</v>
      </c>
      <c r="D33" s="21"/>
      <c r="E33" s="22">
        <v>-6170658</v>
      </c>
      <c r="F33" s="23">
        <v>-6170658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-1542750</v>
      </c>
      <c r="Y33" s="23">
        <v>1542750</v>
      </c>
      <c r="Z33" s="24">
        <v>-100</v>
      </c>
      <c r="AA33" s="25">
        <v>-6170658</v>
      </c>
    </row>
    <row r="34" spans="1:27" ht="13.5">
      <c r="A34" s="27" t="s">
        <v>55</v>
      </c>
      <c r="B34" s="28"/>
      <c r="C34" s="29">
        <f aca="true" t="shared" si="2" ref="C34:Y34">SUM(C29:C33)</f>
        <v>17402593</v>
      </c>
      <c r="D34" s="29">
        <f>SUM(D29:D33)</f>
        <v>0</v>
      </c>
      <c r="E34" s="30">
        <f t="shared" si="2"/>
        <v>-5070658</v>
      </c>
      <c r="F34" s="31">
        <f t="shared" si="2"/>
        <v>-5070658</v>
      </c>
      <c r="G34" s="31">
        <f t="shared" si="2"/>
        <v>114839</v>
      </c>
      <c r="H34" s="31">
        <f t="shared" si="2"/>
        <v>75112</v>
      </c>
      <c r="I34" s="31">
        <f t="shared" si="2"/>
        <v>0</v>
      </c>
      <c r="J34" s="31">
        <f t="shared" si="2"/>
        <v>189951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189951</v>
      </c>
      <c r="X34" s="31">
        <f t="shared" si="2"/>
        <v>-1292750</v>
      </c>
      <c r="Y34" s="31">
        <f t="shared" si="2"/>
        <v>1482701</v>
      </c>
      <c r="Z34" s="32">
        <f>+IF(X34&lt;&gt;0,+(Y34/X34)*100,0)</f>
        <v>-114.69356023979888</v>
      </c>
      <c r="AA34" s="33">
        <f>SUM(AA29:AA33)</f>
        <v>-5070658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22145834</v>
      </c>
      <c r="D36" s="35">
        <f>+D15+D25+D34</f>
        <v>0</v>
      </c>
      <c r="E36" s="36">
        <f t="shared" si="3"/>
        <v>-1917660</v>
      </c>
      <c r="F36" s="37">
        <f t="shared" si="3"/>
        <v>-1917660</v>
      </c>
      <c r="G36" s="37">
        <f t="shared" si="3"/>
        <v>60586971</v>
      </c>
      <c r="H36" s="37">
        <f t="shared" si="3"/>
        <v>25156431</v>
      </c>
      <c r="I36" s="37">
        <f t="shared" si="3"/>
        <v>0</v>
      </c>
      <c r="J36" s="37">
        <f t="shared" si="3"/>
        <v>85743402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85743402</v>
      </c>
      <c r="X36" s="37">
        <f t="shared" si="3"/>
        <v>-10005260</v>
      </c>
      <c r="Y36" s="37">
        <f t="shared" si="3"/>
        <v>95748662</v>
      </c>
      <c r="Z36" s="38">
        <f>+IF(X36&lt;&gt;0,+(Y36/X36)*100,0)</f>
        <v>-956.9832468121768</v>
      </c>
      <c r="AA36" s="39">
        <f>+AA15+AA25+AA34</f>
        <v>-1917660</v>
      </c>
    </row>
    <row r="37" spans="1:27" ht="13.5">
      <c r="A37" s="26" t="s">
        <v>57</v>
      </c>
      <c r="B37" s="20"/>
      <c r="C37" s="35"/>
      <c r="D37" s="35"/>
      <c r="E37" s="36">
        <v>160298000</v>
      </c>
      <c r="F37" s="37">
        <v>160298000</v>
      </c>
      <c r="G37" s="37"/>
      <c r="H37" s="37">
        <v>60586971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160298000</v>
      </c>
      <c r="Y37" s="37">
        <v>-160298000</v>
      </c>
      <c r="Z37" s="38">
        <v>-100</v>
      </c>
      <c r="AA37" s="39">
        <v>160298000</v>
      </c>
    </row>
    <row r="38" spans="1:27" ht="13.5">
      <c r="A38" s="45" t="s">
        <v>58</v>
      </c>
      <c r="B38" s="46"/>
      <c r="C38" s="47">
        <v>22145834</v>
      </c>
      <c r="D38" s="47"/>
      <c r="E38" s="48">
        <v>158380340</v>
      </c>
      <c r="F38" s="49">
        <v>158380340</v>
      </c>
      <c r="G38" s="49">
        <v>60586971</v>
      </c>
      <c r="H38" s="49">
        <v>85743402</v>
      </c>
      <c r="I38" s="49"/>
      <c r="J38" s="49">
        <v>85743402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85743402</v>
      </c>
      <c r="X38" s="49">
        <v>150292740</v>
      </c>
      <c r="Y38" s="49">
        <v>-64549338</v>
      </c>
      <c r="Z38" s="50">
        <v>-42.95</v>
      </c>
      <c r="AA38" s="51">
        <v>158380340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323356327</v>
      </c>
      <c r="D6" s="21"/>
      <c r="E6" s="22">
        <v>299208396</v>
      </c>
      <c r="F6" s="23">
        <v>299208396</v>
      </c>
      <c r="G6" s="23">
        <v>28292688</v>
      </c>
      <c r="H6" s="23">
        <v>29129969</v>
      </c>
      <c r="I6" s="23">
        <v>24605067</v>
      </c>
      <c r="J6" s="23">
        <v>82027724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82027724</v>
      </c>
      <c r="X6" s="23">
        <v>74097507</v>
      </c>
      <c r="Y6" s="23">
        <v>7930217</v>
      </c>
      <c r="Z6" s="24">
        <v>10.7</v>
      </c>
      <c r="AA6" s="25">
        <v>299208396</v>
      </c>
    </row>
    <row r="7" spans="1:27" ht="13.5">
      <c r="A7" s="26" t="s">
        <v>34</v>
      </c>
      <c r="B7" s="20"/>
      <c r="C7" s="21">
        <v>664584167</v>
      </c>
      <c r="D7" s="21"/>
      <c r="E7" s="22">
        <v>336596001</v>
      </c>
      <c r="F7" s="23">
        <v>336596001</v>
      </c>
      <c r="G7" s="23">
        <v>127744000</v>
      </c>
      <c r="H7" s="23">
        <v>10786000</v>
      </c>
      <c r="I7" s="23"/>
      <c r="J7" s="23">
        <v>138530000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138530000</v>
      </c>
      <c r="X7" s="23">
        <v>112198667</v>
      </c>
      <c r="Y7" s="23">
        <v>26331333</v>
      </c>
      <c r="Z7" s="24">
        <v>23.47</v>
      </c>
      <c r="AA7" s="25">
        <v>336596001</v>
      </c>
    </row>
    <row r="8" spans="1:27" ht="13.5">
      <c r="A8" s="26" t="s">
        <v>35</v>
      </c>
      <c r="B8" s="20"/>
      <c r="C8" s="21"/>
      <c r="D8" s="21"/>
      <c r="E8" s="22">
        <v>311748999</v>
      </c>
      <c r="F8" s="23">
        <v>311748999</v>
      </c>
      <c r="G8" s="23">
        <v>114979351</v>
      </c>
      <c r="H8" s="23"/>
      <c r="I8" s="23">
        <v>12715742</v>
      </c>
      <c r="J8" s="23">
        <v>127695093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127695093</v>
      </c>
      <c r="X8" s="23">
        <v>103916333</v>
      </c>
      <c r="Y8" s="23">
        <v>23778760</v>
      </c>
      <c r="Z8" s="24">
        <v>22.88</v>
      </c>
      <c r="AA8" s="25">
        <v>311748999</v>
      </c>
    </row>
    <row r="9" spans="1:27" ht="13.5">
      <c r="A9" s="26" t="s">
        <v>36</v>
      </c>
      <c r="B9" s="20"/>
      <c r="C9" s="21">
        <v>32566581</v>
      </c>
      <c r="D9" s="21"/>
      <c r="E9" s="22">
        <v>4857467</v>
      </c>
      <c r="F9" s="23">
        <v>4857467</v>
      </c>
      <c r="G9" s="23">
        <v>573489</v>
      </c>
      <c r="H9" s="23">
        <v>685140</v>
      </c>
      <c r="I9" s="23">
        <v>727860</v>
      </c>
      <c r="J9" s="23">
        <v>1986489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1986489</v>
      </c>
      <c r="X9" s="23">
        <v>909906</v>
      </c>
      <c r="Y9" s="23">
        <v>1076583</v>
      </c>
      <c r="Z9" s="24">
        <v>118.32</v>
      </c>
      <c r="AA9" s="25">
        <v>4857467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-597622670</v>
      </c>
      <c r="D12" s="21"/>
      <c r="E12" s="22">
        <v>-514153817</v>
      </c>
      <c r="F12" s="23">
        <v>-514153817</v>
      </c>
      <c r="G12" s="23">
        <v>-32372318</v>
      </c>
      <c r="H12" s="23">
        <v>-54108302</v>
      </c>
      <c r="I12" s="23">
        <v>-49321447</v>
      </c>
      <c r="J12" s="23">
        <v>-135802067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-135802067</v>
      </c>
      <c r="X12" s="23">
        <v>-138988846</v>
      </c>
      <c r="Y12" s="23">
        <v>3186779</v>
      </c>
      <c r="Z12" s="24">
        <v>-2.29</v>
      </c>
      <c r="AA12" s="25">
        <v>-514153817</v>
      </c>
    </row>
    <row r="13" spans="1:27" ht="13.5">
      <c r="A13" s="26" t="s">
        <v>40</v>
      </c>
      <c r="B13" s="20"/>
      <c r="C13" s="21">
        <v>-15983120</v>
      </c>
      <c r="D13" s="21"/>
      <c r="E13" s="22">
        <v>-18951859</v>
      </c>
      <c r="F13" s="23">
        <v>-18951859</v>
      </c>
      <c r="G13" s="23">
        <v>-256844</v>
      </c>
      <c r="H13" s="23">
        <v>-236586</v>
      </c>
      <c r="I13" s="23">
        <v>-3342185</v>
      </c>
      <c r="J13" s="23">
        <v>-3835615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-3835615</v>
      </c>
      <c r="X13" s="23">
        <v>-5158405</v>
      </c>
      <c r="Y13" s="23">
        <v>1322790</v>
      </c>
      <c r="Z13" s="24">
        <v>-25.64</v>
      </c>
      <c r="AA13" s="25">
        <v>-18951859</v>
      </c>
    </row>
    <row r="14" spans="1:27" ht="13.5">
      <c r="A14" s="26" t="s">
        <v>41</v>
      </c>
      <c r="B14" s="20"/>
      <c r="C14" s="21"/>
      <c r="D14" s="21"/>
      <c r="E14" s="22">
        <v>-48991621</v>
      </c>
      <c r="F14" s="23">
        <v>-48991621</v>
      </c>
      <c r="G14" s="23">
        <v>-1678275</v>
      </c>
      <c r="H14" s="23">
        <v>-7025212</v>
      </c>
      <c r="I14" s="23">
        <v>-3549536</v>
      </c>
      <c r="J14" s="23">
        <v>-12253023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-12253023</v>
      </c>
      <c r="X14" s="23">
        <v>-11941419</v>
      </c>
      <c r="Y14" s="23">
        <v>-311604</v>
      </c>
      <c r="Z14" s="24">
        <v>2.61</v>
      </c>
      <c r="AA14" s="25">
        <v>-48991621</v>
      </c>
    </row>
    <row r="15" spans="1:27" ht="13.5">
      <c r="A15" s="27" t="s">
        <v>42</v>
      </c>
      <c r="B15" s="28"/>
      <c r="C15" s="29">
        <f aca="true" t="shared" si="0" ref="C15:Y15">SUM(C6:C14)</f>
        <v>406901285</v>
      </c>
      <c r="D15" s="29">
        <f>SUM(D6:D14)</f>
        <v>0</v>
      </c>
      <c r="E15" s="30">
        <f t="shared" si="0"/>
        <v>370313566</v>
      </c>
      <c r="F15" s="31">
        <f t="shared" si="0"/>
        <v>370313566</v>
      </c>
      <c r="G15" s="31">
        <f t="shared" si="0"/>
        <v>237282091</v>
      </c>
      <c r="H15" s="31">
        <f t="shared" si="0"/>
        <v>-20768991</v>
      </c>
      <c r="I15" s="31">
        <f t="shared" si="0"/>
        <v>-18164499</v>
      </c>
      <c r="J15" s="31">
        <f t="shared" si="0"/>
        <v>198348601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198348601</v>
      </c>
      <c r="X15" s="31">
        <f t="shared" si="0"/>
        <v>135033743</v>
      </c>
      <c r="Y15" s="31">
        <f t="shared" si="0"/>
        <v>63314858</v>
      </c>
      <c r="Z15" s="32">
        <f>+IF(X15&lt;&gt;0,+(Y15/X15)*100,0)</f>
        <v>46.88817520225297</v>
      </c>
      <c r="AA15" s="33">
        <f>SUM(AA6:AA14)</f>
        <v>370313566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-315661426</v>
      </c>
      <c r="D24" s="21"/>
      <c r="E24" s="22">
        <v>-336966128</v>
      </c>
      <c r="F24" s="23">
        <v>-336966128</v>
      </c>
      <c r="G24" s="23">
        <v>-12336385</v>
      </c>
      <c r="H24" s="23">
        <v>-48042813</v>
      </c>
      <c r="I24" s="23">
        <v>-32170844</v>
      </c>
      <c r="J24" s="23">
        <v>-92550042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-92550042</v>
      </c>
      <c r="X24" s="23">
        <v>-70917000</v>
      </c>
      <c r="Y24" s="23">
        <v>-21633042</v>
      </c>
      <c r="Z24" s="24">
        <v>30.5</v>
      </c>
      <c r="AA24" s="25">
        <v>-336966128</v>
      </c>
    </row>
    <row r="25" spans="1:27" ht="13.5">
      <c r="A25" s="27" t="s">
        <v>49</v>
      </c>
      <c r="B25" s="28"/>
      <c r="C25" s="29">
        <f aca="true" t="shared" si="1" ref="C25:Y25">SUM(C19:C24)</f>
        <v>-315661426</v>
      </c>
      <c r="D25" s="29">
        <f>SUM(D19:D24)</f>
        <v>0</v>
      </c>
      <c r="E25" s="30">
        <f t="shared" si="1"/>
        <v>-336966128</v>
      </c>
      <c r="F25" s="31">
        <f t="shared" si="1"/>
        <v>-336966128</v>
      </c>
      <c r="G25" s="31">
        <f t="shared" si="1"/>
        <v>-12336385</v>
      </c>
      <c r="H25" s="31">
        <f t="shared" si="1"/>
        <v>-48042813</v>
      </c>
      <c r="I25" s="31">
        <f t="shared" si="1"/>
        <v>-32170844</v>
      </c>
      <c r="J25" s="31">
        <f t="shared" si="1"/>
        <v>-92550042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-92550042</v>
      </c>
      <c r="X25" s="31">
        <f t="shared" si="1"/>
        <v>-70917000</v>
      </c>
      <c r="Y25" s="31">
        <f t="shared" si="1"/>
        <v>-21633042</v>
      </c>
      <c r="Z25" s="32">
        <f>+IF(X25&lt;&gt;0,+(Y25/X25)*100,0)</f>
        <v>30.50473370277931</v>
      </c>
      <c r="AA25" s="33">
        <f>SUM(AA19:AA24)</f>
        <v>-336966128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20000002</v>
      </c>
      <c r="F30" s="23">
        <v>20000002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3636364</v>
      </c>
      <c r="Y30" s="23">
        <v>-3636364</v>
      </c>
      <c r="Z30" s="24">
        <v>-100</v>
      </c>
      <c r="AA30" s="25">
        <v>20000002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>
        <v>31480</v>
      </c>
      <c r="H31" s="40">
        <v>19812</v>
      </c>
      <c r="I31" s="40">
        <v>84628</v>
      </c>
      <c r="J31" s="40">
        <v>135920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135920</v>
      </c>
      <c r="X31" s="40"/>
      <c r="Y31" s="23">
        <v>135920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-2469151</v>
      </c>
      <c r="D33" s="21"/>
      <c r="E33" s="22">
        <v>-19740712</v>
      </c>
      <c r="F33" s="23">
        <v>-19740712</v>
      </c>
      <c r="G33" s="23">
        <v>-601603</v>
      </c>
      <c r="H33" s="23">
        <v>-506372</v>
      </c>
      <c r="I33" s="23">
        <v>-4086419</v>
      </c>
      <c r="J33" s="23">
        <v>-5194394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-5194394</v>
      </c>
      <c r="X33" s="23">
        <v>-4935178</v>
      </c>
      <c r="Y33" s="23">
        <v>-259216</v>
      </c>
      <c r="Z33" s="24">
        <v>5.25</v>
      </c>
      <c r="AA33" s="25">
        <v>-19740712</v>
      </c>
    </row>
    <row r="34" spans="1:27" ht="13.5">
      <c r="A34" s="27" t="s">
        <v>55</v>
      </c>
      <c r="B34" s="28"/>
      <c r="C34" s="29">
        <f aca="true" t="shared" si="2" ref="C34:Y34">SUM(C29:C33)</f>
        <v>-2469151</v>
      </c>
      <c r="D34" s="29">
        <f>SUM(D29:D33)</f>
        <v>0</v>
      </c>
      <c r="E34" s="30">
        <f t="shared" si="2"/>
        <v>259290</v>
      </c>
      <c r="F34" s="31">
        <f t="shared" si="2"/>
        <v>259290</v>
      </c>
      <c r="G34" s="31">
        <f t="shared" si="2"/>
        <v>-570123</v>
      </c>
      <c r="H34" s="31">
        <f t="shared" si="2"/>
        <v>-486560</v>
      </c>
      <c r="I34" s="31">
        <f t="shared" si="2"/>
        <v>-4001791</v>
      </c>
      <c r="J34" s="31">
        <f t="shared" si="2"/>
        <v>-5058474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-5058474</v>
      </c>
      <c r="X34" s="31">
        <f t="shared" si="2"/>
        <v>-1298814</v>
      </c>
      <c r="Y34" s="31">
        <f t="shared" si="2"/>
        <v>-3759660</v>
      </c>
      <c r="Z34" s="32">
        <f>+IF(X34&lt;&gt;0,+(Y34/X34)*100,0)</f>
        <v>289.4686999062221</v>
      </c>
      <c r="AA34" s="33">
        <f>SUM(AA29:AA33)</f>
        <v>259290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88770708</v>
      </c>
      <c r="D36" s="35">
        <f>+D15+D25+D34</f>
        <v>0</v>
      </c>
      <c r="E36" s="36">
        <f t="shared" si="3"/>
        <v>33606728</v>
      </c>
      <c r="F36" s="37">
        <f t="shared" si="3"/>
        <v>33606728</v>
      </c>
      <c r="G36" s="37">
        <f t="shared" si="3"/>
        <v>224375583</v>
      </c>
      <c r="H36" s="37">
        <f t="shared" si="3"/>
        <v>-69298364</v>
      </c>
      <c r="I36" s="37">
        <f t="shared" si="3"/>
        <v>-54337134</v>
      </c>
      <c r="J36" s="37">
        <f t="shared" si="3"/>
        <v>100740085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100740085</v>
      </c>
      <c r="X36" s="37">
        <f t="shared" si="3"/>
        <v>62817929</v>
      </c>
      <c r="Y36" s="37">
        <f t="shared" si="3"/>
        <v>37922156</v>
      </c>
      <c r="Z36" s="38">
        <f>+IF(X36&lt;&gt;0,+(Y36/X36)*100,0)</f>
        <v>60.36836394272087</v>
      </c>
      <c r="AA36" s="39">
        <f>+AA15+AA25+AA34</f>
        <v>33606728</v>
      </c>
    </row>
    <row r="37" spans="1:27" ht="13.5">
      <c r="A37" s="26" t="s">
        <v>57</v>
      </c>
      <c r="B37" s="20"/>
      <c r="C37" s="35">
        <v>68557188</v>
      </c>
      <c r="D37" s="35"/>
      <c r="E37" s="36">
        <v>72146188</v>
      </c>
      <c r="F37" s="37">
        <v>72146188</v>
      </c>
      <c r="G37" s="37">
        <v>156049741</v>
      </c>
      <c r="H37" s="37">
        <v>380425324</v>
      </c>
      <c r="I37" s="37">
        <v>311126960</v>
      </c>
      <c r="J37" s="37">
        <v>156049741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156049741</v>
      </c>
      <c r="X37" s="37">
        <v>72146188</v>
      </c>
      <c r="Y37" s="37">
        <v>83903553</v>
      </c>
      <c r="Z37" s="38">
        <v>116.3</v>
      </c>
      <c r="AA37" s="39">
        <v>72146188</v>
      </c>
    </row>
    <row r="38" spans="1:27" ht="13.5">
      <c r="A38" s="45" t="s">
        <v>58</v>
      </c>
      <c r="B38" s="46"/>
      <c r="C38" s="47">
        <v>157327896</v>
      </c>
      <c r="D38" s="47"/>
      <c r="E38" s="48">
        <v>105752916</v>
      </c>
      <c r="F38" s="49">
        <v>105752916</v>
      </c>
      <c r="G38" s="49">
        <v>380425324</v>
      </c>
      <c r="H38" s="49">
        <v>311126960</v>
      </c>
      <c r="I38" s="49">
        <v>256789826</v>
      </c>
      <c r="J38" s="49">
        <v>256789826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256789826</v>
      </c>
      <c r="X38" s="49">
        <v>134964117</v>
      </c>
      <c r="Y38" s="49">
        <v>121825709</v>
      </c>
      <c r="Z38" s="50">
        <v>90.27</v>
      </c>
      <c r="AA38" s="51">
        <v>105752916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122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24736372</v>
      </c>
      <c r="D6" s="21"/>
      <c r="E6" s="22">
        <v>28694996</v>
      </c>
      <c r="F6" s="23">
        <v>28694996</v>
      </c>
      <c r="G6" s="23">
        <v>2957401</v>
      </c>
      <c r="H6" s="23">
        <v>2759533</v>
      </c>
      <c r="I6" s="23">
        <v>2196775</v>
      </c>
      <c r="J6" s="23">
        <v>7913709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7913709</v>
      </c>
      <c r="X6" s="23">
        <v>5298999</v>
      </c>
      <c r="Y6" s="23">
        <v>2614710</v>
      </c>
      <c r="Z6" s="24">
        <v>49.34</v>
      </c>
      <c r="AA6" s="25">
        <v>28694996</v>
      </c>
    </row>
    <row r="7" spans="1:27" ht="13.5">
      <c r="A7" s="26" t="s">
        <v>34</v>
      </c>
      <c r="B7" s="20"/>
      <c r="C7" s="21">
        <v>65775000</v>
      </c>
      <c r="D7" s="21"/>
      <c r="E7" s="22">
        <v>73922000</v>
      </c>
      <c r="F7" s="23">
        <v>73922000</v>
      </c>
      <c r="G7" s="23">
        <v>29261000</v>
      </c>
      <c r="H7" s="23">
        <v>2145000</v>
      </c>
      <c r="I7" s="23"/>
      <c r="J7" s="23">
        <v>31406000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31406000</v>
      </c>
      <c r="X7" s="23">
        <v>32852000</v>
      </c>
      <c r="Y7" s="23">
        <v>-1446000</v>
      </c>
      <c r="Z7" s="24">
        <v>-4.4</v>
      </c>
      <c r="AA7" s="25">
        <v>73922000</v>
      </c>
    </row>
    <row r="8" spans="1:27" ht="13.5">
      <c r="A8" s="26" t="s">
        <v>35</v>
      </c>
      <c r="B8" s="20"/>
      <c r="C8" s="21">
        <v>18888000</v>
      </c>
      <c r="D8" s="21"/>
      <c r="E8" s="22">
        <v>28699000</v>
      </c>
      <c r="F8" s="23">
        <v>28699000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10708000</v>
      </c>
      <c r="Y8" s="23">
        <v>-10708000</v>
      </c>
      <c r="Z8" s="24">
        <v>-100</v>
      </c>
      <c r="AA8" s="25">
        <v>28699000</v>
      </c>
    </row>
    <row r="9" spans="1:27" ht="13.5">
      <c r="A9" s="26" t="s">
        <v>36</v>
      </c>
      <c r="B9" s="20"/>
      <c r="C9" s="21">
        <v>846781</v>
      </c>
      <c r="D9" s="21"/>
      <c r="E9" s="22">
        <v>804000</v>
      </c>
      <c r="F9" s="23">
        <v>804000</v>
      </c>
      <c r="G9" s="23">
        <v>572203</v>
      </c>
      <c r="H9" s="23">
        <v>4582341</v>
      </c>
      <c r="I9" s="23">
        <v>162325</v>
      </c>
      <c r="J9" s="23">
        <v>5316869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5316869</v>
      </c>
      <c r="X9" s="23">
        <v>201000</v>
      </c>
      <c r="Y9" s="23">
        <v>5115869</v>
      </c>
      <c r="Z9" s="24">
        <v>2545.21</v>
      </c>
      <c r="AA9" s="25">
        <v>804000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-77592599</v>
      </c>
      <c r="D12" s="21"/>
      <c r="E12" s="22">
        <v>-93330996</v>
      </c>
      <c r="F12" s="23">
        <v>-93330996</v>
      </c>
      <c r="G12" s="23">
        <v>-47784764</v>
      </c>
      <c r="H12" s="23">
        <v>-13318045</v>
      </c>
      <c r="I12" s="23">
        <v>-8841401</v>
      </c>
      <c r="J12" s="23">
        <v>-69944210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-69944210</v>
      </c>
      <c r="X12" s="23">
        <v>-23331000</v>
      </c>
      <c r="Y12" s="23">
        <v>-46613210</v>
      </c>
      <c r="Z12" s="24">
        <v>199.79</v>
      </c>
      <c r="AA12" s="25">
        <v>-93330996</v>
      </c>
    </row>
    <row r="13" spans="1:27" ht="13.5">
      <c r="A13" s="26" t="s">
        <v>40</v>
      </c>
      <c r="B13" s="20"/>
      <c r="C13" s="21">
        <v>-1838540</v>
      </c>
      <c r="D13" s="21"/>
      <c r="E13" s="22">
        <v>-2748000</v>
      </c>
      <c r="F13" s="23">
        <v>-2748000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-687000</v>
      </c>
      <c r="Y13" s="23">
        <v>687000</v>
      </c>
      <c r="Z13" s="24">
        <v>-100</v>
      </c>
      <c r="AA13" s="25">
        <v>-2748000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30815014</v>
      </c>
      <c r="D15" s="29">
        <f>SUM(D6:D14)</f>
        <v>0</v>
      </c>
      <c r="E15" s="30">
        <f t="shared" si="0"/>
        <v>36041000</v>
      </c>
      <c r="F15" s="31">
        <f t="shared" si="0"/>
        <v>36041000</v>
      </c>
      <c r="G15" s="31">
        <f t="shared" si="0"/>
        <v>-14994160</v>
      </c>
      <c r="H15" s="31">
        <f t="shared" si="0"/>
        <v>-3831171</v>
      </c>
      <c r="I15" s="31">
        <f t="shared" si="0"/>
        <v>-6482301</v>
      </c>
      <c r="J15" s="31">
        <f t="shared" si="0"/>
        <v>-25307632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-25307632</v>
      </c>
      <c r="X15" s="31">
        <f t="shared" si="0"/>
        <v>25041999</v>
      </c>
      <c r="Y15" s="31">
        <f t="shared" si="0"/>
        <v>-50349631</v>
      </c>
      <c r="Z15" s="32">
        <f>+IF(X15&lt;&gt;0,+(Y15/X15)*100,0)</f>
        <v>-201.0607499824595</v>
      </c>
      <c r="AA15" s="33">
        <f>SUM(AA6:AA14)</f>
        <v>36041000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>
        <v>11198000</v>
      </c>
      <c r="H19" s="40"/>
      <c r="I19" s="40"/>
      <c r="J19" s="23">
        <v>11198000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11198000</v>
      </c>
      <c r="X19" s="23"/>
      <c r="Y19" s="40">
        <v>11198000</v>
      </c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>
        <v>10850000</v>
      </c>
      <c r="H21" s="40">
        <v>6840000</v>
      </c>
      <c r="I21" s="40">
        <v>11300000</v>
      </c>
      <c r="J21" s="23">
        <v>28990000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28990000</v>
      </c>
      <c r="X21" s="23"/>
      <c r="Y21" s="40">
        <v>28990000</v>
      </c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-24544844</v>
      </c>
      <c r="D24" s="21"/>
      <c r="E24" s="22">
        <v>-32703000</v>
      </c>
      <c r="F24" s="23">
        <v>-32703000</v>
      </c>
      <c r="G24" s="23">
        <v>-6603192</v>
      </c>
      <c r="H24" s="23">
        <v>-2172793</v>
      </c>
      <c r="I24" s="23">
        <v>-3866233</v>
      </c>
      <c r="J24" s="23">
        <v>-12642218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-12642218</v>
      </c>
      <c r="X24" s="23">
        <v>-4046000</v>
      </c>
      <c r="Y24" s="23">
        <v>-8596218</v>
      </c>
      <c r="Z24" s="24">
        <v>212.46</v>
      </c>
      <c r="AA24" s="25">
        <v>-32703000</v>
      </c>
    </row>
    <row r="25" spans="1:27" ht="13.5">
      <c r="A25" s="27" t="s">
        <v>49</v>
      </c>
      <c r="B25" s="28"/>
      <c r="C25" s="29">
        <f aca="true" t="shared" si="1" ref="C25:Y25">SUM(C19:C24)</f>
        <v>-24544844</v>
      </c>
      <c r="D25" s="29">
        <f>SUM(D19:D24)</f>
        <v>0</v>
      </c>
      <c r="E25" s="30">
        <f t="shared" si="1"/>
        <v>-32703000</v>
      </c>
      <c r="F25" s="31">
        <f t="shared" si="1"/>
        <v>-32703000</v>
      </c>
      <c r="G25" s="31">
        <f t="shared" si="1"/>
        <v>15444808</v>
      </c>
      <c r="H25" s="31">
        <f t="shared" si="1"/>
        <v>4667207</v>
      </c>
      <c r="I25" s="31">
        <f t="shared" si="1"/>
        <v>7433767</v>
      </c>
      <c r="J25" s="31">
        <f t="shared" si="1"/>
        <v>27545782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27545782</v>
      </c>
      <c r="X25" s="31">
        <f t="shared" si="1"/>
        <v>-4046000</v>
      </c>
      <c r="Y25" s="31">
        <f t="shared" si="1"/>
        <v>31591782</v>
      </c>
      <c r="Z25" s="32">
        <f>+IF(X25&lt;&gt;0,+(Y25/X25)*100,0)</f>
        <v>-780.8151754819575</v>
      </c>
      <c r="AA25" s="33">
        <f>SUM(AA19:AA24)</f>
        <v>-32703000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-5979700</v>
      </c>
      <c r="D33" s="21"/>
      <c r="E33" s="22">
        <v>-1750000</v>
      </c>
      <c r="F33" s="23">
        <v>-1750000</v>
      </c>
      <c r="G33" s="23">
        <v>-71387</v>
      </c>
      <c r="H33" s="23">
        <v>-226544</v>
      </c>
      <c r="I33" s="23">
        <v>-1730910</v>
      </c>
      <c r="J33" s="23">
        <v>-2028841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-2028841</v>
      </c>
      <c r="X33" s="23"/>
      <c r="Y33" s="23">
        <v>-2028841</v>
      </c>
      <c r="Z33" s="24"/>
      <c r="AA33" s="25">
        <v>-1750000</v>
      </c>
    </row>
    <row r="34" spans="1:27" ht="13.5">
      <c r="A34" s="27" t="s">
        <v>55</v>
      </c>
      <c r="B34" s="28"/>
      <c r="C34" s="29">
        <f aca="true" t="shared" si="2" ref="C34:Y34">SUM(C29:C33)</f>
        <v>-5979700</v>
      </c>
      <c r="D34" s="29">
        <f>SUM(D29:D33)</f>
        <v>0</v>
      </c>
      <c r="E34" s="30">
        <f t="shared" si="2"/>
        <v>-1750000</v>
      </c>
      <c r="F34" s="31">
        <f t="shared" si="2"/>
        <v>-1750000</v>
      </c>
      <c r="G34" s="31">
        <f t="shared" si="2"/>
        <v>-71387</v>
      </c>
      <c r="H34" s="31">
        <f t="shared" si="2"/>
        <v>-226544</v>
      </c>
      <c r="I34" s="31">
        <f t="shared" si="2"/>
        <v>-1730910</v>
      </c>
      <c r="J34" s="31">
        <f t="shared" si="2"/>
        <v>-2028841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-2028841</v>
      </c>
      <c r="X34" s="31">
        <f t="shared" si="2"/>
        <v>0</v>
      </c>
      <c r="Y34" s="31">
        <f t="shared" si="2"/>
        <v>-2028841</v>
      </c>
      <c r="Z34" s="32">
        <f>+IF(X34&lt;&gt;0,+(Y34/X34)*100,0)</f>
        <v>0</v>
      </c>
      <c r="AA34" s="33">
        <f>SUM(AA29:AA33)</f>
        <v>-1750000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290470</v>
      </c>
      <c r="D36" s="35">
        <f>+D15+D25+D34</f>
        <v>0</v>
      </c>
      <c r="E36" s="36">
        <f t="shared" si="3"/>
        <v>1588000</v>
      </c>
      <c r="F36" s="37">
        <f t="shared" si="3"/>
        <v>1588000</v>
      </c>
      <c r="G36" s="37">
        <f t="shared" si="3"/>
        <v>379261</v>
      </c>
      <c r="H36" s="37">
        <f t="shared" si="3"/>
        <v>609492</v>
      </c>
      <c r="I36" s="37">
        <f t="shared" si="3"/>
        <v>-779444</v>
      </c>
      <c r="J36" s="37">
        <f t="shared" si="3"/>
        <v>209309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209309</v>
      </c>
      <c r="X36" s="37">
        <f t="shared" si="3"/>
        <v>20995999</v>
      </c>
      <c r="Y36" s="37">
        <f t="shared" si="3"/>
        <v>-20786690</v>
      </c>
      <c r="Z36" s="38">
        <f>+IF(X36&lt;&gt;0,+(Y36/X36)*100,0)</f>
        <v>-99.00310054310823</v>
      </c>
      <c r="AA36" s="39">
        <f>+AA15+AA25+AA34</f>
        <v>1588000</v>
      </c>
    </row>
    <row r="37" spans="1:27" ht="13.5">
      <c r="A37" s="26" t="s">
        <v>57</v>
      </c>
      <c r="B37" s="20"/>
      <c r="C37" s="35">
        <v>432453</v>
      </c>
      <c r="D37" s="35"/>
      <c r="E37" s="36">
        <v>2404000</v>
      </c>
      <c r="F37" s="37">
        <v>2404000</v>
      </c>
      <c r="G37" s="37">
        <v>661347</v>
      </c>
      <c r="H37" s="37">
        <v>1040608</v>
      </c>
      <c r="I37" s="37">
        <v>1650100</v>
      </c>
      <c r="J37" s="37">
        <v>661347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661347</v>
      </c>
      <c r="X37" s="37">
        <v>2404000</v>
      </c>
      <c r="Y37" s="37">
        <v>-1742653</v>
      </c>
      <c r="Z37" s="38">
        <v>-72.49</v>
      </c>
      <c r="AA37" s="39">
        <v>2404000</v>
      </c>
    </row>
    <row r="38" spans="1:27" ht="13.5">
      <c r="A38" s="45" t="s">
        <v>58</v>
      </c>
      <c r="B38" s="46"/>
      <c r="C38" s="47">
        <v>722923</v>
      </c>
      <c r="D38" s="47"/>
      <c r="E38" s="48">
        <v>3992000</v>
      </c>
      <c r="F38" s="49">
        <v>3992000</v>
      </c>
      <c r="G38" s="49">
        <v>1040608</v>
      </c>
      <c r="H38" s="49">
        <v>1650100</v>
      </c>
      <c r="I38" s="49">
        <v>870656</v>
      </c>
      <c r="J38" s="49">
        <v>870656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870656</v>
      </c>
      <c r="X38" s="49">
        <v>23399999</v>
      </c>
      <c r="Y38" s="49">
        <v>-22529343</v>
      </c>
      <c r="Z38" s="50">
        <v>-96.28</v>
      </c>
      <c r="AA38" s="51">
        <v>3992000</v>
      </c>
    </row>
    <row r="39" spans="1:27" ht="13.5">
      <c r="A39" s="52" t="s">
        <v>120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121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2014-11-18T06:46:26Z</dcterms:created>
  <dcterms:modified xsi:type="dcterms:W3CDTF">2014-11-18T06:46:26Z</dcterms:modified>
  <cp:category/>
  <cp:version/>
  <cp:contentType/>
  <cp:contentStatus/>
</cp:coreProperties>
</file>