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2" sheetId="8" r:id="rId8"/>
    <sheet name="LIM343" sheetId="9" r:id="rId9"/>
    <sheet name="LIM344" sheetId="10" r:id="rId10"/>
    <sheet name="DC34" sheetId="11" r:id="rId11"/>
    <sheet name="LIM351" sheetId="12" r:id="rId12"/>
    <sheet name="LIM352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4" sheetId="20" r:id="rId20"/>
    <sheet name="LIM365" sheetId="21" r:id="rId21"/>
    <sheet name="LIM366" sheetId="22" r:id="rId22"/>
    <sheet name="LIM367" sheetId="23" r:id="rId23"/>
    <sheet name="DC36" sheetId="24" r:id="rId24"/>
    <sheet name="LIM471" sheetId="25" r:id="rId25"/>
    <sheet name="LIM472" sheetId="26" r:id="rId26"/>
    <sheet name="LIM473" sheetId="27" r:id="rId27"/>
    <sheet name="LIM474" sheetId="28" r:id="rId28"/>
    <sheet name="LIM475" sheetId="29" r:id="rId29"/>
    <sheet name="DC47" sheetId="30" r:id="rId30"/>
    <sheet name="Summary" sheetId="31" r:id="rId31"/>
  </sheets>
  <definedNames>
    <definedName name="_xlnm.Print_Area" localSheetId="5">'DC33'!$A$1:$AA$41</definedName>
    <definedName name="_xlnm.Print_Area" localSheetId="10">'DC34'!$A$1:$AA$41</definedName>
    <definedName name="_xlnm.Print_Area" localSheetId="16">'DC35'!$A$1:$AA$41</definedName>
    <definedName name="_xlnm.Print_Area" localSheetId="23">'DC36'!$A$1:$AA$41</definedName>
    <definedName name="_xlnm.Print_Area" localSheetId="29">'DC47'!$A$1:$AA$41</definedName>
    <definedName name="_xlnm.Print_Area" localSheetId="0">'LIM331'!$A$1:$AA$41</definedName>
    <definedName name="_xlnm.Print_Area" localSheetId="1">'LIM332'!$A$1:$AA$41</definedName>
    <definedName name="_xlnm.Print_Area" localSheetId="2">'LIM333'!$A$1:$AA$41</definedName>
    <definedName name="_xlnm.Print_Area" localSheetId="3">'LIM334'!$A$1:$AA$41</definedName>
    <definedName name="_xlnm.Print_Area" localSheetId="4">'LIM335'!$A$1:$AA$41</definedName>
    <definedName name="_xlnm.Print_Area" localSheetId="6">'LIM341'!$A$1:$AA$41</definedName>
    <definedName name="_xlnm.Print_Area" localSheetId="7">'LIM342'!$A$1:$AA$41</definedName>
    <definedName name="_xlnm.Print_Area" localSheetId="8">'LIM343'!$A$1:$AA$41</definedName>
    <definedName name="_xlnm.Print_Area" localSheetId="9">'LIM344'!$A$1:$AA$41</definedName>
    <definedName name="_xlnm.Print_Area" localSheetId="11">'LIM351'!$A$1:$AA$41</definedName>
    <definedName name="_xlnm.Print_Area" localSheetId="12">'LIM352'!$A$1:$AA$41</definedName>
    <definedName name="_xlnm.Print_Area" localSheetId="13">'LIM353'!$A$1:$AA$41</definedName>
    <definedName name="_xlnm.Print_Area" localSheetId="14">'LIM354'!$A$1:$AA$41</definedName>
    <definedName name="_xlnm.Print_Area" localSheetId="15">'LIM355'!$A$1:$AA$41</definedName>
    <definedName name="_xlnm.Print_Area" localSheetId="17">'LIM361'!$A$1:$AA$41</definedName>
    <definedName name="_xlnm.Print_Area" localSheetId="18">'LIM362'!$A$1:$AA$41</definedName>
    <definedName name="_xlnm.Print_Area" localSheetId="19">'LIM364'!$A$1:$AA$41</definedName>
    <definedName name="_xlnm.Print_Area" localSheetId="20">'LIM365'!$A$1:$AA$41</definedName>
    <definedName name="_xlnm.Print_Area" localSheetId="21">'LIM366'!$A$1:$AA$41</definedName>
    <definedName name="_xlnm.Print_Area" localSheetId="22">'LIM367'!$A$1:$AA$41</definedName>
    <definedName name="_xlnm.Print_Area" localSheetId="24">'LIM471'!$A$1:$AA$41</definedName>
    <definedName name="_xlnm.Print_Area" localSheetId="25">'LIM472'!$A$1:$AA$41</definedName>
    <definedName name="_xlnm.Print_Area" localSheetId="26">'LIM473'!$A$1:$AA$41</definedName>
    <definedName name="_xlnm.Print_Area" localSheetId="27">'LIM474'!$A$1:$AA$41</definedName>
    <definedName name="_xlnm.Print_Area" localSheetId="28">'LIM475'!$A$1:$AA$41</definedName>
    <definedName name="_xlnm.Print_Area" localSheetId="30">'Summary'!$A$1:$AA$41</definedName>
  </definedNames>
  <calcPr calcMode="manual" fullCalcOnLoad="1"/>
</workbook>
</file>

<file path=xl/sharedStrings.xml><?xml version="1.0" encoding="utf-8"?>
<sst xmlns="http://schemas.openxmlformats.org/spreadsheetml/2006/main" count="2077" uniqueCount="92">
  <si>
    <t>Limpopo: Greater Giyani(LIM331) - Table C7 Quarterly Budget Statement - Cash Flows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</si>
  <si>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</si>
  <si>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</si>
  <si>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</si>
  <si>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</si>
  <si>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</si>
  <si>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</si>
  <si>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</si>
  <si>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</si>
  <si>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</si>
  <si>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</si>
  <si>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</si>
  <si>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</si>
  <si>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</si>
  <si>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</si>
  <si>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</si>
  <si>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</si>
  <si>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</si>
  <si>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</si>
  <si>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</si>
  <si>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</si>
  <si>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</si>
  <si>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</si>
  <si>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</si>
  <si>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</si>
  <si>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</si>
  <si>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</si>
  <si>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</si>
  <si>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</si>
  <si>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</si>
  <si>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</si>
  <si>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</si>
  <si>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</si>
  <si>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</si>
  <si>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</si>
  <si>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</si>
  <si>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</si>
  <si>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</si>
  <si>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</si>
  <si>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</si>
  <si>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</si>
  <si>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</si>
  <si>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</si>
  <si>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</si>
  <si>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</si>
  <si>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</si>
  <si>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</si>
  <si>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</si>
  <si>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</si>
  <si>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</si>
  <si>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</si>
  <si>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</si>
  <si>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</si>
  <si>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</si>
  <si>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</si>
  <si>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</si>
  <si>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</si>
  <si>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</si>
  <si>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</si>
  <si>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C7 Quarterly Budget Statement - Cash Flows for 1st Quarter ended 30 September 2014 (Figures Finalised as at 2014/10/30)</t>
  </si>
  <si>
    <t>Limpopo: Greater Tzaneen(LIM333) - Table C7 Quarterly Budget Statement - Cash Flows for 1st Quarter ended 30 September 2014 (Figures Finalised as at 2014/10/30)</t>
  </si>
  <si>
    <t>Limpopo: Ba-Phalaborwa(LIM334) - Table C7 Quarterly Budget Statement - Cash Flows for 1st Quarter ended 30 September 2014 (Figures Finalised as at 2014/10/30)</t>
  </si>
  <si>
    <t>Limpopo: Maruleng(LIM335) - Table C7 Quarterly Budget Statement - Cash Flows for 1st Quarter ended 30 September 2014 (Figures Finalised as at 2014/10/30)</t>
  </si>
  <si>
    <t>Limpopo: Mopani(DC33) - Table C7 Quarterly Budget Statement - Cash Flows for 1st Quarter ended 30 September 2014 (Figures Finalised as at 2014/10/30)</t>
  </si>
  <si>
    <t>Limpopo: Musina(LIM341) - Table C7 Quarterly Budget Statement - Cash Flows for 1st Quarter ended 30 September 2014 (Figures Finalised as at 2014/10/30)</t>
  </si>
  <si>
    <t>Limpopo: Mutale(LIM342) - Table C7 Quarterly Budget Statement - Cash Flows for 1st Quarter ended 30 September 2014 (Figures Finalised as at 2014/10/30)</t>
  </si>
  <si>
    <t>Limpopo: Thulamela(LIM343) - Table C7 Quarterly Budget Statement - Cash Flows for 1st Quarter ended 30 September 2014 (Figures Finalised as at 2014/10/30)</t>
  </si>
  <si>
    <t>Limpopo: Makhado(LIM344) - Table C7 Quarterly Budget Statement - Cash Flows for 1st Quarter ended 30 September 2014 (Figures Finalised as at 2014/10/30)</t>
  </si>
  <si>
    <t>Limpopo: Vhembe(DC34) - Table C7 Quarterly Budget Statement - Cash Flows for 1st Quarter ended 30 September 2014 (Figures Finalised as at 2014/10/30)</t>
  </si>
  <si>
    <t>Limpopo: Blouberg(LIM351) - Table C7 Quarterly Budget Statement - Cash Flows for 1st Quarter ended 30 September 2014 (Figures Finalised as at 2014/10/30)</t>
  </si>
  <si>
    <t>Limpopo: Aganang(LIM352) - Table C7 Quarterly Budget Statement - Cash Flows for 1st Quarter ended 30 September 2014 (Figures Finalised as at 2014/10/30)</t>
  </si>
  <si>
    <t>Limpopo: Molemole(LIM353) - Table C7 Quarterly Budget Statement - Cash Flows for 1st Quarter ended 30 September 2014 (Figures Finalised as at 2014/10/30)</t>
  </si>
  <si>
    <t>Limpopo: Polokwane(LIM354) - Table C7 Quarterly Budget Statement - Cash Flows for 1st Quarter ended 30 September 2014 (Figures Finalised as at 2014/10/30)</t>
  </si>
  <si>
    <t>Limpopo: Lepelle-Nkumpi(LIM355) - Table C7 Quarterly Budget Statement - Cash Flows for 1st Quarter ended 30 September 2014 (Figures Finalised as at 2014/10/30)</t>
  </si>
  <si>
    <t>Limpopo: Capricorn(DC35) - Table C7 Quarterly Budget Statement - Cash Flows for 1st Quarter ended 30 September 2014 (Figures Finalised as at 2014/10/30)</t>
  </si>
  <si>
    <t>Limpopo: Thabazimbi(LIM361) - Table C7 Quarterly Budget Statement - Cash Flows for 1st Quarter ended 30 September 2014 (Figures Finalised as at 2014/10/30)</t>
  </si>
  <si>
    <t>Limpopo: Lephalale(LIM362) - Table C7 Quarterly Budget Statement - Cash Flows for 1st Quarter ended 30 September 2014 (Figures Finalised as at 2014/10/30)</t>
  </si>
  <si>
    <t>Limpopo: Mookgopong(LIM364) - Table C7 Quarterly Budget Statement - Cash Flows for 1st Quarter ended 30 September 2014 (Figures Finalised as at 2014/10/30)</t>
  </si>
  <si>
    <t>Limpopo: Modimolle(LIM365) - Table C7 Quarterly Budget Statement - Cash Flows for 1st Quarter ended 30 September 2014 (Figures Finalised as at 2014/10/30)</t>
  </si>
  <si>
    <t>Limpopo: Bela Bela(LIM366) - Table C7 Quarterly Budget Statement - Cash Flows for 1st Quarter ended 30 September 2014 (Figures Finalised as at 2014/10/30)</t>
  </si>
  <si>
    <t>Limpopo: Mogalakwena(LIM367) - Table C7 Quarterly Budget Statement - Cash Flows for 1st Quarter ended 30 September 2014 (Figures Finalised as at 2014/10/30)</t>
  </si>
  <si>
    <t>Limpopo: Waterberg(DC36) - Table C7 Quarterly Budget Statement - Cash Flows for 1st Quarter ended 30 September 2014 (Figures Finalised as at 2014/10/30)</t>
  </si>
  <si>
    <t>Limpopo: Ephraim Mogale(LIM471) - Table C7 Quarterly Budget Statement - Cash Flows for 1st Quarter ended 30 September 2014 (Figures Finalised as at 2014/10/30)</t>
  </si>
  <si>
    <t>Limpopo: Elias Motsoaledi(LIM472) - Table C7 Quarterly Budget Statement - Cash Flows for 1st Quarter ended 30 September 2014 (Figures Finalised as at 2014/10/30)</t>
  </si>
  <si>
    <t>Limpopo: Makhuduthamaga(LIM473) - Table C7 Quarterly Budget Statement - Cash Flows for 1st Quarter ended 30 September 2014 (Figures Finalised as at 2014/10/30)</t>
  </si>
  <si>
    <t>Limpopo: Fetakgomo(LIM474) - Table C7 Quarterly Budget Statement - Cash Flows for 1st Quarter ended 30 September 2014 (Figures Finalised as at 2014/10/30)</t>
  </si>
  <si>
    <t>Limpopo: Greater Tubatse(LIM475) - Table C7 Quarterly Budget Statement - Cash Flows for 1st Quarter ended 30 September 2014 (Figures Finalised as at 2014/10/30)</t>
  </si>
  <si>
    <t>Limpopo: Sekhukhune(DC47) - Table C7 Quarterly Budget Statement - Cash Flows for 1st Quarter ended 30 September 2014 (Figures Finalised as at 2014/10/30)</t>
  </si>
  <si>
    <t>Summary - Table C7 Quarterly Budget Statement - Cash Flows for 1st Quarter ended 30 September 2014 (Figures Finalised as at 2014/10/30)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</si>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</sst>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34933447</v>
      </c>
      <c r="F6" s="23">
        <v>34933447</v>
      </c>
      <c r="G6" s="23">
        <v>2468009</v>
      </c>
      <c r="H6" s="23">
        <v>1885316</v>
      </c>
      <c r="I6" s="23">
        <v>11884062</v>
      </c>
      <c r="J6" s="23">
        <v>16237387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16237387</v>
      </c>
      <c r="X6" s="23">
        <v>8658999</v>
      </c>
      <c r="Y6" s="23">
        <v>7578388</v>
      </c>
      <c r="Z6" s="24">
        <v>87.52</v>
      </c>
      <c r="AA6" s="25">
        <v>34933447</v>
      </c>
    </row>
    <row r="7" spans="1:27" ht="13.5">
      <c r="A7" s="26" t="s">
        <v>34</v>
      </c>
      <c r="B7" s="20"/>
      <c r="C7" s="21"/>
      <c r="D7" s="21"/>
      <c r="E7" s="22">
        <v>178190000</v>
      </c>
      <c r="F7" s="23">
        <v>178190000</v>
      </c>
      <c r="G7" s="23">
        <v>70401000</v>
      </c>
      <c r="H7" s="23">
        <v>1526000</v>
      </c>
      <c r="I7" s="23"/>
      <c r="J7" s="23">
        <v>71927000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71927000</v>
      </c>
      <c r="X7" s="23">
        <v>59396000</v>
      </c>
      <c r="Y7" s="23">
        <v>12531000</v>
      </c>
      <c r="Z7" s="24">
        <v>21.1</v>
      </c>
      <c r="AA7" s="25">
        <v>178190000</v>
      </c>
    </row>
    <row r="8" spans="1:27" ht="13.5">
      <c r="A8" s="26" t="s">
        <v>35</v>
      </c>
      <c r="B8" s="20"/>
      <c r="C8" s="21"/>
      <c r="D8" s="21"/>
      <c r="E8" s="22">
        <v>66046000</v>
      </c>
      <c r="F8" s="23">
        <v>66046000</v>
      </c>
      <c r="G8" s="23">
        <v>35678000</v>
      </c>
      <c r="H8" s="23"/>
      <c r="I8" s="23">
        <v>2500000</v>
      </c>
      <c r="J8" s="23">
        <v>38178000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38178000</v>
      </c>
      <c r="X8" s="23">
        <v>15500000</v>
      </c>
      <c r="Y8" s="23">
        <v>22678000</v>
      </c>
      <c r="Z8" s="24">
        <v>146.31</v>
      </c>
      <c r="AA8" s="25">
        <v>66046000</v>
      </c>
    </row>
    <row r="9" spans="1:27" ht="13.5">
      <c r="A9" s="26" t="s">
        <v>36</v>
      </c>
      <c r="B9" s="20"/>
      <c r="C9" s="21"/>
      <c r="D9" s="21"/>
      <c r="E9" s="22">
        <v>5500000</v>
      </c>
      <c r="F9" s="23">
        <v>5500000</v>
      </c>
      <c r="G9" s="23">
        <v>576353</v>
      </c>
      <c r="H9" s="23">
        <v>564175</v>
      </c>
      <c r="I9" s="23">
        <v>728622</v>
      </c>
      <c r="J9" s="23">
        <v>1869150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1869150</v>
      </c>
      <c r="X9" s="23">
        <v>1398000</v>
      </c>
      <c r="Y9" s="23">
        <v>471150</v>
      </c>
      <c r="Z9" s="24">
        <v>33.7</v>
      </c>
      <c r="AA9" s="25">
        <v>5500000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-184987768</v>
      </c>
      <c r="F12" s="23">
        <v>-184987768</v>
      </c>
      <c r="G12" s="23">
        <v>-16763255</v>
      </c>
      <c r="H12" s="23">
        <v>-13157198</v>
      </c>
      <c r="I12" s="23">
        <v>-11899113</v>
      </c>
      <c r="J12" s="23">
        <v>-41819566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-41819566</v>
      </c>
      <c r="X12" s="23">
        <v>-45349082</v>
      </c>
      <c r="Y12" s="23">
        <v>3529516</v>
      </c>
      <c r="Z12" s="24">
        <v>-7.78</v>
      </c>
      <c r="AA12" s="25">
        <v>-184987768</v>
      </c>
    </row>
    <row r="13" spans="1:27" ht="13.5">
      <c r="A13" s="26" t="s">
        <v>40</v>
      </c>
      <c r="B13" s="20"/>
      <c r="C13" s="21"/>
      <c r="D13" s="21"/>
      <c r="E13" s="22">
        <v>-450000</v>
      </c>
      <c r="F13" s="23">
        <v>-450000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-110500</v>
      </c>
      <c r="Y13" s="23">
        <v>110500</v>
      </c>
      <c r="Z13" s="24">
        <v>-100</v>
      </c>
      <c r="AA13" s="25">
        <v>-450000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99231679</v>
      </c>
      <c r="F15" s="31">
        <f t="shared" si="0"/>
        <v>99231679</v>
      </c>
      <c r="G15" s="31">
        <f t="shared" si="0"/>
        <v>92360107</v>
      </c>
      <c r="H15" s="31">
        <f t="shared" si="0"/>
        <v>-9181707</v>
      </c>
      <c r="I15" s="31">
        <f t="shared" si="0"/>
        <v>3213571</v>
      </c>
      <c r="J15" s="31">
        <f t="shared" si="0"/>
        <v>86391971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86391971</v>
      </c>
      <c r="X15" s="31">
        <f t="shared" si="0"/>
        <v>39493417</v>
      </c>
      <c r="Y15" s="31">
        <f t="shared" si="0"/>
        <v>46898554</v>
      </c>
      <c r="Z15" s="32">
        <f>+IF(X15&lt;&gt;0,+(Y15/X15)*100,0)</f>
        <v>118.75030717144581</v>
      </c>
      <c r="AA15" s="33">
        <f>SUM(AA6:AA14)</f>
        <v>99231679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-100918179</v>
      </c>
      <c r="F24" s="23">
        <v>-100918179</v>
      </c>
      <c r="G24" s="23">
        <v>-89474</v>
      </c>
      <c r="H24" s="23">
        <v>-7592728</v>
      </c>
      <c r="I24" s="23">
        <v>-4405905</v>
      </c>
      <c r="J24" s="23">
        <v>-12088107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-12088107</v>
      </c>
      <c r="X24" s="23">
        <v>-25379332</v>
      </c>
      <c r="Y24" s="23">
        <v>13291225</v>
      </c>
      <c r="Z24" s="24">
        <v>-52.37</v>
      </c>
      <c r="AA24" s="25">
        <v>-100918179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-100918179</v>
      </c>
      <c r="F25" s="31">
        <f t="shared" si="1"/>
        <v>-100918179</v>
      </c>
      <c r="G25" s="31">
        <f t="shared" si="1"/>
        <v>-89474</v>
      </c>
      <c r="H25" s="31">
        <f t="shared" si="1"/>
        <v>-7592728</v>
      </c>
      <c r="I25" s="31">
        <f t="shared" si="1"/>
        <v>-4405905</v>
      </c>
      <c r="J25" s="31">
        <f t="shared" si="1"/>
        <v>-12088107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-12088107</v>
      </c>
      <c r="X25" s="31">
        <f t="shared" si="1"/>
        <v>-25379332</v>
      </c>
      <c r="Y25" s="31">
        <f t="shared" si="1"/>
        <v>13291225</v>
      </c>
      <c r="Z25" s="32">
        <f>+IF(X25&lt;&gt;0,+(Y25/X25)*100,0)</f>
        <v>-52.37027121123597</v>
      </c>
      <c r="AA25" s="33">
        <f>SUM(AA19:AA24)</f>
        <v>-100918179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-1686500</v>
      </c>
      <c r="F36" s="37">
        <f t="shared" si="3"/>
        <v>-1686500</v>
      </c>
      <c r="G36" s="37">
        <f t="shared" si="3"/>
        <v>92270633</v>
      </c>
      <c r="H36" s="37">
        <f t="shared" si="3"/>
        <v>-16774435</v>
      </c>
      <c r="I36" s="37">
        <f t="shared" si="3"/>
        <v>-1192334</v>
      </c>
      <c r="J36" s="37">
        <f t="shared" si="3"/>
        <v>74303864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74303864</v>
      </c>
      <c r="X36" s="37">
        <f t="shared" si="3"/>
        <v>14114085</v>
      </c>
      <c r="Y36" s="37">
        <f t="shared" si="3"/>
        <v>60189779</v>
      </c>
      <c r="Z36" s="38">
        <f>+IF(X36&lt;&gt;0,+(Y36/X36)*100,0)</f>
        <v>426.4518670533726</v>
      </c>
      <c r="AA36" s="39">
        <f>+AA15+AA25+AA34</f>
        <v>-1686500</v>
      </c>
    </row>
    <row r="37" spans="1:27" ht="13.5">
      <c r="A37" s="26" t="s">
        <v>57</v>
      </c>
      <c r="B37" s="20"/>
      <c r="C37" s="35"/>
      <c r="D37" s="35"/>
      <c r="E37" s="36">
        <v>20000000</v>
      </c>
      <c r="F37" s="37">
        <v>20000000</v>
      </c>
      <c r="G37" s="37">
        <v>86417833</v>
      </c>
      <c r="H37" s="37">
        <v>178688466</v>
      </c>
      <c r="I37" s="37">
        <v>161914031</v>
      </c>
      <c r="J37" s="37">
        <v>86417833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86417833</v>
      </c>
      <c r="X37" s="37">
        <v>20000000</v>
      </c>
      <c r="Y37" s="37">
        <v>66417833</v>
      </c>
      <c r="Z37" s="38">
        <v>332.09</v>
      </c>
      <c r="AA37" s="39">
        <v>20000000</v>
      </c>
    </row>
    <row r="38" spans="1:27" ht="13.5">
      <c r="A38" s="45" t="s">
        <v>58</v>
      </c>
      <c r="B38" s="46"/>
      <c r="C38" s="47"/>
      <c r="D38" s="47"/>
      <c r="E38" s="48">
        <v>18313500</v>
      </c>
      <c r="F38" s="49">
        <v>18313500</v>
      </c>
      <c r="G38" s="49">
        <v>178688466</v>
      </c>
      <c r="H38" s="49">
        <v>161914031</v>
      </c>
      <c r="I38" s="49">
        <v>160721697</v>
      </c>
      <c r="J38" s="49">
        <v>160721697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160721697</v>
      </c>
      <c r="X38" s="49">
        <v>34114085</v>
      </c>
      <c r="Y38" s="49">
        <v>126607612</v>
      </c>
      <c r="Z38" s="50">
        <v>371.13</v>
      </c>
      <c r="AA38" s="51">
        <v>18313500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274968132</v>
      </c>
      <c r="D6" s="21"/>
      <c r="E6" s="22">
        <v>341931934</v>
      </c>
      <c r="F6" s="23">
        <v>341931934</v>
      </c>
      <c r="G6" s="23">
        <v>30191841</v>
      </c>
      <c r="H6" s="23">
        <v>20905593</v>
      </c>
      <c r="I6" s="23">
        <v>26801166</v>
      </c>
      <c r="J6" s="23">
        <v>77898600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77898600</v>
      </c>
      <c r="X6" s="23">
        <v>82876249</v>
      </c>
      <c r="Y6" s="23">
        <v>-4977649</v>
      </c>
      <c r="Z6" s="24">
        <v>-6.01</v>
      </c>
      <c r="AA6" s="25">
        <v>341931934</v>
      </c>
    </row>
    <row r="7" spans="1:27" ht="13.5">
      <c r="A7" s="26" t="s">
        <v>34</v>
      </c>
      <c r="B7" s="20"/>
      <c r="C7" s="21">
        <v>373365991</v>
      </c>
      <c r="D7" s="21"/>
      <c r="E7" s="22">
        <v>291305000</v>
      </c>
      <c r="F7" s="23">
        <v>291305000</v>
      </c>
      <c r="G7" s="23">
        <v>113858000</v>
      </c>
      <c r="H7" s="23">
        <v>1385000</v>
      </c>
      <c r="I7" s="23"/>
      <c r="J7" s="23">
        <v>115243000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115243000</v>
      </c>
      <c r="X7" s="23">
        <v>123795260</v>
      </c>
      <c r="Y7" s="23">
        <v>-8552260</v>
      </c>
      <c r="Z7" s="24">
        <v>-6.91</v>
      </c>
      <c r="AA7" s="25">
        <v>291305000</v>
      </c>
    </row>
    <row r="8" spans="1:27" ht="13.5">
      <c r="A8" s="26" t="s">
        <v>35</v>
      </c>
      <c r="B8" s="20"/>
      <c r="C8" s="21"/>
      <c r="D8" s="21"/>
      <c r="E8" s="22">
        <v>114087000</v>
      </c>
      <c r="F8" s="23">
        <v>114087000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67323070</v>
      </c>
      <c r="Y8" s="23">
        <v>-67323070</v>
      </c>
      <c r="Z8" s="24">
        <v>-100</v>
      </c>
      <c r="AA8" s="25">
        <v>114087000</v>
      </c>
    </row>
    <row r="9" spans="1:27" ht="13.5">
      <c r="A9" s="26" t="s">
        <v>36</v>
      </c>
      <c r="B9" s="20"/>
      <c r="C9" s="21">
        <v>2044866</v>
      </c>
      <c r="D9" s="21"/>
      <c r="E9" s="22">
        <v>22173000</v>
      </c>
      <c r="F9" s="23">
        <v>22173000</v>
      </c>
      <c r="G9" s="23">
        <v>884000</v>
      </c>
      <c r="H9" s="23">
        <v>403000</v>
      </c>
      <c r="I9" s="23">
        <v>1262125</v>
      </c>
      <c r="J9" s="23">
        <v>2549125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2549125</v>
      </c>
      <c r="X9" s="23">
        <v>5389000</v>
      </c>
      <c r="Y9" s="23">
        <v>-2839875</v>
      </c>
      <c r="Z9" s="24">
        <v>-52.7</v>
      </c>
      <c r="AA9" s="25">
        <v>22173000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-667572041</v>
      </c>
      <c r="D12" s="21"/>
      <c r="E12" s="22">
        <v>-608699381</v>
      </c>
      <c r="F12" s="23">
        <v>-608699381</v>
      </c>
      <c r="G12" s="23">
        <v>-101040448</v>
      </c>
      <c r="H12" s="23">
        <v>-35156542</v>
      </c>
      <c r="I12" s="23">
        <v>-38692531</v>
      </c>
      <c r="J12" s="23">
        <v>-174889521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-174889521</v>
      </c>
      <c r="X12" s="23">
        <v>-148393484</v>
      </c>
      <c r="Y12" s="23">
        <v>-26496037</v>
      </c>
      <c r="Z12" s="24">
        <v>17.86</v>
      </c>
      <c r="AA12" s="25">
        <v>-608699381</v>
      </c>
    </row>
    <row r="13" spans="1:27" ht="13.5">
      <c r="A13" s="26" t="s">
        <v>40</v>
      </c>
      <c r="B13" s="20"/>
      <c r="C13" s="21"/>
      <c r="D13" s="21"/>
      <c r="E13" s="22">
        <v>-5858552</v>
      </c>
      <c r="F13" s="23">
        <v>-5858552</v>
      </c>
      <c r="G13" s="23"/>
      <c r="H13" s="23">
        <v>-1520</v>
      </c>
      <c r="I13" s="23">
        <v>-1469</v>
      </c>
      <c r="J13" s="23">
        <v>-2989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-2989</v>
      </c>
      <c r="X13" s="23">
        <v>-1417000</v>
      </c>
      <c r="Y13" s="23">
        <v>1414011</v>
      </c>
      <c r="Z13" s="24">
        <v>-99.79</v>
      </c>
      <c r="AA13" s="25">
        <v>-5858552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-17193052</v>
      </c>
      <c r="D15" s="29">
        <f>SUM(D6:D14)</f>
        <v>0</v>
      </c>
      <c r="E15" s="30">
        <f t="shared" si="0"/>
        <v>154939001</v>
      </c>
      <c r="F15" s="31">
        <f t="shared" si="0"/>
        <v>154939001</v>
      </c>
      <c r="G15" s="31">
        <f t="shared" si="0"/>
        <v>43893393</v>
      </c>
      <c r="H15" s="31">
        <f t="shared" si="0"/>
        <v>-12464469</v>
      </c>
      <c r="I15" s="31">
        <f t="shared" si="0"/>
        <v>-10630709</v>
      </c>
      <c r="J15" s="31">
        <f t="shared" si="0"/>
        <v>20798215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20798215</v>
      </c>
      <c r="X15" s="31">
        <f t="shared" si="0"/>
        <v>129573095</v>
      </c>
      <c r="Y15" s="31">
        <f t="shared" si="0"/>
        <v>-108774880</v>
      </c>
      <c r="Z15" s="32">
        <f>+IF(X15&lt;&gt;0,+(Y15/X15)*100,0)</f>
        <v>-83.94866233611229</v>
      </c>
      <c r="AA15" s="33">
        <f>SUM(AA6:AA14)</f>
        <v>154939001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-122488757</v>
      </c>
      <c r="D24" s="21"/>
      <c r="E24" s="22">
        <v>-150491000</v>
      </c>
      <c r="F24" s="23">
        <v>-150491000</v>
      </c>
      <c r="G24" s="23">
        <v>-4374446</v>
      </c>
      <c r="H24" s="23">
        <v>-9851000</v>
      </c>
      <c r="I24" s="23">
        <v>-9128000</v>
      </c>
      <c r="J24" s="23">
        <v>-23353446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-23353446</v>
      </c>
      <c r="X24" s="23">
        <v>-35852000</v>
      </c>
      <c r="Y24" s="23">
        <v>12498554</v>
      </c>
      <c r="Z24" s="24">
        <v>-34.86</v>
      </c>
      <c r="AA24" s="25">
        <v>-150491000</v>
      </c>
    </row>
    <row r="25" spans="1:27" ht="13.5">
      <c r="A25" s="27" t="s">
        <v>49</v>
      </c>
      <c r="B25" s="28"/>
      <c r="C25" s="29">
        <f aca="true" t="shared" si="1" ref="C25:Y25">SUM(C19:C24)</f>
        <v>-122488757</v>
      </c>
      <c r="D25" s="29">
        <f>SUM(D19:D24)</f>
        <v>0</v>
      </c>
      <c r="E25" s="30">
        <f t="shared" si="1"/>
        <v>-150491000</v>
      </c>
      <c r="F25" s="31">
        <f t="shared" si="1"/>
        <v>-150491000</v>
      </c>
      <c r="G25" s="31">
        <f t="shared" si="1"/>
        <v>-4374446</v>
      </c>
      <c r="H25" s="31">
        <f t="shared" si="1"/>
        <v>-9851000</v>
      </c>
      <c r="I25" s="31">
        <f t="shared" si="1"/>
        <v>-9128000</v>
      </c>
      <c r="J25" s="31">
        <f t="shared" si="1"/>
        <v>-23353446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-23353446</v>
      </c>
      <c r="X25" s="31">
        <f t="shared" si="1"/>
        <v>-35852000</v>
      </c>
      <c r="Y25" s="31">
        <f t="shared" si="1"/>
        <v>12498554</v>
      </c>
      <c r="Z25" s="32">
        <f>+IF(X25&lt;&gt;0,+(Y25/X25)*100,0)</f>
        <v>-34.86152515898694</v>
      </c>
      <c r="AA25" s="33">
        <f>SUM(AA19:AA24)</f>
        <v>-150491000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>
        <v>2</v>
      </c>
      <c r="F29" s="23">
        <v>2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2</v>
      </c>
      <c r="Y29" s="23">
        <v>-2</v>
      </c>
      <c r="Z29" s="24">
        <v>-100</v>
      </c>
      <c r="AA29" s="25">
        <v>2</v>
      </c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-3215483</v>
      </c>
      <c r="D33" s="21"/>
      <c r="E33" s="22">
        <v>-1800000</v>
      </c>
      <c r="F33" s="23">
        <v>-1800000</v>
      </c>
      <c r="G33" s="23"/>
      <c r="H33" s="23"/>
      <c r="I33" s="23">
        <v>-86000</v>
      </c>
      <c r="J33" s="23">
        <v>-86000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-86000</v>
      </c>
      <c r="X33" s="23"/>
      <c r="Y33" s="23">
        <v>-86000</v>
      </c>
      <c r="Z33" s="24"/>
      <c r="AA33" s="25">
        <v>-1800000</v>
      </c>
    </row>
    <row r="34" spans="1:27" ht="13.5">
      <c r="A34" s="27" t="s">
        <v>55</v>
      </c>
      <c r="B34" s="28"/>
      <c r="C34" s="29">
        <f aca="true" t="shared" si="2" ref="C34:Y34">SUM(C29:C33)</f>
        <v>-3215483</v>
      </c>
      <c r="D34" s="29">
        <f>SUM(D29:D33)</f>
        <v>0</v>
      </c>
      <c r="E34" s="30">
        <f t="shared" si="2"/>
        <v>-1799998</v>
      </c>
      <c r="F34" s="31">
        <f t="shared" si="2"/>
        <v>-1799998</v>
      </c>
      <c r="G34" s="31">
        <f t="shared" si="2"/>
        <v>0</v>
      </c>
      <c r="H34" s="31">
        <f t="shared" si="2"/>
        <v>0</v>
      </c>
      <c r="I34" s="31">
        <f t="shared" si="2"/>
        <v>-86000</v>
      </c>
      <c r="J34" s="31">
        <f t="shared" si="2"/>
        <v>-86000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-86000</v>
      </c>
      <c r="X34" s="31">
        <f t="shared" si="2"/>
        <v>2</v>
      </c>
      <c r="Y34" s="31">
        <f t="shared" si="2"/>
        <v>-86002</v>
      </c>
      <c r="Z34" s="32">
        <f>+IF(X34&lt;&gt;0,+(Y34/X34)*100,0)</f>
        <v>-4300100</v>
      </c>
      <c r="AA34" s="33">
        <f>SUM(AA29:AA33)</f>
        <v>-1799998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-142897292</v>
      </c>
      <c r="D36" s="35">
        <f>+D15+D25+D34</f>
        <v>0</v>
      </c>
      <c r="E36" s="36">
        <f t="shared" si="3"/>
        <v>2648003</v>
      </c>
      <c r="F36" s="37">
        <f t="shared" si="3"/>
        <v>2648003</v>
      </c>
      <c r="G36" s="37">
        <f t="shared" si="3"/>
        <v>39518947</v>
      </c>
      <c r="H36" s="37">
        <f t="shared" si="3"/>
        <v>-22315469</v>
      </c>
      <c r="I36" s="37">
        <f t="shared" si="3"/>
        <v>-19844709</v>
      </c>
      <c r="J36" s="37">
        <f t="shared" si="3"/>
        <v>-2641231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-2641231</v>
      </c>
      <c r="X36" s="37">
        <f t="shared" si="3"/>
        <v>93721097</v>
      </c>
      <c r="Y36" s="37">
        <f t="shared" si="3"/>
        <v>-96362328</v>
      </c>
      <c r="Z36" s="38">
        <f>+IF(X36&lt;&gt;0,+(Y36/X36)*100,0)</f>
        <v>-102.81818190839145</v>
      </c>
      <c r="AA36" s="39">
        <f>+AA15+AA25+AA34</f>
        <v>2648003</v>
      </c>
    </row>
    <row r="37" spans="1:27" ht="13.5">
      <c r="A37" s="26" t="s">
        <v>57</v>
      </c>
      <c r="B37" s="20"/>
      <c r="C37" s="35">
        <v>10213786</v>
      </c>
      <c r="D37" s="35"/>
      <c r="E37" s="36">
        <v>5000000</v>
      </c>
      <c r="F37" s="37">
        <v>5000000</v>
      </c>
      <c r="G37" s="37">
        <v>52139859</v>
      </c>
      <c r="H37" s="37">
        <v>91658806</v>
      </c>
      <c r="I37" s="37">
        <v>69343337</v>
      </c>
      <c r="J37" s="37">
        <v>52139859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52139859</v>
      </c>
      <c r="X37" s="37">
        <v>5000000</v>
      </c>
      <c r="Y37" s="37">
        <v>47139859</v>
      </c>
      <c r="Z37" s="38">
        <v>942.8</v>
      </c>
      <c r="AA37" s="39">
        <v>5000000</v>
      </c>
    </row>
    <row r="38" spans="1:27" ht="13.5">
      <c r="A38" s="45" t="s">
        <v>58</v>
      </c>
      <c r="B38" s="46"/>
      <c r="C38" s="47">
        <v>-132683506</v>
      </c>
      <c r="D38" s="47"/>
      <c r="E38" s="48">
        <v>7648003</v>
      </c>
      <c r="F38" s="49">
        <v>7648003</v>
      </c>
      <c r="G38" s="49">
        <v>91658806</v>
      </c>
      <c r="H38" s="49">
        <v>69343337</v>
      </c>
      <c r="I38" s="49">
        <v>49498628</v>
      </c>
      <c r="J38" s="49">
        <v>49498628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49498628</v>
      </c>
      <c r="X38" s="49">
        <v>98721097</v>
      </c>
      <c r="Y38" s="49">
        <v>-49222469</v>
      </c>
      <c r="Z38" s="50">
        <v>-49.86</v>
      </c>
      <c r="AA38" s="51">
        <v>7648003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182929000</v>
      </c>
      <c r="F6" s="23">
        <v>182929000</v>
      </c>
      <c r="G6" s="23">
        <v>-441753</v>
      </c>
      <c r="H6" s="23">
        <v>-174566</v>
      </c>
      <c r="I6" s="23"/>
      <c r="J6" s="23">
        <v>-616319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-616319</v>
      </c>
      <c r="X6" s="23">
        <v>39850863</v>
      </c>
      <c r="Y6" s="23">
        <v>-40467182</v>
      </c>
      <c r="Z6" s="24">
        <v>-101.55</v>
      </c>
      <c r="AA6" s="25">
        <v>182929000</v>
      </c>
    </row>
    <row r="7" spans="1:27" ht="13.5">
      <c r="A7" s="26" t="s">
        <v>34</v>
      </c>
      <c r="B7" s="20"/>
      <c r="C7" s="21"/>
      <c r="D7" s="21"/>
      <c r="E7" s="22">
        <v>633675000</v>
      </c>
      <c r="F7" s="23">
        <v>633675000</v>
      </c>
      <c r="G7" s="23">
        <v>-235898000</v>
      </c>
      <c r="H7" s="23">
        <v>-2412000</v>
      </c>
      <c r="I7" s="23"/>
      <c r="J7" s="23">
        <v>-238310000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-238310000</v>
      </c>
      <c r="X7" s="23">
        <v>172445410</v>
      </c>
      <c r="Y7" s="23">
        <v>-410755410</v>
      </c>
      <c r="Z7" s="24">
        <v>-238.19</v>
      </c>
      <c r="AA7" s="25">
        <v>633675000</v>
      </c>
    </row>
    <row r="8" spans="1:27" ht="13.5">
      <c r="A8" s="26" t="s">
        <v>35</v>
      </c>
      <c r="B8" s="20"/>
      <c r="C8" s="21"/>
      <c r="D8" s="21"/>
      <c r="E8" s="22">
        <v>581594000</v>
      </c>
      <c r="F8" s="23">
        <v>581594000</v>
      </c>
      <c r="G8" s="23">
        <v>192973000</v>
      </c>
      <c r="H8" s="23">
        <v>-1948000</v>
      </c>
      <c r="I8" s="23"/>
      <c r="J8" s="23">
        <v>191025000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191025000</v>
      </c>
      <c r="X8" s="23">
        <v>351718031</v>
      </c>
      <c r="Y8" s="23">
        <v>-160693031</v>
      </c>
      <c r="Z8" s="24">
        <v>-45.69</v>
      </c>
      <c r="AA8" s="25">
        <v>581594000</v>
      </c>
    </row>
    <row r="9" spans="1:27" ht="13.5">
      <c r="A9" s="26" t="s">
        <v>36</v>
      </c>
      <c r="B9" s="20"/>
      <c r="C9" s="21"/>
      <c r="D9" s="21"/>
      <c r="E9" s="22">
        <v>9692824</v>
      </c>
      <c r="F9" s="23">
        <v>9692824</v>
      </c>
      <c r="G9" s="23">
        <v>-540641</v>
      </c>
      <c r="H9" s="23"/>
      <c r="I9" s="23"/>
      <c r="J9" s="23">
        <v>-540641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-540641</v>
      </c>
      <c r="X9" s="23">
        <v>1413563</v>
      </c>
      <c r="Y9" s="23">
        <v>-1954204</v>
      </c>
      <c r="Z9" s="24">
        <v>-138.25</v>
      </c>
      <c r="AA9" s="25">
        <v>9692824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-721245000</v>
      </c>
      <c r="F12" s="23">
        <v>-721245000</v>
      </c>
      <c r="G12" s="23">
        <v>-39414971</v>
      </c>
      <c r="H12" s="23">
        <v>-46943443</v>
      </c>
      <c r="I12" s="23">
        <v>-52796082</v>
      </c>
      <c r="J12" s="23">
        <v>-139154496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-139154496</v>
      </c>
      <c r="X12" s="23">
        <v>-180311250</v>
      </c>
      <c r="Y12" s="23">
        <v>41156754</v>
      </c>
      <c r="Z12" s="24">
        <v>-22.83</v>
      </c>
      <c r="AA12" s="25">
        <v>-721245000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686645824</v>
      </c>
      <c r="F15" s="31">
        <f t="shared" si="0"/>
        <v>686645824</v>
      </c>
      <c r="G15" s="31">
        <f t="shared" si="0"/>
        <v>-83322365</v>
      </c>
      <c r="H15" s="31">
        <f t="shared" si="0"/>
        <v>-51478009</v>
      </c>
      <c r="I15" s="31">
        <f t="shared" si="0"/>
        <v>-52796082</v>
      </c>
      <c r="J15" s="31">
        <f t="shared" si="0"/>
        <v>-187596456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-187596456</v>
      </c>
      <c r="X15" s="31">
        <f t="shared" si="0"/>
        <v>385116617</v>
      </c>
      <c r="Y15" s="31">
        <f t="shared" si="0"/>
        <v>-572713073</v>
      </c>
      <c r="Z15" s="32">
        <f>+IF(X15&lt;&gt;0,+(Y15/X15)*100,0)</f>
        <v>-148.71159740167744</v>
      </c>
      <c r="AA15" s="33">
        <f>SUM(AA6:AA14)</f>
        <v>686645824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-704498004</v>
      </c>
      <c r="F24" s="23">
        <v>-704498004</v>
      </c>
      <c r="G24" s="23">
        <v>-21473046</v>
      </c>
      <c r="H24" s="23">
        <v>-15985315</v>
      </c>
      <c r="I24" s="23">
        <v>-62440941</v>
      </c>
      <c r="J24" s="23">
        <v>-99899302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-99899302</v>
      </c>
      <c r="X24" s="23">
        <v>-176124501</v>
      </c>
      <c r="Y24" s="23">
        <v>76225199</v>
      </c>
      <c r="Z24" s="24">
        <v>-43.28</v>
      </c>
      <c r="AA24" s="25">
        <v>-704498004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-704498004</v>
      </c>
      <c r="F25" s="31">
        <f t="shared" si="1"/>
        <v>-704498004</v>
      </c>
      <c r="G25" s="31">
        <f t="shared" si="1"/>
        <v>-21473046</v>
      </c>
      <c r="H25" s="31">
        <f t="shared" si="1"/>
        <v>-15985315</v>
      </c>
      <c r="I25" s="31">
        <f t="shared" si="1"/>
        <v>-62440941</v>
      </c>
      <c r="J25" s="31">
        <f t="shared" si="1"/>
        <v>-99899302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-99899302</v>
      </c>
      <c r="X25" s="31">
        <f t="shared" si="1"/>
        <v>-176124501</v>
      </c>
      <c r="Y25" s="31">
        <f t="shared" si="1"/>
        <v>76225199</v>
      </c>
      <c r="Z25" s="32">
        <f>+IF(X25&lt;&gt;0,+(Y25/X25)*100,0)</f>
        <v>-43.279156827816934</v>
      </c>
      <c r="AA25" s="33">
        <f>SUM(AA19:AA24)</f>
        <v>-704498004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-17852180</v>
      </c>
      <c r="F36" s="37">
        <f t="shared" si="3"/>
        <v>-17852180</v>
      </c>
      <c r="G36" s="37">
        <f t="shared" si="3"/>
        <v>-104795411</v>
      </c>
      <c r="H36" s="37">
        <f t="shared" si="3"/>
        <v>-67463324</v>
      </c>
      <c r="I36" s="37">
        <f t="shared" si="3"/>
        <v>-115237023</v>
      </c>
      <c r="J36" s="37">
        <f t="shared" si="3"/>
        <v>-287495758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-287495758</v>
      </c>
      <c r="X36" s="37">
        <f t="shared" si="3"/>
        <v>208992116</v>
      </c>
      <c r="Y36" s="37">
        <f t="shared" si="3"/>
        <v>-496487874</v>
      </c>
      <c r="Z36" s="38">
        <f>+IF(X36&lt;&gt;0,+(Y36/X36)*100,0)</f>
        <v>-237.56296816478954</v>
      </c>
      <c r="AA36" s="39">
        <f>+AA15+AA25+AA34</f>
        <v>-17852180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238936174</v>
      </c>
      <c r="H37" s="37">
        <v>134140763</v>
      </c>
      <c r="I37" s="37">
        <v>66677439</v>
      </c>
      <c r="J37" s="37">
        <v>238936174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238936174</v>
      </c>
      <c r="X37" s="37"/>
      <c r="Y37" s="37">
        <v>238936174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-17852180</v>
      </c>
      <c r="F38" s="49">
        <v>-17852180</v>
      </c>
      <c r="G38" s="49">
        <v>134140763</v>
      </c>
      <c r="H38" s="49">
        <v>66677439</v>
      </c>
      <c r="I38" s="49">
        <v>-48559584</v>
      </c>
      <c r="J38" s="49">
        <v>-48559584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-48559584</v>
      </c>
      <c r="X38" s="49">
        <v>208992116</v>
      </c>
      <c r="Y38" s="49">
        <v>-257551700</v>
      </c>
      <c r="Z38" s="50">
        <v>-123.24</v>
      </c>
      <c r="AA38" s="51">
        <v>-17852180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32039995</v>
      </c>
      <c r="D6" s="21"/>
      <c r="E6" s="22">
        <v>25201420</v>
      </c>
      <c r="F6" s="23">
        <v>25201420</v>
      </c>
      <c r="G6" s="23">
        <v>172169</v>
      </c>
      <c r="H6" s="23">
        <v>2866462</v>
      </c>
      <c r="I6" s="23">
        <v>1585100</v>
      </c>
      <c r="J6" s="23">
        <v>4623731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4623731</v>
      </c>
      <c r="X6" s="23">
        <v>6574998</v>
      </c>
      <c r="Y6" s="23">
        <v>-1951267</v>
      </c>
      <c r="Z6" s="24">
        <v>-29.68</v>
      </c>
      <c r="AA6" s="25">
        <v>25201420</v>
      </c>
    </row>
    <row r="7" spans="1:27" ht="13.5">
      <c r="A7" s="26" t="s">
        <v>34</v>
      </c>
      <c r="B7" s="20"/>
      <c r="C7" s="21">
        <v>106014877</v>
      </c>
      <c r="D7" s="21"/>
      <c r="E7" s="22">
        <v>121458000</v>
      </c>
      <c r="F7" s="23">
        <v>121458000</v>
      </c>
      <c r="G7" s="23"/>
      <c r="H7" s="23">
        <v>49735000</v>
      </c>
      <c r="I7" s="23"/>
      <c r="J7" s="23">
        <v>49735000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49735000</v>
      </c>
      <c r="X7" s="23">
        <v>51501000</v>
      </c>
      <c r="Y7" s="23">
        <v>-1766000</v>
      </c>
      <c r="Z7" s="24">
        <v>-3.43</v>
      </c>
      <c r="AA7" s="25">
        <v>121458000</v>
      </c>
    </row>
    <row r="8" spans="1:27" ht="13.5">
      <c r="A8" s="26" t="s">
        <v>35</v>
      </c>
      <c r="B8" s="20"/>
      <c r="C8" s="21">
        <v>36611303</v>
      </c>
      <c r="D8" s="21"/>
      <c r="E8" s="22">
        <v>41408000</v>
      </c>
      <c r="F8" s="23">
        <v>41408000</v>
      </c>
      <c r="G8" s="23"/>
      <c r="H8" s="23">
        <v>9069000</v>
      </c>
      <c r="I8" s="23"/>
      <c r="J8" s="23">
        <v>9069000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9069000</v>
      </c>
      <c r="X8" s="23">
        <v>19895000</v>
      </c>
      <c r="Y8" s="23">
        <v>-10826000</v>
      </c>
      <c r="Z8" s="24">
        <v>-54.42</v>
      </c>
      <c r="AA8" s="25">
        <v>41408000</v>
      </c>
    </row>
    <row r="9" spans="1:27" ht="13.5">
      <c r="A9" s="26" t="s">
        <v>36</v>
      </c>
      <c r="B9" s="20"/>
      <c r="C9" s="21">
        <v>1125733</v>
      </c>
      <c r="D9" s="21"/>
      <c r="E9" s="22">
        <v>930000</v>
      </c>
      <c r="F9" s="23">
        <v>930000</v>
      </c>
      <c r="G9" s="23"/>
      <c r="H9" s="23">
        <v>64010</v>
      </c>
      <c r="I9" s="23">
        <v>167307</v>
      </c>
      <c r="J9" s="23">
        <v>231317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231317</v>
      </c>
      <c r="X9" s="23">
        <v>300000</v>
      </c>
      <c r="Y9" s="23">
        <v>-68683</v>
      </c>
      <c r="Z9" s="24">
        <v>-22.89</v>
      </c>
      <c r="AA9" s="25">
        <v>930000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-130135809</v>
      </c>
      <c r="D12" s="21"/>
      <c r="E12" s="22">
        <v>-154920538</v>
      </c>
      <c r="F12" s="23">
        <v>-154920538</v>
      </c>
      <c r="G12" s="23">
        <v>-8861244</v>
      </c>
      <c r="H12" s="23">
        <v>-10554406</v>
      </c>
      <c r="I12" s="23">
        <v>-12987330</v>
      </c>
      <c r="J12" s="23">
        <v>-32402980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-32402980</v>
      </c>
      <c r="X12" s="23">
        <v>-35905340</v>
      </c>
      <c r="Y12" s="23">
        <v>3502360</v>
      </c>
      <c r="Z12" s="24">
        <v>-9.75</v>
      </c>
      <c r="AA12" s="25">
        <v>-154920538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45656099</v>
      </c>
      <c r="D15" s="29">
        <f>SUM(D6:D14)</f>
        <v>0</v>
      </c>
      <c r="E15" s="30">
        <f t="shared" si="0"/>
        <v>34076882</v>
      </c>
      <c r="F15" s="31">
        <f t="shared" si="0"/>
        <v>34076882</v>
      </c>
      <c r="G15" s="31">
        <f t="shared" si="0"/>
        <v>-8689075</v>
      </c>
      <c r="H15" s="31">
        <f t="shared" si="0"/>
        <v>51180066</v>
      </c>
      <c r="I15" s="31">
        <f t="shared" si="0"/>
        <v>-11234923</v>
      </c>
      <c r="J15" s="31">
        <f t="shared" si="0"/>
        <v>31256068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31256068</v>
      </c>
      <c r="X15" s="31">
        <f t="shared" si="0"/>
        <v>42365658</v>
      </c>
      <c r="Y15" s="31">
        <f t="shared" si="0"/>
        <v>-11109590</v>
      </c>
      <c r="Z15" s="32">
        <f>+IF(X15&lt;&gt;0,+(Y15/X15)*100,0)</f>
        <v>-26.22310268378223</v>
      </c>
      <c r="AA15" s="33">
        <f>SUM(AA6:AA14)</f>
        <v>34076882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8896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-33217312</v>
      </c>
      <c r="D24" s="21"/>
      <c r="E24" s="22">
        <v>-46596832</v>
      </c>
      <c r="F24" s="23">
        <v>-46596832</v>
      </c>
      <c r="G24" s="23"/>
      <c r="H24" s="23">
        <v>-872556</v>
      </c>
      <c r="I24" s="23">
        <v>-158626</v>
      </c>
      <c r="J24" s="23">
        <v>-1031182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-1031182</v>
      </c>
      <c r="X24" s="23">
        <v>-14908425</v>
      </c>
      <c r="Y24" s="23">
        <v>13877243</v>
      </c>
      <c r="Z24" s="24">
        <v>-93.08</v>
      </c>
      <c r="AA24" s="25">
        <v>-46596832</v>
      </c>
    </row>
    <row r="25" spans="1:27" ht="13.5">
      <c r="A25" s="27" t="s">
        <v>49</v>
      </c>
      <c r="B25" s="28"/>
      <c r="C25" s="29">
        <f aca="true" t="shared" si="1" ref="C25:Y25">SUM(C19:C24)</f>
        <v>-33208416</v>
      </c>
      <c r="D25" s="29">
        <f>SUM(D19:D24)</f>
        <v>0</v>
      </c>
      <c r="E25" s="30">
        <f t="shared" si="1"/>
        <v>-46596832</v>
      </c>
      <c r="F25" s="31">
        <f t="shared" si="1"/>
        <v>-46596832</v>
      </c>
      <c r="G25" s="31">
        <f t="shared" si="1"/>
        <v>0</v>
      </c>
      <c r="H25" s="31">
        <f t="shared" si="1"/>
        <v>-872556</v>
      </c>
      <c r="I25" s="31">
        <f t="shared" si="1"/>
        <v>-158626</v>
      </c>
      <c r="J25" s="31">
        <f t="shared" si="1"/>
        <v>-1031182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-1031182</v>
      </c>
      <c r="X25" s="31">
        <f t="shared" si="1"/>
        <v>-14908425</v>
      </c>
      <c r="Y25" s="31">
        <f t="shared" si="1"/>
        <v>13877243</v>
      </c>
      <c r="Z25" s="32">
        <f>+IF(X25&lt;&gt;0,+(Y25/X25)*100,0)</f>
        <v>-93.08322643069272</v>
      </c>
      <c r="AA25" s="33">
        <f>SUM(AA19:AA24)</f>
        <v>-46596832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12447683</v>
      </c>
      <c r="D36" s="35">
        <f>+D15+D25+D34</f>
        <v>0</v>
      </c>
      <c r="E36" s="36">
        <f t="shared" si="3"/>
        <v>-12519950</v>
      </c>
      <c r="F36" s="37">
        <f t="shared" si="3"/>
        <v>-12519950</v>
      </c>
      <c r="G36" s="37">
        <f t="shared" si="3"/>
        <v>-8689075</v>
      </c>
      <c r="H36" s="37">
        <f t="shared" si="3"/>
        <v>50307510</v>
      </c>
      <c r="I36" s="37">
        <f t="shared" si="3"/>
        <v>-11393549</v>
      </c>
      <c r="J36" s="37">
        <f t="shared" si="3"/>
        <v>30224886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30224886</v>
      </c>
      <c r="X36" s="37">
        <f t="shared" si="3"/>
        <v>27457233</v>
      </c>
      <c r="Y36" s="37">
        <f t="shared" si="3"/>
        <v>2767653</v>
      </c>
      <c r="Z36" s="38">
        <f>+IF(X36&lt;&gt;0,+(Y36/X36)*100,0)</f>
        <v>10.079868572335748</v>
      </c>
      <c r="AA36" s="39">
        <f>+AA15+AA25+AA34</f>
        <v>-12519950</v>
      </c>
    </row>
    <row r="37" spans="1:27" ht="13.5">
      <c r="A37" s="26" t="s">
        <v>57</v>
      </c>
      <c r="B37" s="20"/>
      <c r="C37" s="35">
        <v>2349601</v>
      </c>
      <c r="D37" s="35"/>
      <c r="E37" s="36">
        <v>33181401</v>
      </c>
      <c r="F37" s="37">
        <v>33181401</v>
      </c>
      <c r="G37" s="37"/>
      <c r="H37" s="37">
        <v>-8689075</v>
      </c>
      <c r="I37" s="37">
        <v>41618435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33181401</v>
      </c>
      <c r="Y37" s="37">
        <v>-33181401</v>
      </c>
      <c r="Z37" s="38">
        <v>-100</v>
      </c>
      <c r="AA37" s="39">
        <v>33181401</v>
      </c>
    </row>
    <row r="38" spans="1:27" ht="13.5">
      <c r="A38" s="45" t="s">
        <v>58</v>
      </c>
      <c r="B38" s="46"/>
      <c r="C38" s="47">
        <v>14797284</v>
      </c>
      <c r="D38" s="47"/>
      <c r="E38" s="48">
        <v>20661451</v>
      </c>
      <c r="F38" s="49">
        <v>20661451</v>
      </c>
      <c r="G38" s="49">
        <v>-8689075</v>
      </c>
      <c r="H38" s="49">
        <v>41618435</v>
      </c>
      <c r="I38" s="49">
        <v>30224886</v>
      </c>
      <c r="J38" s="49">
        <v>30224886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30224886</v>
      </c>
      <c r="X38" s="49">
        <v>60638634</v>
      </c>
      <c r="Y38" s="49">
        <v>-30413748</v>
      </c>
      <c r="Z38" s="50">
        <v>-50.16</v>
      </c>
      <c r="AA38" s="51">
        <v>20661451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17369212</v>
      </c>
      <c r="F6" s="23">
        <v>17369212</v>
      </c>
      <c r="G6" s="23"/>
      <c r="H6" s="23"/>
      <c r="I6" s="23">
        <v>163005</v>
      </c>
      <c r="J6" s="23">
        <v>163005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163005</v>
      </c>
      <c r="X6" s="23">
        <v>3630000</v>
      </c>
      <c r="Y6" s="23">
        <v>-3466995</v>
      </c>
      <c r="Z6" s="24">
        <v>-95.51</v>
      </c>
      <c r="AA6" s="25">
        <v>17369212</v>
      </c>
    </row>
    <row r="7" spans="1:27" ht="13.5">
      <c r="A7" s="26" t="s">
        <v>34</v>
      </c>
      <c r="B7" s="20"/>
      <c r="C7" s="21"/>
      <c r="D7" s="21"/>
      <c r="E7" s="22">
        <v>81839780</v>
      </c>
      <c r="F7" s="23">
        <v>81839780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45186000</v>
      </c>
      <c r="Y7" s="23">
        <v>-45186000</v>
      </c>
      <c r="Z7" s="24">
        <v>-100</v>
      </c>
      <c r="AA7" s="25">
        <v>81839780</v>
      </c>
    </row>
    <row r="8" spans="1:27" ht="13.5">
      <c r="A8" s="26" t="s">
        <v>35</v>
      </c>
      <c r="B8" s="20"/>
      <c r="C8" s="21"/>
      <c r="D8" s="21"/>
      <c r="E8" s="22">
        <v>52706220</v>
      </c>
      <c r="F8" s="23">
        <v>52706220</v>
      </c>
      <c r="G8" s="23"/>
      <c r="H8" s="23"/>
      <c r="I8" s="23">
        <v>2427000</v>
      </c>
      <c r="J8" s="23">
        <v>2427000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2427000</v>
      </c>
      <c r="X8" s="23">
        <v>9200000</v>
      </c>
      <c r="Y8" s="23">
        <v>-6773000</v>
      </c>
      <c r="Z8" s="24">
        <v>-73.62</v>
      </c>
      <c r="AA8" s="25">
        <v>52706220</v>
      </c>
    </row>
    <row r="9" spans="1:27" ht="13.5">
      <c r="A9" s="26" t="s">
        <v>36</v>
      </c>
      <c r="B9" s="20"/>
      <c r="C9" s="21"/>
      <c r="D9" s="21"/>
      <c r="E9" s="22">
        <v>3200628</v>
      </c>
      <c r="F9" s="23">
        <v>3200628</v>
      </c>
      <c r="G9" s="23"/>
      <c r="H9" s="23"/>
      <c r="I9" s="23">
        <v>318331</v>
      </c>
      <c r="J9" s="23">
        <v>318331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318331</v>
      </c>
      <c r="X9" s="23">
        <v>815405</v>
      </c>
      <c r="Y9" s="23">
        <v>-497074</v>
      </c>
      <c r="Z9" s="24">
        <v>-60.96</v>
      </c>
      <c r="AA9" s="25">
        <v>3200628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-102409623</v>
      </c>
      <c r="F12" s="23">
        <v>-102409623</v>
      </c>
      <c r="G12" s="23"/>
      <c r="H12" s="23"/>
      <c r="I12" s="23">
        <v>-5182922</v>
      </c>
      <c r="J12" s="23">
        <v>-5182922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-5182922</v>
      </c>
      <c r="X12" s="23">
        <v>-22766822</v>
      </c>
      <c r="Y12" s="23">
        <v>17583900</v>
      </c>
      <c r="Z12" s="24">
        <v>-77.23</v>
      </c>
      <c r="AA12" s="25">
        <v>-102409623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52706217</v>
      </c>
      <c r="F15" s="31">
        <f t="shared" si="0"/>
        <v>52706217</v>
      </c>
      <c r="G15" s="31">
        <f t="shared" si="0"/>
        <v>0</v>
      </c>
      <c r="H15" s="31">
        <f t="shared" si="0"/>
        <v>0</v>
      </c>
      <c r="I15" s="31">
        <f t="shared" si="0"/>
        <v>-2274586</v>
      </c>
      <c r="J15" s="31">
        <f t="shared" si="0"/>
        <v>-2274586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-2274586</v>
      </c>
      <c r="X15" s="31">
        <f t="shared" si="0"/>
        <v>36064583</v>
      </c>
      <c r="Y15" s="31">
        <f t="shared" si="0"/>
        <v>-38339169</v>
      </c>
      <c r="Z15" s="32">
        <f>+IF(X15&lt;&gt;0,+(Y15/X15)*100,0)</f>
        <v>-106.30697989770186</v>
      </c>
      <c r="AA15" s="33">
        <f>SUM(AA6:AA14)</f>
        <v>52706217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-52706220</v>
      </c>
      <c r="F24" s="23">
        <v>-52706220</v>
      </c>
      <c r="G24" s="23"/>
      <c r="H24" s="23"/>
      <c r="I24" s="23">
        <v>-1233276</v>
      </c>
      <c r="J24" s="23">
        <v>-1233276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-1233276</v>
      </c>
      <c r="X24" s="23">
        <v>-6221234</v>
      </c>
      <c r="Y24" s="23">
        <v>4987958</v>
      </c>
      <c r="Z24" s="24">
        <v>-80.18</v>
      </c>
      <c r="AA24" s="25">
        <v>-52706220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-52706220</v>
      </c>
      <c r="F25" s="31">
        <f t="shared" si="1"/>
        <v>-52706220</v>
      </c>
      <c r="G25" s="31">
        <f t="shared" si="1"/>
        <v>0</v>
      </c>
      <c r="H25" s="31">
        <f t="shared" si="1"/>
        <v>0</v>
      </c>
      <c r="I25" s="31">
        <f t="shared" si="1"/>
        <v>-1233276</v>
      </c>
      <c r="J25" s="31">
        <f t="shared" si="1"/>
        <v>-1233276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-1233276</v>
      </c>
      <c r="X25" s="31">
        <f t="shared" si="1"/>
        <v>-6221234</v>
      </c>
      <c r="Y25" s="31">
        <f t="shared" si="1"/>
        <v>4987958</v>
      </c>
      <c r="Z25" s="32">
        <f>+IF(X25&lt;&gt;0,+(Y25/X25)*100,0)</f>
        <v>-80.17634443584664</v>
      </c>
      <c r="AA25" s="33">
        <f>SUM(AA19:AA24)</f>
        <v>-52706220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-3</v>
      </c>
      <c r="F36" s="37">
        <f t="shared" si="3"/>
        <v>-3</v>
      </c>
      <c r="G36" s="37">
        <f t="shared" si="3"/>
        <v>0</v>
      </c>
      <c r="H36" s="37">
        <f t="shared" si="3"/>
        <v>0</v>
      </c>
      <c r="I36" s="37">
        <f t="shared" si="3"/>
        <v>-3507862</v>
      </c>
      <c r="J36" s="37">
        <f t="shared" si="3"/>
        <v>-3507862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-3507862</v>
      </c>
      <c r="X36" s="37">
        <f t="shared" si="3"/>
        <v>29843349</v>
      </c>
      <c r="Y36" s="37">
        <f t="shared" si="3"/>
        <v>-33351211</v>
      </c>
      <c r="Z36" s="38">
        <f>+IF(X36&lt;&gt;0,+(Y36/X36)*100,0)</f>
        <v>-111.75425050318582</v>
      </c>
      <c r="AA36" s="39">
        <f>+AA15+AA25+AA34</f>
        <v>-3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-3</v>
      </c>
      <c r="F38" s="49">
        <v>-3</v>
      </c>
      <c r="G38" s="49"/>
      <c r="H38" s="49"/>
      <c r="I38" s="49">
        <v>-3507862</v>
      </c>
      <c r="J38" s="49">
        <v>-3507862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-3507862</v>
      </c>
      <c r="X38" s="49">
        <v>29843349</v>
      </c>
      <c r="Y38" s="49">
        <v>-33351211</v>
      </c>
      <c r="Z38" s="50">
        <v>-111.75</v>
      </c>
      <c r="AA38" s="51">
        <v>-3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22149390</v>
      </c>
      <c r="D6" s="21"/>
      <c r="E6" s="22">
        <v>12586000</v>
      </c>
      <c r="F6" s="23">
        <v>12586000</v>
      </c>
      <c r="G6" s="23">
        <v>950843</v>
      </c>
      <c r="H6" s="23">
        <v>1934483</v>
      </c>
      <c r="I6" s="23">
        <v>508178</v>
      </c>
      <c r="J6" s="23">
        <v>3393504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3393504</v>
      </c>
      <c r="X6" s="23">
        <v>3076000</v>
      </c>
      <c r="Y6" s="23">
        <v>317504</v>
      </c>
      <c r="Z6" s="24">
        <v>10.32</v>
      </c>
      <c r="AA6" s="25">
        <v>12586000</v>
      </c>
    </row>
    <row r="7" spans="1:27" ht="13.5">
      <c r="A7" s="26" t="s">
        <v>34</v>
      </c>
      <c r="B7" s="20"/>
      <c r="C7" s="21">
        <v>102303739</v>
      </c>
      <c r="D7" s="21"/>
      <c r="E7" s="22">
        <v>95047000</v>
      </c>
      <c r="F7" s="23">
        <v>95047000</v>
      </c>
      <c r="G7" s="23">
        <v>36835000</v>
      </c>
      <c r="H7" s="23"/>
      <c r="I7" s="23"/>
      <c r="J7" s="23">
        <v>36835000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36835000</v>
      </c>
      <c r="X7" s="23">
        <v>39701000</v>
      </c>
      <c r="Y7" s="23">
        <v>-2866000</v>
      </c>
      <c r="Z7" s="24">
        <v>-7.22</v>
      </c>
      <c r="AA7" s="25">
        <v>95047000</v>
      </c>
    </row>
    <row r="8" spans="1:27" ht="13.5">
      <c r="A8" s="26" t="s">
        <v>35</v>
      </c>
      <c r="B8" s="20"/>
      <c r="C8" s="21"/>
      <c r="D8" s="21"/>
      <c r="E8" s="22">
        <v>30397000</v>
      </c>
      <c r="F8" s="23">
        <v>30397000</v>
      </c>
      <c r="G8" s="23">
        <v>11375000</v>
      </c>
      <c r="H8" s="23">
        <v>582000</v>
      </c>
      <c r="I8" s="23"/>
      <c r="J8" s="23">
        <v>11957000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11957000</v>
      </c>
      <c r="X8" s="23">
        <v>9658000</v>
      </c>
      <c r="Y8" s="23">
        <v>2299000</v>
      </c>
      <c r="Z8" s="24">
        <v>23.8</v>
      </c>
      <c r="AA8" s="25">
        <v>30397000</v>
      </c>
    </row>
    <row r="9" spans="1:27" ht="13.5">
      <c r="A9" s="26" t="s">
        <v>36</v>
      </c>
      <c r="B9" s="20"/>
      <c r="C9" s="21">
        <v>3834342</v>
      </c>
      <c r="D9" s="21"/>
      <c r="E9" s="22">
        <v>3042000</v>
      </c>
      <c r="F9" s="23">
        <v>3042000</v>
      </c>
      <c r="G9" s="23">
        <v>59961</v>
      </c>
      <c r="H9" s="23">
        <v>47579</v>
      </c>
      <c r="I9" s="23">
        <v>74853</v>
      </c>
      <c r="J9" s="23">
        <v>182393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182393</v>
      </c>
      <c r="X9" s="23">
        <v>669000</v>
      </c>
      <c r="Y9" s="23">
        <v>-486607</v>
      </c>
      <c r="Z9" s="24">
        <v>-72.74</v>
      </c>
      <c r="AA9" s="25">
        <v>3042000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-110620156</v>
      </c>
      <c r="D12" s="21"/>
      <c r="E12" s="22">
        <v>-99561000</v>
      </c>
      <c r="F12" s="23">
        <v>-99561000</v>
      </c>
      <c r="G12" s="23">
        <v>-9789622</v>
      </c>
      <c r="H12" s="23">
        <v>-7120939</v>
      </c>
      <c r="I12" s="23">
        <v>-8709375</v>
      </c>
      <c r="J12" s="23">
        <v>-25619936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-25619936</v>
      </c>
      <c r="X12" s="23">
        <v>-20761000</v>
      </c>
      <c r="Y12" s="23">
        <v>-4858936</v>
      </c>
      <c r="Z12" s="24">
        <v>23.4</v>
      </c>
      <c r="AA12" s="25">
        <v>-99561000</v>
      </c>
    </row>
    <row r="13" spans="1:27" ht="13.5">
      <c r="A13" s="26" t="s">
        <v>40</v>
      </c>
      <c r="B13" s="20"/>
      <c r="C13" s="21">
        <v>-1186335</v>
      </c>
      <c r="D13" s="21"/>
      <c r="E13" s="22">
        <v>-23000</v>
      </c>
      <c r="F13" s="23">
        <v>-23000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-178000</v>
      </c>
      <c r="Y13" s="23">
        <v>178000</v>
      </c>
      <c r="Z13" s="24">
        <v>-100</v>
      </c>
      <c r="AA13" s="25">
        <v>-23000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-206000</v>
      </c>
      <c r="Y14" s="23">
        <v>206000</v>
      </c>
      <c r="Z14" s="24">
        <v>-100</v>
      </c>
      <c r="AA14" s="25"/>
    </row>
    <row r="15" spans="1:27" ht="13.5">
      <c r="A15" s="27" t="s">
        <v>42</v>
      </c>
      <c r="B15" s="28"/>
      <c r="C15" s="29">
        <f aca="true" t="shared" si="0" ref="C15:Y15">SUM(C6:C14)</f>
        <v>16480980</v>
      </c>
      <c r="D15" s="29">
        <f>SUM(D6:D14)</f>
        <v>0</v>
      </c>
      <c r="E15" s="30">
        <f t="shared" si="0"/>
        <v>41488000</v>
      </c>
      <c r="F15" s="31">
        <f t="shared" si="0"/>
        <v>41488000</v>
      </c>
      <c r="G15" s="31">
        <f t="shared" si="0"/>
        <v>39431182</v>
      </c>
      <c r="H15" s="31">
        <f t="shared" si="0"/>
        <v>-4556877</v>
      </c>
      <c r="I15" s="31">
        <f t="shared" si="0"/>
        <v>-8126344</v>
      </c>
      <c r="J15" s="31">
        <f t="shared" si="0"/>
        <v>26747961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26747961</v>
      </c>
      <c r="X15" s="31">
        <f t="shared" si="0"/>
        <v>31959000</v>
      </c>
      <c r="Y15" s="31">
        <f t="shared" si="0"/>
        <v>-5211039</v>
      </c>
      <c r="Z15" s="32">
        <f>+IF(X15&lt;&gt;0,+(Y15/X15)*100,0)</f>
        <v>-16.305388153571766</v>
      </c>
      <c r="AA15" s="33">
        <f>SUM(AA6:AA14)</f>
        <v>41488000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-419999</v>
      </c>
      <c r="D24" s="21"/>
      <c r="E24" s="22">
        <v>-38506000</v>
      </c>
      <c r="F24" s="23">
        <v>-38506000</v>
      </c>
      <c r="G24" s="23">
        <v>-221626</v>
      </c>
      <c r="H24" s="23"/>
      <c r="I24" s="23">
        <v>-2695576</v>
      </c>
      <c r="J24" s="23">
        <v>-2917202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-2917202</v>
      </c>
      <c r="X24" s="23">
        <v>-2500000</v>
      </c>
      <c r="Y24" s="23">
        <v>-417202</v>
      </c>
      <c r="Z24" s="24">
        <v>16.69</v>
      </c>
      <c r="AA24" s="25">
        <v>-38506000</v>
      </c>
    </row>
    <row r="25" spans="1:27" ht="13.5">
      <c r="A25" s="27" t="s">
        <v>49</v>
      </c>
      <c r="B25" s="28"/>
      <c r="C25" s="29">
        <f aca="true" t="shared" si="1" ref="C25:Y25">SUM(C19:C24)</f>
        <v>-419999</v>
      </c>
      <c r="D25" s="29">
        <f>SUM(D19:D24)</f>
        <v>0</v>
      </c>
      <c r="E25" s="30">
        <f t="shared" si="1"/>
        <v>-38506000</v>
      </c>
      <c r="F25" s="31">
        <f t="shared" si="1"/>
        <v>-38506000</v>
      </c>
      <c r="G25" s="31">
        <f t="shared" si="1"/>
        <v>-221626</v>
      </c>
      <c r="H25" s="31">
        <f t="shared" si="1"/>
        <v>0</v>
      </c>
      <c r="I25" s="31">
        <f t="shared" si="1"/>
        <v>-2695576</v>
      </c>
      <c r="J25" s="31">
        <f t="shared" si="1"/>
        <v>-2917202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-2917202</v>
      </c>
      <c r="X25" s="31">
        <f t="shared" si="1"/>
        <v>-2500000</v>
      </c>
      <c r="Y25" s="31">
        <f t="shared" si="1"/>
        <v>-417202</v>
      </c>
      <c r="Z25" s="32">
        <f>+IF(X25&lt;&gt;0,+(Y25/X25)*100,0)</f>
        <v>16.68808</v>
      </c>
      <c r="AA25" s="33">
        <f>SUM(AA19:AA24)</f>
        <v>-38506000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16060981</v>
      </c>
      <c r="D36" s="35">
        <f>+D15+D25+D34</f>
        <v>0</v>
      </c>
      <c r="E36" s="36">
        <f t="shared" si="3"/>
        <v>2982000</v>
      </c>
      <c r="F36" s="37">
        <f t="shared" si="3"/>
        <v>2982000</v>
      </c>
      <c r="G36" s="37">
        <f t="shared" si="3"/>
        <v>39209556</v>
      </c>
      <c r="H36" s="37">
        <f t="shared" si="3"/>
        <v>-4556877</v>
      </c>
      <c r="I36" s="37">
        <f t="shared" si="3"/>
        <v>-10821920</v>
      </c>
      <c r="J36" s="37">
        <f t="shared" si="3"/>
        <v>23830759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23830759</v>
      </c>
      <c r="X36" s="37">
        <f t="shared" si="3"/>
        <v>29459000</v>
      </c>
      <c r="Y36" s="37">
        <f t="shared" si="3"/>
        <v>-5628241</v>
      </c>
      <c r="Z36" s="38">
        <f>+IF(X36&lt;&gt;0,+(Y36/X36)*100,0)</f>
        <v>-19.105336230014597</v>
      </c>
      <c r="AA36" s="39">
        <f>+AA15+AA25+AA34</f>
        <v>2982000</v>
      </c>
    </row>
    <row r="37" spans="1:27" ht="13.5">
      <c r="A37" s="26" t="s">
        <v>57</v>
      </c>
      <c r="B37" s="20"/>
      <c r="C37" s="35">
        <v>28981623</v>
      </c>
      <c r="D37" s="35"/>
      <c r="E37" s="36">
        <v>4494000</v>
      </c>
      <c r="F37" s="37">
        <v>4494000</v>
      </c>
      <c r="G37" s="37">
        <v>29215127</v>
      </c>
      <c r="H37" s="37">
        <v>68424683</v>
      </c>
      <c r="I37" s="37">
        <v>63867806</v>
      </c>
      <c r="J37" s="37">
        <v>29215127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29215127</v>
      </c>
      <c r="X37" s="37">
        <v>4494000</v>
      </c>
      <c r="Y37" s="37">
        <v>24721127</v>
      </c>
      <c r="Z37" s="38">
        <v>550.09</v>
      </c>
      <c r="AA37" s="39">
        <v>4494000</v>
      </c>
    </row>
    <row r="38" spans="1:27" ht="13.5">
      <c r="A38" s="45" t="s">
        <v>58</v>
      </c>
      <c r="B38" s="46"/>
      <c r="C38" s="47">
        <v>45042604</v>
      </c>
      <c r="D38" s="47"/>
      <c r="E38" s="48">
        <v>7476000</v>
      </c>
      <c r="F38" s="49">
        <v>7476000</v>
      </c>
      <c r="G38" s="49">
        <v>68424683</v>
      </c>
      <c r="H38" s="49">
        <v>63867806</v>
      </c>
      <c r="I38" s="49">
        <v>53045886</v>
      </c>
      <c r="J38" s="49">
        <v>53045886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53045886</v>
      </c>
      <c r="X38" s="49">
        <v>33953000</v>
      </c>
      <c r="Y38" s="49">
        <v>19092886</v>
      </c>
      <c r="Z38" s="50">
        <v>56.23</v>
      </c>
      <c r="AA38" s="51">
        <v>7476000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1524409615</v>
      </c>
      <c r="D6" s="21"/>
      <c r="E6" s="22">
        <v>1309047531</v>
      </c>
      <c r="F6" s="23">
        <v>1309047531</v>
      </c>
      <c r="G6" s="23">
        <v>131613748</v>
      </c>
      <c r="H6" s="23">
        <v>140633821</v>
      </c>
      <c r="I6" s="23">
        <v>241330989</v>
      </c>
      <c r="J6" s="23">
        <v>513578558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513578558</v>
      </c>
      <c r="X6" s="23">
        <v>323174544</v>
      </c>
      <c r="Y6" s="23">
        <v>190404014</v>
      </c>
      <c r="Z6" s="24">
        <v>58.92</v>
      </c>
      <c r="AA6" s="25">
        <v>1309047531</v>
      </c>
    </row>
    <row r="7" spans="1:27" ht="13.5">
      <c r="A7" s="26" t="s">
        <v>34</v>
      </c>
      <c r="B7" s="20"/>
      <c r="C7" s="21">
        <v>516199287</v>
      </c>
      <c r="D7" s="21"/>
      <c r="E7" s="22">
        <v>562642000</v>
      </c>
      <c r="F7" s="23">
        <v>562642000</v>
      </c>
      <c r="G7" s="23">
        <v>182220000</v>
      </c>
      <c r="H7" s="23">
        <v>2514000</v>
      </c>
      <c r="I7" s="23"/>
      <c r="J7" s="23">
        <v>184734000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184734000</v>
      </c>
      <c r="X7" s="23">
        <v>255771787</v>
      </c>
      <c r="Y7" s="23">
        <v>-71037787</v>
      </c>
      <c r="Z7" s="24">
        <v>-27.77</v>
      </c>
      <c r="AA7" s="25">
        <v>562642000</v>
      </c>
    </row>
    <row r="8" spans="1:27" ht="13.5">
      <c r="A8" s="26" t="s">
        <v>35</v>
      </c>
      <c r="B8" s="20"/>
      <c r="C8" s="21">
        <v>350188424</v>
      </c>
      <c r="D8" s="21"/>
      <c r="E8" s="22">
        <v>430646000</v>
      </c>
      <c r="F8" s="23">
        <v>430646000</v>
      </c>
      <c r="G8" s="23">
        <v>172418298</v>
      </c>
      <c r="H8" s="23"/>
      <c r="I8" s="23"/>
      <c r="J8" s="23">
        <v>172418298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172418298</v>
      </c>
      <c r="X8" s="23">
        <v>144136107</v>
      </c>
      <c r="Y8" s="23">
        <v>28282191</v>
      </c>
      <c r="Z8" s="24">
        <v>19.62</v>
      </c>
      <c r="AA8" s="25">
        <v>430646000</v>
      </c>
    </row>
    <row r="9" spans="1:27" ht="13.5">
      <c r="A9" s="26" t="s">
        <v>36</v>
      </c>
      <c r="B9" s="20"/>
      <c r="C9" s="21">
        <v>30546748</v>
      </c>
      <c r="D9" s="21"/>
      <c r="E9" s="22">
        <v>23000000</v>
      </c>
      <c r="F9" s="23">
        <v>23000000</v>
      </c>
      <c r="G9" s="23">
        <v>-185115</v>
      </c>
      <c r="H9" s="23">
        <v>-116523</v>
      </c>
      <c r="I9" s="23">
        <v>966117</v>
      </c>
      <c r="J9" s="23">
        <v>664479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664479</v>
      </c>
      <c r="X9" s="23">
        <v>800750</v>
      </c>
      <c r="Y9" s="23">
        <v>-136271</v>
      </c>
      <c r="Z9" s="24">
        <v>-17.02</v>
      </c>
      <c r="AA9" s="25">
        <v>23000000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-1611705995</v>
      </c>
      <c r="D12" s="21"/>
      <c r="E12" s="22">
        <v>-1823370739</v>
      </c>
      <c r="F12" s="23">
        <v>-1823370739</v>
      </c>
      <c r="G12" s="23">
        <v>-182819672</v>
      </c>
      <c r="H12" s="23">
        <v>-178910563</v>
      </c>
      <c r="I12" s="23">
        <v>-350645412</v>
      </c>
      <c r="J12" s="23">
        <v>-712375647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-712375647</v>
      </c>
      <c r="X12" s="23">
        <v>-474849874</v>
      </c>
      <c r="Y12" s="23">
        <v>-237525773</v>
      </c>
      <c r="Z12" s="24">
        <v>50.02</v>
      </c>
      <c r="AA12" s="25">
        <v>-1823370739</v>
      </c>
    </row>
    <row r="13" spans="1:27" ht="13.5">
      <c r="A13" s="26" t="s">
        <v>40</v>
      </c>
      <c r="B13" s="20"/>
      <c r="C13" s="21">
        <v>-26317073</v>
      </c>
      <c r="D13" s="21"/>
      <c r="E13" s="22">
        <v>-23747000</v>
      </c>
      <c r="F13" s="23">
        <v>-23747000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-23747000</v>
      </c>
    </row>
    <row r="14" spans="1:27" ht="13.5">
      <c r="A14" s="26" t="s">
        <v>41</v>
      </c>
      <c r="B14" s="20"/>
      <c r="C14" s="21">
        <v>-6760000</v>
      </c>
      <c r="D14" s="21"/>
      <c r="E14" s="22">
        <v>-5240000</v>
      </c>
      <c r="F14" s="23">
        <v>-5240000</v>
      </c>
      <c r="G14" s="23">
        <v>-2520000</v>
      </c>
      <c r="H14" s="23"/>
      <c r="I14" s="23">
        <v>-40000</v>
      </c>
      <c r="J14" s="23">
        <v>-2560000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-2560000</v>
      </c>
      <c r="X14" s="23"/>
      <c r="Y14" s="23">
        <v>-2560000</v>
      </c>
      <c r="Z14" s="24"/>
      <c r="AA14" s="25">
        <v>-5240000</v>
      </c>
    </row>
    <row r="15" spans="1:27" ht="13.5">
      <c r="A15" s="27" t="s">
        <v>42</v>
      </c>
      <c r="B15" s="28"/>
      <c r="C15" s="29">
        <f aca="true" t="shared" si="0" ref="C15:Y15">SUM(C6:C14)</f>
        <v>776561006</v>
      </c>
      <c r="D15" s="29">
        <f>SUM(D6:D14)</f>
        <v>0</v>
      </c>
      <c r="E15" s="30">
        <f t="shared" si="0"/>
        <v>472977792</v>
      </c>
      <c r="F15" s="31">
        <f t="shared" si="0"/>
        <v>472977792</v>
      </c>
      <c r="G15" s="31">
        <f t="shared" si="0"/>
        <v>300727259</v>
      </c>
      <c r="H15" s="31">
        <f t="shared" si="0"/>
        <v>-35879265</v>
      </c>
      <c r="I15" s="31">
        <f t="shared" si="0"/>
        <v>-108388306</v>
      </c>
      <c r="J15" s="31">
        <f t="shared" si="0"/>
        <v>156459688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156459688</v>
      </c>
      <c r="X15" s="31">
        <f t="shared" si="0"/>
        <v>249033314</v>
      </c>
      <c r="Y15" s="31">
        <f t="shared" si="0"/>
        <v>-92573626</v>
      </c>
      <c r="Z15" s="32">
        <f>+IF(X15&lt;&gt;0,+(Y15/X15)*100,0)</f>
        <v>-37.17318960787712</v>
      </c>
      <c r="AA15" s="33">
        <f>SUM(AA6:AA14)</f>
        <v>472977792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52000000</v>
      </c>
      <c r="F19" s="23">
        <v>52000000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52000000</v>
      </c>
    </row>
    <row r="20" spans="1:27" ht="13.5">
      <c r="A20" s="26" t="s">
        <v>45</v>
      </c>
      <c r="B20" s="20"/>
      <c r="C20" s="21">
        <v>746095</v>
      </c>
      <c r="D20" s="21"/>
      <c r="E20" s="43"/>
      <c r="F20" s="40"/>
      <c r="G20" s="23">
        <v>20152</v>
      </c>
      <c r="H20" s="23">
        <v>10667</v>
      </c>
      <c r="I20" s="23">
        <v>7097</v>
      </c>
      <c r="J20" s="23">
        <v>37916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37916</v>
      </c>
      <c r="X20" s="23"/>
      <c r="Y20" s="23">
        <v>37916</v>
      </c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-484270777</v>
      </c>
      <c r="D24" s="21"/>
      <c r="E24" s="22">
        <v>-389061749</v>
      </c>
      <c r="F24" s="23">
        <v>-389061749</v>
      </c>
      <c r="G24" s="23">
        <v>-5606264</v>
      </c>
      <c r="H24" s="23">
        <v>-29066043</v>
      </c>
      <c r="I24" s="23">
        <v>-25484673</v>
      </c>
      <c r="J24" s="23">
        <v>-60156980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-60156980</v>
      </c>
      <c r="X24" s="23">
        <v>-68411902</v>
      </c>
      <c r="Y24" s="23">
        <v>8254922</v>
      </c>
      <c r="Z24" s="24">
        <v>-12.07</v>
      </c>
      <c r="AA24" s="25">
        <v>-389061749</v>
      </c>
    </row>
    <row r="25" spans="1:27" ht="13.5">
      <c r="A25" s="27" t="s">
        <v>49</v>
      </c>
      <c r="B25" s="28"/>
      <c r="C25" s="29">
        <f aca="true" t="shared" si="1" ref="C25:Y25">SUM(C19:C24)</f>
        <v>-483524682</v>
      </c>
      <c r="D25" s="29">
        <f>SUM(D19:D24)</f>
        <v>0</v>
      </c>
      <c r="E25" s="30">
        <f t="shared" si="1"/>
        <v>-337061749</v>
      </c>
      <c r="F25" s="31">
        <f t="shared" si="1"/>
        <v>-337061749</v>
      </c>
      <c r="G25" s="31">
        <f t="shared" si="1"/>
        <v>-5586112</v>
      </c>
      <c r="H25" s="31">
        <f t="shared" si="1"/>
        <v>-29055376</v>
      </c>
      <c r="I25" s="31">
        <f t="shared" si="1"/>
        <v>-25477576</v>
      </c>
      <c r="J25" s="31">
        <f t="shared" si="1"/>
        <v>-60119064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-60119064</v>
      </c>
      <c r="X25" s="31">
        <f t="shared" si="1"/>
        <v>-68411902</v>
      </c>
      <c r="Y25" s="31">
        <f t="shared" si="1"/>
        <v>8292838</v>
      </c>
      <c r="Z25" s="32">
        <f>+IF(X25&lt;&gt;0,+(Y25/X25)*100,0)</f>
        <v>-12.121922878273432</v>
      </c>
      <c r="AA25" s="33">
        <f>SUM(AA19:AA24)</f>
        <v>-337061749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>
        <v>4414009</v>
      </c>
      <c r="D31" s="21"/>
      <c r="E31" s="22">
        <v>5000000</v>
      </c>
      <c r="F31" s="23">
        <v>5000000</v>
      </c>
      <c r="G31" s="23">
        <v>412067</v>
      </c>
      <c r="H31" s="40">
        <v>316495</v>
      </c>
      <c r="I31" s="40">
        <v>343488</v>
      </c>
      <c r="J31" s="40">
        <v>1072050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1072050</v>
      </c>
      <c r="X31" s="40">
        <v>1249998</v>
      </c>
      <c r="Y31" s="23">
        <v>-177948</v>
      </c>
      <c r="Z31" s="24">
        <v>-14.24</v>
      </c>
      <c r="AA31" s="25">
        <v>5000000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-36953590</v>
      </c>
      <c r="D33" s="21"/>
      <c r="E33" s="22">
        <v>-36805952</v>
      </c>
      <c r="F33" s="23">
        <v>-36805952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-36805952</v>
      </c>
    </row>
    <row r="34" spans="1:27" ht="13.5">
      <c r="A34" s="27" t="s">
        <v>55</v>
      </c>
      <c r="B34" s="28"/>
      <c r="C34" s="29">
        <f aca="true" t="shared" si="2" ref="C34:Y34">SUM(C29:C33)</f>
        <v>-32539581</v>
      </c>
      <c r="D34" s="29">
        <f>SUM(D29:D33)</f>
        <v>0</v>
      </c>
      <c r="E34" s="30">
        <f t="shared" si="2"/>
        <v>-31805952</v>
      </c>
      <c r="F34" s="31">
        <f t="shared" si="2"/>
        <v>-31805952</v>
      </c>
      <c r="G34" s="31">
        <f t="shared" si="2"/>
        <v>412067</v>
      </c>
      <c r="H34" s="31">
        <f t="shared" si="2"/>
        <v>316495</v>
      </c>
      <c r="I34" s="31">
        <f t="shared" si="2"/>
        <v>343488</v>
      </c>
      <c r="J34" s="31">
        <f t="shared" si="2"/>
        <v>1072050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1072050</v>
      </c>
      <c r="X34" s="31">
        <f t="shared" si="2"/>
        <v>1249998</v>
      </c>
      <c r="Y34" s="31">
        <f t="shared" si="2"/>
        <v>-177948</v>
      </c>
      <c r="Z34" s="32">
        <f>+IF(X34&lt;&gt;0,+(Y34/X34)*100,0)</f>
        <v>-14.235862777380442</v>
      </c>
      <c r="AA34" s="33">
        <f>SUM(AA29:AA33)</f>
        <v>-31805952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260496743</v>
      </c>
      <c r="D36" s="35">
        <f>+D15+D25+D34</f>
        <v>0</v>
      </c>
      <c r="E36" s="36">
        <f t="shared" si="3"/>
        <v>104110091</v>
      </c>
      <c r="F36" s="37">
        <f t="shared" si="3"/>
        <v>104110091</v>
      </c>
      <c r="G36" s="37">
        <f t="shared" si="3"/>
        <v>295553214</v>
      </c>
      <c r="H36" s="37">
        <f t="shared" si="3"/>
        <v>-64618146</v>
      </c>
      <c r="I36" s="37">
        <f t="shared" si="3"/>
        <v>-133522394</v>
      </c>
      <c r="J36" s="37">
        <f t="shared" si="3"/>
        <v>97412674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97412674</v>
      </c>
      <c r="X36" s="37">
        <f t="shared" si="3"/>
        <v>181871410</v>
      </c>
      <c r="Y36" s="37">
        <f t="shared" si="3"/>
        <v>-84458736</v>
      </c>
      <c r="Z36" s="38">
        <f>+IF(X36&lt;&gt;0,+(Y36/X36)*100,0)</f>
        <v>-46.43870963556064</v>
      </c>
      <c r="AA36" s="39">
        <f>+AA15+AA25+AA34</f>
        <v>104110091</v>
      </c>
    </row>
    <row r="37" spans="1:27" ht="13.5">
      <c r="A37" s="26" t="s">
        <v>57</v>
      </c>
      <c r="B37" s="20"/>
      <c r="C37" s="35">
        <v>52061276</v>
      </c>
      <c r="D37" s="35"/>
      <c r="E37" s="36">
        <v>50000000</v>
      </c>
      <c r="F37" s="37">
        <v>50000000</v>
      </c>
      <c r="G37" s="37">
        <v>309592613</v>
      </c>
      <c r="H37" s="37">
        <v>605145827</v>
      </c>
      <c r="I37" s="37">
        <v>540527681</v>
      </c>
      <c r="J37" s="37">
        <v>309592613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309592613</v>
      </c>
      <c r="X37" s="37">
        <v>50000000</v>
      </c>
      <c r="Y37" s="37">
        <v>259592613</v>
      </c>
      <c r="Z37" s="38">
        <v>519.19</v>
      </c>
      <c r="AA37" s="39">
        <v>50000000</v>
      </c>
    </row>
    <row r="38" spans="1:27" ht="13.5">
      <c r="A38" s="45" t="s">
        <v>58</v>
      </c>
      <c r="B38" s="46"/>
      <c r="C38" s="47">
        <v>312558018</v>
      </c>
      <c r="D38" s="47"/>
      <c r="E38" s="48">
        <v>154110090</v>
      </c>
      <c r="F38" s="49">
        <v>154110090</v>
      </c>
      <c r="G38" s="49">
        <v>605145827</v>
      </c>
      <c r="H38" s="49">
        <v>540527681</v>
      </c>
      <c r="I38" s="49">
        <v>407005287</v>
      </c>
      <c r="J38" s="49">
        <v>407005287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407005287</v>
      </c>
      <c r="X38" s="49">
        <v>231871409</v>
      </c>
      <c r="Y38" s="49">
        <v>175133878</v>
      </c>
      <c r="Z38" s="50">
        <v>75.53</v>
      </c>
      <c r="AA38" s="51">
        <v>154110090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85452397</v>
      </c>
      <c r="F6" s="23">
        <v>85452397</v>
      </c>
      <c r="G6" s="23">
        <v>4739706</v>
      </c>
      <c r="H6" s="23">
        <v>4111184</v>
      </c>
      <c r="I6" s="23">
        <v>4449260</v>
      </c>
      <c r="J6" s="23">
        <v>13300150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13300150</v>
      </c>
      <c r="X6" s="23">
        <v>16832708</v>
      </c>
      <c r="Y6" s="23">
        <v>-3532558</v>
      </c>
      <c r="Z6" s="24">
        <v>-20.99</v>
      </c>
      <c r="AA6" s="25">
        <v>85452397</v>
      </c>
    </row>
    <row r="7" spans="1:27" ht="13.5">
      <c r="A7" s="26" t="s">
        <v>34</v>
      </c>
      <c r="B7" s="20"/>
      <c r="C7" s="21"/>
      <c r="D7" s="21"/>
      <c r="E7" s="22">
        <v>168448526</v>
      </c>
      <c r="F7" s="23">
        <v>168448526</v>
      </c>
      <c r="G7" s="23">
        <v>66410000</v>
      </c>
      <c r="H7" s="23">
        <v>1619000</v>
      </c>
      <c r="I7" s="23"/>
      <c r="J7" s="23">
        <v>68029000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68029000</v>
      </c>
      <c r="X7" s="23">
        <v>67684480</v>
      </c>
      <c r="Y7" s="23">
        <v>344520</v>
      </c>
      <c r="Z7" s="24">
        <v>0.51</v>
      </c>
      <c r="AA7" s="25">
        <v>168448526</v>
      </c>
    </row>
    <row r="8" spans="1:27" ht="13.5">
      <c r="A8" s="26" t="s">
        <v>35</v>
      </c>
      <c r="B8" s="20"/>
      <c r="C8" s="21"/>
      <c r="D8" s="21"/>
      <c r="E8" s="22">
        <v>49920000</v>
      </c>
      <c r="F8" s="23">
        <v>49920000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7987200</v>
      </c>
      <c r="Y8" s="23">
        <v>-7987200</v>
      </c>
      <c r="Z8" s="24">
        <v>-100</v>
      </c>
      <c r="AA8" s="25">
        <v>49920000</v>
      </c>
    </row>
    <row r="9" spans="1:27" ht="13.5">
      <c r="A9" s="26" t="s">
        <v>36</v>
      </c>
      <c r="B9" s="20"/>
      <c r="C9" s="21"/>
      <c r="D9" s="21"/>
      <c r="E9" s="22">
        <v>12824063</v>
      </c>
      <c r="F9" s="23">
        <v>12824063</v>
      </c>
      <c r="G9" s="23">
        <v>408490</v>
      </c>
      <c r="H9" s="23">
        <v>559006</v>
      </c>
      <c r="I9" s="23">
        <v>1623728</v>
      </c>
      <c r="J9" s="23">
        <v>2591224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2591224</v>
      </c>
      <c r="X9" s="23">
        <v>2308332</v>
      </c>
      <c r="Y9" s="23">
        <v>282892</v>
      </c>
      <c r="Z9" s="24">
        <v>12.26</v>
      </c>
      <c r="AA9" s="25">
        <v>12824063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-172030337</v>
      </c>
      <c r="F12" s="23">
        <v>-172030337</v>
      </c>
      <c r="G12" s="23">
        <v>-8945450</v>
      </c>
      <c r="H12" s="23">
        <v>-10172587</v>
      </c>
      <c r="I12" s="23">
        <v>-12255954</v>
      </c>
      <c r="J12" s="23">
        <v>-31373991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-31373991</v>
      </c>
      <c r="X12" s="23">
        <v>-30376996</v>
      </c>
      <c r="Y12" s="23">
        <v>-996995</v>
      </c>
      <c r="Z12" s="24">
        <v>3.28</v>
      </c>
      <c r="AA12" s="25">
        <v>-172030337</v>
      </c>
    </row>
    <row r="13" spans="1:27" ht="13.5">
      <c r="A13" s="26" t="s">
        <v>40</v>
      </c>
      <c r="B13" s="20"/>
      <c r="C13" s="21"/>
      <c r="D13" s="21"/>
      <c r="E13" s="22">
        <v>-250906</v>
      </c>
      <c r="F13" s="23">
        <v>-250906</v>
      </c>
      <c r="G13" s="23">
        <v>-27330</v>
      </c>
      <c r="H13" s="23">
        <v>-31487</v>
      </c>
      <c r="I13" s="23">
        <v>-29351</v>
      </c>
      <c r="J13" s="23">
        <v>-88168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-88168</v>
      </c>
      <c r="X13" s="23">
        <v>-45163</v>
      </c>
      <c r="Y13" s="23">
        <v>-43005</v>
      </c>
      <c r="Z13" s="24">
        <v>95.22</v>
      </c>
      <c r="AA13" s="25">
        <v>-250906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144363743</v>
      </c>
      <c r="F15" s="31">
        <f t="shared" si="0"/>
        <v>144363743</v>
      </c>
      <c r="G15" s="31">
        <f t="shared" si="0"/>
        <v>62585416</v>
      </c>
      <c r="H15" s="31">
        <f t="shared" si="0"/>
        <v>-3914884</v>
      </c>
      <c r="I15" s="31">
        <f t="shared" si="0"/>
        <v>-6212317</v>
      </c>
      <c r="J15" s="31">
        <f t="shared" si="0"/>
        <v>52458215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52458215</v>
      </c>
      <c r="X15" s="31">
        <f t="shared" si="0"/>
        <v>64390561</v>
      </c>
      <c r="Y15" s="31">
        <f t="shared" si="0"/>
        <v>-11932346</v>
      </c>
      <c r="Z15" s="32">
        <f>+IF(X15&lt;&gt;0,+(Y15/X15)*100,0)</f>
        <v>-18.53120366508377</v>
      </c>
      <c r="AA15" s="33">
        <f>SUM(AA6:AA14)</f>
        <v>144363743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-111977138</v>
      </c>
      <c r="F24" s="23">
        <v>-111977138</v>
      </c>
      <c r="G24" s="23">
        <v>-1531649</v>
      </c>
      <c r="H24" s="23">
        <v>-5794067</v>
      </c>
      <c r="I24" s="23">
        <v>-4012520</v>
      </c>
      <c r="J24" s="23">
        <v>-11338236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-11338236</v>
      </c>
      <c r="X24" s="23">
        <v>-11992018</v>
      </c>
      <c r="Y24" s="23">
        <v>653782</v>
      </c>
      <c r="Z24" s="24">
        <v>-5.45</v>
      </c>
      <c r="AA24" s="25">
        <v>-111977138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-111977138</v>
      </c>
      <c r="F25" s="31">
        <f t="shared" si="1"/>
        <v>-111977138</v>
      </c>
      <c r="G25" s="31">
        <f t="shared" si="1"/>
        <v>-1531649</v>
      </c>
      <c r="H25" s="31">
        <f t="shared" si="1"/>
        <v>-5794067</v>
      </c>
      <c r="I25" s="31">
        <f t="shared" si="1"/>
        <v>-4012520</v>
      </c>
      <c r="J25" s="31">
        <f t="shared" si="1"/>
        <v>-11338236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-11338236</v>
      </c>
      <c r="X25" s="31">
        <f t="shared" si="1"/>
        <v>-11992018</v>
      </c>
      <c r="Y25" s="31">
        <f t="shared" si="1"/>
        <v>653782</v>
      </c>
      <c r="Z25" s="32">
        <f>+IF(X25&lt;&gt;0,+(Y25/X25)*100,0)</f>
        <v>-5.451809695415734</v>
      </c>
      <c r="AA25" s="33">
        <f>SUM(AA19:AA24)</f>
        <v>-111977138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32386605</v>
      </c>
      <c r="F36" s="37">
        <f t="shared" si="3"/>
        <v>32386605</v>
      </c>
      <c r="G36" s="37">
        <f t="shared" si="3"/>
        <v>61053767</v>
      </c>
      <c r="H36" s="37">
        <f t="shared" si="3"/>
        <v>-9708951</v>
      </c>
      <c r="I36" s="37">
        <f t="shared" si="3"/>
        <v>-10224837</v>
      </c>
      <c r="J36" s="37">
        <f t="shared" si="3"/>
        <v>41119979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41119979</v>
      </c>
      <c r="X36" s="37">
        <f t="shared" si="3"/>
        <v>52398543</v>
      </c>
      <c r="Y36" s="37">
        <f t="shared" si="3"/>
        <v>-11278564</v>
      </c>
      <c r="Z36" s="38">
        <f>+IF(X36&lt;&gt;0,+(Y36/X36)*100,0)</f>
        <v>-21.52457559745507</v>
      </c>
      <c r="AA36" s="39">
        <f>+AA15+AA25+AA34</f>
        <v>32386605</v>
      </c>
    </row>
    <row r="37" spans="1:27" ht="13.5">
      <c r="A37" s="26" t="s">
        <v>57</v>
      </c>
      <c r="B37" s="20"/>
      <c r="C37" s="35"/>
      <c r="D37" s="35"/>
      <c r="E37" s="36">
        <v>63031106</v>
      </c>
      <c r="F37" s="37">
        <v>63031106</v>
      </c>
      <c r="G37" s="37">
        <v>108766308</v>
      </c>
      <c r="H37" s="37">
        <v>169820075</v>
      </c>
      <c r="I37" s="37">
        <v>160111124</v>
      </c>
      <c r="J37" s="37">
        <v>108766308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108766308</v>
      </c>
      <c r="X37" s="37">
        <v>63031106</v>
      </c>
      <c r="Y37" s="37">
        <v>45735202</v>
      </c>
      <c r="Z37" s="38">
        <v>72.56</v>
      </c>
      <c r="AA37" s="39">
        <v>63031106</v>
      </c>
    </row>
    <row r="38" spans="1:27" ht="13.5">
      <c r="A38" s="45" t="s">
        <v>58</v>
      </c>
      <c r="B38" s="46"/>
      <c r="C38" s="47"/>
      <c r="D38" s="47"/>
      <c r="E38" s="48">
        <v>95417710</v>
      </c>
      <c r="F38" s="49">
        <v>95417710</v>
      </c>
      <c r="G38" s="49">
        <v>169820075</v>
      </c>
      <c r="H38" s="49">
        <v>160111124</v>
      </c>
      <c r="I38" s="49">
        <v>149886287</v>
      </c>
      <c r="J38" s="49">
        <v>149886287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149886287</v>
      </c>
      <c r="X38" s="49">
        <v>115429648</v>
      </c>
      <c r="Y38" s="49">
        <v>34456639</v>
      </c>
      <c r="Z38" s="50">
        <v>29.85</v>
      </c>
      <c r="AA38" s="51">
        <v>95417710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1596691</v>
      </c>
      <c r="D6" s="21"/>
      <c r="E6" s="22">
        <v>57780000</v>
      </c>
      <c r="F6" s="23">
        <v>57780000</v>
      </c>
      <c r="G6" s="23">
        <v>28832</v>
      </c>
      <c r="H6" s="23">
        <v>4080641</v>
      </c>
      <c r="I6" s="23">
        <v>-3496268</v>
      </c>
      <c r="J6" s="23">
        <v>613205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613205</v>
      </c>
      <c r="X6" s="23">
        <v>14445000</v>
      </c>
      <c r="Y6" s="23">
        <v>-13831795</v>
      </c>
      <c r="Z6" s="24">
        <v>-95.75</v>
      </c>
      <c r="AA6" s="25">
        <v>57780000</v>
      </c>
    </row>
    <row r="7" spans="1:27" ht="13.5">
      <c r="A7" s="26" t="s">
        <v>34</v>
      </c>
      <c r="B7" s="20"/>
      <c r="C7" s="21">
        <v>355199182</v>
      </c>
      <c r="D7" s="21"/>
      <c r="E7" s="22">
        <v>491226000</v>
      </c>
      <c r="F7" s="23">
        <v>491226000</v>
      </c>
      <c r="G7" s="23">
        <v>170582278</v>
      </c>
      <c r="H7" s="23">
        <v>10068553</v>
      </c>
      <c r="I7" s="23">
        <v>1505790</v>
      </c>
      <c r="J7" s="23">
        <v>182156621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182156621</v>
      </c>
      <c r="X7" s="23">
        <v>102338750</v>
      </c>
      <c r="Y7" s="23">
        <v>79817871</v>
      </c>
      <c r="Z7" s="24">
        <v>77.99</v>
      </c>
      <c r="AA7" s="25">
        <v>491226000</v>
      </c>
    </row>
    <row r="8" spans="1:27" ht="13.5">
      <c r="A8" s="26" t="s">
        <v>35</v>
      </c>
      <c r="B8" s="20"/>
      <c r="C8" s="21">
        <v>297213888</v>
      </c>
      <c r="D8" s="21"/>
      <c r="E8" s="22">
        <v>293553999</v>
      </c>
      <c r="F8" s="23">
        <v>293553999</v>
      </c>
      <c r="G8" s="23">
        <v>28265722</v>
      </c>
      <c r="H8" s="23">
        <v>786000</v>
      </c>
      <c r="I8" s="23"/>
      <c r="J8" s="23">
        <v>29051722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29051722</v>
      </c>
      <c r="X8" s="23">
        <v>73388500</v>
      </c>
      <c r="Y8" s="23">
        <v>-44336778</v>
      </c>
      <c r="Z8" s="24">
        <v>-60.41</v>
      </c>
      <c r="AA8" s="25">
        <v>293553999</v>
      </c>
    </row>
    <row r="9" spans="1:27" ht="13.5">
      <c r="A9" s="26" t="s">
        <v>36</v>
      </c>
      <c r="B9" s="20"/>
      <c r="C9" s="21">
        <v>23247022</v>
      </c>
      <c r="D9" s="21"/>
      <c r="E9" s="22">
        <v>17583999</v>
      </c>
      <c r="F9" s="23">
        <v>17583999</v>
      </c>
      <c r="G9" s="23">
        <v>844309</v>
      </c>
      <c r="H9" s="23">
        <v>1914540</v>
      </c>
      <c r="I9" s="23">
        <v>1703826</v>
      </c>
      <c r="J9" s="23">
        <v>4462675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4462675</v>
      </c>
      <c r="X9" s="23">
        <v>4396000</v>
      </c>
      <c r="Y9" s="23">
        <v>66675</v>
      </c>
      <c r="Z9" s="24">
        <v>1.52</v>
      </c>
      <c r="AA9" s="25">
        <v>17583999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-430984228</v>
      </c>
      <c r="D12" s="21"/>
      <c r="E12" s="22">
        <v>-636051000</v>
      </c>
      <c r="F12" s="23">
        <v>-636051000</v>
      </c>
      <c r="G12" s="23">
        <v>-64075481</v>
      </c>
      <c r="H12" s="23">
        <v>-61027621</v>
      </c>
      <c r="I12" s="23">
        <v>-42850115</v>
      </c>
      <c r="J12" s="23">
        <v>-167953217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-167953217</v>
      </c>
      <c r="X12" s="23">
        <v>-151736000</v>
      </c>
      <c r="Y12" s="23">
        <v>-16217217</v>
      </c>
      <c r="Z12" s="24">
        <v>10.69</v>
      </c>
      <c r="AA12" s="25">
        <v>-636051000</v>
      </c>
    </row>
    <row r="13" spans="1:27" ht="13.5">
      <c r="A13" s="26" t="s">
        <v>40</v>
      </c>
      <c r="B13" s="20"/>
      <c r="C13" s="21">
        <v>-511054</v>
      </c>
      <c r="D13" s="21"/>
      <c r="E13" s="22">
        <v>-26358000</v>
      </c>
      <c r="F13" s="23">
        <v>-26358000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-26358000</v>
      </c>
    </row>
    <row r="14" spans="1:27" ht="13.5">
      <c r="A14" s="26" t="s">
        <v>41</v>
      </c>
      <c r="B14" s="20"/>
      <c r="C14" s="21"/>
      <c r="D14" s="21"/>
      <c r="E14" s="22">
        <v>-22625004</v>
      </c>
      <c r="F14" s="23">
        <v>-22625004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-5656251</v>
      </c>
      <c r="Y14" s="23">
        <v>5656251</v>
      </c>
      <c r="Z14" s="24">
        <v>-100</v>
      </c>
      <c r="AA14" s="25">
        <v>-22625004</v>
      </c>
    </row>
    <row r="15" spans="1:27" ht="13.5">
      <c r="A15" s="27" t="s">
        <v>42</v>
      </c>
      <c r="B15" s="28"/>
      <c r="C15" s="29">
        <f aca="true" t="shared" si="0" ref="C15:Y15">SUM(C6:C14)</f>
        <v>245761501</v>
      </c>
      <c r="D15" s="29">
        <f>SUM(D6:D14)</f>
        <v>0</v>
      </c>
      <c r="E15" s="30">
        <f t="shared" si="0"/>
        <v>175109994</v>
      </c>
      <c r="F15" s="31">
        <f t="shared" si="0"/>
        <v>175109994</v>
      </c>
      <c r="G15" s="31">
        <f t="shared" si="0"/>
        <v>135645660</v>
      </c>
      <c r="H15" s="31">
        <f t="shared" si="0"/>
        <v>-44177887</v>
      </c>
      <c r="I15" s="31">
        <f t="shared" si="0"/>
        <v>-43136767</v>
      </c>
      <c r="J15" s="31">
        <f t="shared" si="0"/>
        <v>48331006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48331006</v>
      </c>
      <c r="X15" s="31">
        <f t="shared" si="0"/>
        <v>37175999</v>
      </c>
      <c r="Y15" s="31">
        <f t="shared" si="0"/>
        <v>11155007</v>
      </c>
      <c r="Z15" s="32">
        <f>+IF(X15&lt;&gt;0,+(Y15/X15)*100,0)</f>
        <v>30.00593743291202</v>
      </c>
      <c r="AA15" s="33">
        <f>SUM(AA6:AA14)</f>
        <v>175109994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-206057583</v>
      </c>
      <c r="D24" s="21"/>
      <c r="E24" s="22">
        <v>-293554000</v>
      </c>
      <c r="F24" s="23">
        <v>-293554000</v>
      </c>
      <c r="G24" s="23">
        <v>-623332</v>
      </c>
      <c r="H24" s="23"/>
      <c r="I24" s="23">
        <v>-23912162</v>
      </c>
      <c r="J24" s="23">
        <v>-24535494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-24535494</v>
      </c>
      <c r="X24" s="23">
        <v>-72576000</v>
      </c>
      <c r="Y24" s="23">
        <v>48040506</v>
      </c>
      <c r="Z24" s="24">
        <v>-66.19</v>
      </c>
      <c r="AA24" s="25">
        <v>-293554000</v>
      </c>
    </row>
    <row r="25" spans="1:27" ht="13.5">
      <c r="A25" s="27" t="s">
        <v>49</v>
      </c>
      <c r="B25" s="28"/>
      <c r="C25" s="29">
        <f aca="true" t="shared" si="1" ref="C25:Y25">SUM(C19:C24)</f>
        <v>-206057583</v>
      </c>
      <c r="D25" s="29">
        <f>SUM(D19:D24)</f>
        <v>0</v>
      </c>
      <c r="E25" s="30">
        <f t="shared" si="1"/>
        <v>-293554000</v>
      </c>
      <c r="F25" s="31">
        <f t="shared" si="1"/>
        <v>-293554000</v>
      </c>
      <c r="G25" s="31">
        <f t="shared" si="1"/>
        <v>-623332</v>
      </c>
      <c r="H25" s="31">
        <f t="shared" si="1"/>
        <v>0</v>
      </c>
      <c r="I25" s="31">
        <f t="shared" si="1"/>
        <v>-23912162</v>
      </c>
      <c r="J25" s="31">
        <f t="shared" si="1"/>
        <v>-24535494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-24535494</v>
      </c>
      <c r="X25" s="31">
        <f t="shared" si="1"/>
        <v>-72576000</v>
      </c>
      <c r="Y25" s="31">
        <f t="shared" si="1"/>
        <v>48040506</v>
      </c>
      <c r="Z25" s="32">
        <f>+IF(X25&lt;&gt;0,+(Y25/X25)*100,0)</f>
        <v>-66.19337797619048</v>
      </c>
      <c r="AA25" s="33">
        <f>SUM(AA19:AA24)</f>
        <v>-293554000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-1370914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-1370914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38333004</v>
      </c>
      <c r="D36" s="35">
        <f>+D15+D25+D34</f>
        <v>0</v>
      </c>
      <c r="E36" s="36">
        <f t="shared" si="3"/>
        <v>-118444006</v>
      </c>
      <c r="F36" s="37">
        <f t="shared" si="3"/>
        <v>-118444006</v>
      </c>
      <c r="G36" s="37">
        <f t="shared" si="3"/>
        <v>135022328</v>
      </c>
      <c r="H36" s="37">
        <f t="shared" si="3"/>
        <v>-44177887</v>
      </c>
      <c r="I36" s="37">
        <f t="shared" si="3"/>
        <v>-67048929</v>
      </c>
      <c r="J36" s="37">
        <f t="shared" si="3"/>
        <v>23795512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23795512</v>
      </c>
      <c r="X36" s="37">
        <f t="shared" si="3"/>
        <v>-35400001</v>
      </c>
      <c r="Y36" s="37">
        <f t="shared" si="3"/>
        <v>59195513</v>
      </c>
      <c r="Z36" s="38">
        <f>+IF(X36&lt;&gt;0,+(Y36/X36)*100,0)</f>
        <v>-167.21895855313676</v>
      </c>
      <c r="AA36" s="39">
        <f>+AA15+AA25+AA34</f>
        <v>-118444006</v>
      </c>
    </row>
    <row r="37" spans="1:27" ht="13.5">
      <c r="A37" s="26" t="s">
        <v>57</v>
      </c>
      <c r="B37" s="20"/>
      <c r="C37" s="35">
        <v>254253935</v>
      </c>
      <c r="D37" s="35"/>
      <c r="E37" s="36">
        <v>169044118</v>
      </c>
      <c r="F37" s="37">
        <v>169044118</v>
      </c>
      <c r="G37" s="37">
        <v>292586938</v>
      </c>
      <c r="H37" s="37">
        <v>427609266</v>
      </c>
      <c r="I37" s="37">
        <v>383431379</v>
      </c>
      <c r="J37" s="37">
        <v>292586938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292586938</v>
      </c>
      <c r="X37" s="37">
        <v>169044118</v>
      </c>
      <c r="Y37" s="37">
        <v>123542820</v>
      </c>
      <c r="Z37" s="38">
        <v>73.08</v>
      </c>
      <c r="AA37" s="39">
        <v>169044118</v>
      </c>
    </row>
    <row r="38" spans="1:27" ht="13.5">
      <c r="A38" s="45" t="s">
        <v>58</v>
      </c>
      <c r="B38" s="46"/>
      <c r="C38" s="47">
        <v>292586938</v>
      </c>
      <c r="D38" s="47"/>
      <c r="E38" s="48">
        <v>50600112</v>
      </c>
      <c r="F38" s="49">
        <v>50600112</v>
      </c>
      <c r="G38" s="49">
        <v>427609266</v>
      </c>
      <c r="H38" s="49">
        <v>383431379</v>
      </c>
      <c r="I38" s="49">
        <v>316382450</v>
      </c>
      <c r="J38" s="49">
        <v>316382450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316382450</v>
      </c>
      <c r="X38" s="49">
        <v>133644117</v>
      </c>
      <c r="Y38" s="49">
        <v>182738333</v>
      </c>
      <c r="Z38" s="50">
        <v>136.74</v>
      </c>
      <c r="AA38" s="51">
        <v>50600112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193447765</v>
      </c>
      <c r="F6" s="23">
        <v>193447765</v>
      </c>
      <c r="G6" s="23">
        <v>12732445</v>
      </c>
      <c r="H6" s="23">
        <v>9380519</v>
      </c>
      <c r="I6" s="23">
        <v>14224788</v>
      </c>
      <c r="J6" s="23">
        <v>36337752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36337752</v>
      </c>
      <c r="X6" s="23">
        <v>49236988</v>
      </c>
      <c r="Y6" s="23">
        <v>-12899236</v>
      </c>
      <c r="Z6" s="24">
        <v>-26.2</v>
      </c>
      <c r="AA6" s="25">
        <v>193447765</v>
      </c>
    </row>
    <row r="7" spans="1:27" ht="13.5">
      <c r="A7" s="26" t="s">
        <v>34</v>
      </c>
      <c r="B7" s="20"/>
      <c r="C7" s="21"/>
      <c r="D7" s="21"/>
      <c r="E7" s="22">
        <v>69092318</v>
      </c>
      <c r="F7" s="23">
        <v>69092318</v>
      </c>
      <c r="G7" s="23">
        <v>25640000</v>
      </c>
      <c r="H7" s="23">
        <v>934000</v>
      </c>
      <c r="I7" s="23"/>
      <c r="J7" s="23">
        <v>26574000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26574000</v>
      </c>
      <c r="X7" s="23">
        <v>42682000</v>
      </c>
      <c r="Y7" s="23">
        <v>-16108000</v>
      </c>
      <c r="Z7" s="24">
        <v>-37.74</v>
      </c>
      <c r="AA7" s="25">
        <v>69092318</v>
      </c>
    </row>
    <row r="8" spans="1:27" ht="13.5">
      <c r="A8" s="26" t="s">
        <v>35</v>
      </c>
      <c r="B8" s="20"/>
      <c r="C8" s="21"/>
      <c r="D8" s="21"/>
      <c r="E8" s="22">
        <v>32926000</v>
      </c>
      <c r="F8" s="23">
        <v>32926000</v>
      </c>
      <c r="G8" s="23"/>
      <c r="H8" s="23">
        <v>594000</v>
      </c>
      <c r="I8" s="23"/>
      <c r="J8" s="23">
        <v>594000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594000</v>
      </c>
      <c r="X8" s="23">
        <v>12451000</v>
      </c>
      <c r="Y8" s="23">
        <v>-11857000</v>
      </c>
      <c r="Z8" s="24">
        <v>-95.23</v>
      </c>
      <c r="AA8" s="25">
        <v>32926000</v>
      </c>
    </row>
    <row r="9" spans="1:27" ht="13.5">
      <c r="A9" s="26" t="s">
        <v>36</v>
      </c>
      <c r="B9" s="20"/>
      <c r="C9" s="21"/>
      <c r="D9" s="21"/>
      <c r="E9" s="22">
        <v>4848503</v>
      </c>
      <c r="F9" s="23">
        <v>4848503</v>
      </c>
      <c r="G9" s="23">
        <v>109170</v>
      </c>
      <c r="H9" s="23">
        <v>103071</v>
      </c>
      <c r="I9" s="23">
        <v>208453</v>
      </c>
      <c r="J9" s="23">
        <v>420694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420694</v>
      </c>
      <c r="X9" s="23">
        <v>989769</v>
      </c>
      <c r="Y9" s="23">
        <v>-569075</v>
      </c>
      <c r="Z9" s="24">
        <v>-57.5</v>
      </c>
      <c r="AA9" s="25">
        <v>4848503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-211438221</v>
      </c>
      <c r="F12" s="23">
        <v>-211438221</v>
      </c>
      <c r="G12" s="23">
        <v>-10852634</v>
      </c>
      <c r="H12" s="23">
        <v>-20134694</v>
      </c>
      <c r="I12" s="23">
        <v>-15397043</v>
      </c>
      <c r="J12" s="23">
        <v>-46384371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-46384371</v>
      </c>
      <c r="X12" s="23">
        <v>-54100678</v>
      </c>
      <c r="Y12" s="23">
        <v>7716307</v>
      </c>
      <c r="Z12" s="24">
        <v>-14.26</v>
      </c>
      <c r="AA12" s="25">
        <v>-211438221</v>
      </c>
    </row>
    <row r="13" spans="1:27" ht="13.5">
      <c r="A13" s="26" t="s">
        <v>40</v>
      </c>
      <c r="B13" s="20"/>
      <c r="C13" s="21"/>
      <c r="D13" s="21"/>
      <c r="E13" s="22">
        <v>-361332</v>
      </c>
      <c r="F13" s="23">
        <v>-361332</v>
      </c>
      <c r="G13" s="23">
        <v>-10499</v>
      </c>
      <c r="H13" s="23">
        <v>-48019</v>
      </c>
      <c r="I13" s="23">
        <v>-82030</v>
      </c>
      <c r="J13" s="23">
        <v>-140548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-140548</v>
      </c>
      <c r="X13" s="23">
        <v>-90222</v>
      </c>
      <c r="Y13" s="23">
        <v>-50326</v>
      </c>
      <c r="Z13" s="24">
        <v>55.78</v>
      </c>
      <c r="AA13" s="25">
        <v>-361332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88515033</v>
      </c>
      <c r="F15" s="31">
        <f t="shared" si="0"/>
        <v>88515033</v>
      </c>
      <c r="G15" s="31">
        <f t="shared" si="0"/>
        <v>27618482</v>
      </c>
      <c r="H15" s="31">
        <f t="shared" si="0"/>
        <v>-9171123</v>
      </c>
      <c r="I15" s="31">
        <f t="shared" si="0"/>
        <v>-1045832</v>
      </c>
      <c r="J15" s="31">
        <f t="shared" si="0"/>
        <v>17401527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17401527</v>
      </c>
      <c r="X15" s="31">
        <f t="shared" si="0"/>
        <v>51168857</v>
      </c>
      <c r="Y15" s="31">
        <f t="shared" si="0"/>
        <v>-33767330</v>
      </c>
      <c r="Z15" s="32">
        <f>+IF(X15&lt;&gt;0,+(Y15/X15)*100,0)</f>
        <v>-65.99195678730912</v>
      </c>
      <c r="AA15" s="33">
        <f>SUM(AA6:AA14)</f>
        <v>88515033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>
        <v>5400000</v>
      </c>
      <c r="F21" s="23">
        <v>5400000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1517000</v>
      </c>
      <c r="Y21" s="40">
        <v>-1517000</v>
      </c>
      <c r="Z21" s="41">
        <v>-100</v>
      </c>
      <c r="AA21" s="42">
        <v>5400000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-52251000</v>
      </c>
      <c r="F24" s="23">
        <v>-52251000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-22197000</v>
      </c>
      <c r="Y24" s="23">
        <v>22197000</v>
      </c>
      <c r="Z24" s="24">
        <v>-100</v>
      </c>
      <c r="AA24" s="25">
        <v>-52251000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-46851000</v>
      </c>
      <c r="F25" s="31">
        <f t="shared" si="1"/>
        <v>-46851000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-20680000</v>
      </c>
      <c r="Y25" s="31">
        <f t="shared" si="1"/>
        <v>20680000</v>
      </c>
      <c r="Z25" s="32">
        <f>+IF(X25&lt;&gt;0,+(Y25/X25)*100,0)</f>
        <v>-100</v>
      </c>
      <c r="AA25" s="33">
        <f>SUM(AA19:AA24)</f>
        <v>-46851000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-1137000</v>
      </c>
      <c r="F33" s="23">
        <v>-1137000</v>
      </c>
      <c r="G33" s="23">
        <v>-500000</v>
      </c>
      <c r="H33" s="23"/>
      <c r="I33" s="23"/>
      <c r="J33" s="23">
        <v>-500000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-500000</v>
      </c>
      <c r="X33" s="23">
        <v>-584000</v>
      </c>
      <c r="Y33" s="23">
        <v>84000</v>
      </c>
      <c r="Z33" s="24">
        <v>-14.38</v>
      </c>
      <c r="AA33" s="25">
        <v>-1137000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-1137000</v>
      </c>
      <c r="F34" s="31">
        <f t="shared" si="2"/>
        <v>-1137000</v>
      </c>
      <c r="G34" s="31">
        <f t="shared" si="2"/>
        <v>-500000</v>
      </c>
      <c r="H34" s="31">
        <f t="shared" si="2"/>
        <v>0</v>
      </c>
      <c r="I34" s="31">
        <f t="shared" si="2"/>
        <v>0</v>
      </c>
      <c r="J34" s="31">
        <f t="shared" si="2"/>
        <v>-500000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-500000</v>
      </c>
      <c r="X34" s="31">
        <f t="shared" si="2"/>
        <v>-584000</v>
      </c>
      <c r="Y34" s="31">
        <f t="shared" si="2"/>
        <v>84000</v>
      </c>
      <c r="Z34" s="32">
        <f>+IF(X34&lt;&gt;0,+(Y34/X34)*100,0)</f>
        <v>-14.383561643835616</v>
      </c>
      <c r="AA34" s="33">
        <f>SUM(AA29:AA33)</f>
        <v>-1137000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40527033</v>
      </c>
      <c r="F36" s="37">
        <f t="shared" si="3"/>
        <v>40527033</v>
      </c>
      <c r="G36" s="37">
        <f t="shared" si="3"/>
        <v>27118482</v>
      </c>
      <c r="H36" s="37">
        <f t="shared" si="3"/>
        <v>-9171123</v>
      </c>
      <c r="I36" s="37">
        <f t="shared" si="3"/>
        <v>-1045832</v>
      </c>
      <c r="J36" s="37">
        <f t="shared" si="3"/>
        <v>16901527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16901527</v>
      </c>
      <c r="X36" s="37">
        <f t="shared" si="3"/>
        <v>29904857</v>
      </c>
      <c r="Y36" s="37">
        <f t="shared" si="3"/>
        <v>-13003330</v>
      </c>
      <c r="Z36" s="38">
        <f>+IF(X36&lt;&gt;0,+(Y36/X36)*100,0)</f>
        <v>-43.48233465888167</v>
      </c>
      <c r="AA36" s="39">
        <f>+AA15+AA25+AA34</f>
        <v>40527033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859591</v>
      </c>
      <c r="H37" s="37">
        <v>27978073</v>
      </c>
      <c r="I37" s="37">
        <v>18806950</v>
      </c>
      <c r="J37" s="37">
        <v>859591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859591</v>
      </c>
      <c r="X37" s="37"/>
      <c r="Y37" s="37">
        <v>859591</v>
      </c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40527032</v>
      </c>
      <c r="F38" s="49">
        <v>40527032</v>
      </c>
      <c r="G38" s="49">
        <v>27978073</v>
      </c>
      <c r="H38" s="49">
        <v>18806950</v>
      </c>
      <c r="I38" s="49">
        <v>17761118</v>
      </c>
      <c r="J38" s="49">
        <v>17761118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17761118</v>
      </c>
      <c r="X38" s="49">
        <v>29904856</v>
      </c>
      <c r="Y38" s="49">
        <v>-12143738</v>
      </c>
      <c r="Z38" s="50">
        <v>-40.61</v>
      </c>
      <c r="AA38" s="51">
        <v>40527032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228990893</v>
      </c>
      <c r="D6" s="21"/>
      <c r="E6" s="22">
        <v>247293078</v>
      </c>
      <c r="F6" s="23">
        <v>247293078</v>
      </c>
      <c r="G6" s="23">
        <v>29188574</v>
      </c>
      <c r="H6" s="23">
        <v>16575677</v>
      </c>
      <c r="I6" s="23"/>
      <c r="J6" s="23">
        <v>45764251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45764251</v>
      </c>
      <c r="X6" s="23">
        <v>59237965</v>
      </c>
      <c r="Y6" s="23">
        <v>-13473714</v>
      </c>
      <c r="Z6" s="24">
        <v>-22.75</v>
      </c>
      <c r="AA6" s="25">
        <v>247293078</v>
      </c>
    </row>
    <row r="7" spans="1:27" ht="13.5">
      <c r="A7" s="26" t="s">
        <v>34</v>
      </c>
      <c r="B7" s="20"/>
      <c r="C7" s="21">
        <v>86091508</v>
      </c>
      <c r="D7" s="21"/>
      <c r="E7" s="22">
        <v>89500001</v>
      </c>
      <c r="F7" s="23">
        <v>89500001</v>
      </c>
      <c r="G7" s="23">
        <v>34175931</v>
      </c>
      <c r="H7" s="23">
        <v>2014000</v>
      </c>
      <c r="I7" s="23"/>
      <c r="J7" s="23">
        <v>36189931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36189931</v>
      </c>
      <c r="X7" s="23">
        <v>32491396</v>
      </c>
      <c r="Y7" s="23">
        <v>3698535</v>
      </c>
      <c r="Z7" s="24">
        <v>11.38</v>
      </c>
      <c r="AA7" s="25">
        <v>89500001</v>
      </c>
    </row>
    <row r="8" spans="1:27" ht="13.5">
      <c r="A8" s="26" t="s">
        <v>35</v>
      </c>
      <c r="B8" s="20"/>
      <c r="C8" s="21">
        <v>49587344</v>
      </c>
      <c r="D8" s="21"/>
      <c r="E8" s="22">
        <v>51476000</v>
      </c>
      <c r="F8" s="23">
        <v>51476000</v>
      </c>
      <c r="G8" s="23">
        <v>10280000</v>
      </c>
      <c r="H8" s="23">
        <v>934000</v>
      </c>
      <c r="I8" s="23"/>
      <c r="J8" s="23">
        <v>11214000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11214000</v>
      </c>
      <c r="X8" s="23">
        <v>12304410</v>
      </c>
      <c r="Y8" s="23">
        <v>-1090410</v>
      </c>
      <c r="Z8" s="24">
        <v>-8.86</v>
      </c>
      <c r="AA8" s="25">
        <v>51476000</v>
      </c>
    </row>
    <row r="9" spans="1:27" ht="13.5">
      <c r="A9" s="26" t="s">
        <v>36</v>
      </c>
      <c r="B9" s="20"/>
      <c r="C9" s="21">
        <v>11245051</v>
      </c>
      <c r="D9" s="21"/>
      <c r="E9" s="22">
        <v>6415244</v>
      </c>
      <c r="F9" s="23">
        <v>6415244</v>
      </c>
      <c r="G9" s="23">
        <v>435773</v>
      </c>
      <c r="H9" s="23">
        <v>3658763</v>
      </c>
      <c r="I9" s="23"/>
      <c r="J9" s="23">
        <v>4094536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4094536</v>
      </c>
      <c r="X9" s="23">
        <v>1578538</v>
      </c>
      <c r="Y9" s="23">
        <v>2515998</v>
      </c>
      <c r="Z9" s="24">
        <v>159.39</v>
      </c>
      <c r="AA9" s="25">
        <v>6415244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-306621740</v>
      </c>
      <c r="D12" s="21"/>
      <c r="E12" s="22">
        <v>-318919303</v>
      </c>
      <c r="F12" s="23">
        <v>-318919303</v>
      </c>
      <c r="G12" s="23">
        <v>-27667330</v>
      </c>
      <c r="H12" s="23">
        <v>-25757720</v>
      </c>
      <c r="I12" s="23"/>
      <c r="J12" s="23">
        <v>-53425050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-53425050</v>
      </c>
      <c r="X12" s="23">
        <v>-75658293</v>
      </c>
      <c r="Y12" s="23">
        <v>22233243</v>
      </c>
      <c r="Z12" s="24">
        <v>-29.39</v>
      </c>
      <c r="AA12" s="25">
        <v>-318919303</v>
      </c>
    </row>
    <row r="13" spans="1:27" ht="13.5">
      <c r="A13" s="26" t="s">
        <v>40</v>
      </c>
      <c r="B13" s="20"/>
      <c r="C13" s="21">
        <v>-14390522</v>
      </c>
      <c r="D13" s="21"/>
      <c r="E13" s="22">
        <v>-11885284</v>
      </c>
      <c r="F13" s="23">
        <v>-11885284</v>
      </c>
      <c r="G13" s="23">
        <v>-1008641</v>
      </c>
      <c r="H13" s="23">
        <v>-1006107</v>
      </c>
      <c r="I13" s="23"/>
      <c r="J13" s="23">
        <v>-2014748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-2014748</v>
      </c>
      <c r="X13" s="23">
        <v>-2991178</v>
      </c>
      <c r="Y13" s="23">
        <v>976430</v>
      </c>
      <c r="Z13" s="24">
        <v>-32.64</v>
      </c>
      <c r="AA13" s="25">
        <v>-11885284</v>
      </c>
    </row>
    <row r="14" spans="1:27" ht="13.5">
      <c r="A14" s="26" t="s">
        <v>41</v>
      </c>
      <c r="B14" s="20"/>
      <c r="C14" s="21">
        <v>-1125948</v>
      </c>
      <c r="D14" s="21"/>
      <c r="E14" s="22"/>
      <c r="F14" s="23"/>
      <c r="G14" s="23"/>
      <c r="H14" s="23">
        <v>-13000</v>
      </c>
      <c r="I14" s="23"/>
      <c r="J14" s="23">
        <v>-13000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-13000</v>
      </c>
      <c r="X14" s="23"/>
      <c r="Y14" s="23">
        <v>-13000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53776586</v>
      </c>
      <c r="D15" s="29">
        <f>SUM(D6:D14)</f>
        <v>0</v>
      </c>
      <c r="E15" s="30">
        <f t="shared" si="0"/>
        <v>63879736</v>
      </c>
      <c r="F15" s="31">
        <f t="shared" si="0"/>
        <v>63879736</v>
      </c>
      <c r="G15" s="31">
        <f t="shared" si="0"/>
        <v>45404307</v>
      </c>
      <c r="H15" s="31">
        <f t="shared" si="0"/>
        <v>-3594387</v>
      </c>
      <c r="I15" s="31">
        <f t="shared" si="0"/>
        <v>0</v>
      </c>
      <c r="J15" s="31">
        <f t="shared" si="0"/>
        <v>41809920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41809920</v>
      </c>
      <c r="X15" s="31">
        <f t="shared" si="0"/>
        <v>26962838</v>
      </c>
      <c r="Y15" s="31">
        <f t="shared" si="0"/>
        <v>14847082</v>
      </c>
      <c r="Z15" s="32">
        <f>+IF(X15&lt;&gt;0,+(Y15/X15)*100,0)</f>
        <v>55.064982402816796</v>
      </c>
      <c r="AA15" s="33">
        <f>SUM(AA6:AA14)</f>
        <v>63879736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-84985593</v>
      </c>
      <c r="D24" s="21"/>
      <c r="E24" s="22">
        <v>-66863447</v>
      </c>
      <c r="F24" s="23">
        <v>-66863447</v>
      </c>
      <c r="G24" s="23">
        <v>-1195094</v>
      </c>
      <c r="H24" s="23">
        <v>-3360000</v>
      </c>
      <c r="I24" s="23"/>
      <c r="J24" s="23">
        <v>-4555094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-4555094</v>
      </c>
      <c r="X24" s="23">
        <v>-7030883</v>
      </c>
      <c r="Y24" s="23">
        <v>2475789</v>
      </c>
      <c r="Z24" s="24">
        <v>-35.21</v>
      </c>
      <c r="AA24" s="25">
        <v>-66863447</v>
      </c>
    </row>
    <row r="25" spans="1:27" ht="13.5">
      <c r="A25" s="27" t="s">
        <v>49</v>
      </c>
      <c r="B25" s="28"/>
      <c r="C25" s="29">
        <f aca="true" t="shared" si="1" ref="C25:Y25">SUM(C19:C24)</f>
        <v>-84985593</v>
      </c>
      <c r="D25" s="29">
        <f>SUM(D19:D24)</f>
        <v>0</v>
      </c>
      <c r="E25" s="30">
        <f t="shared" si="1"/>
        <v>-66863447</v>
      </c>
      <c r="F25" s="31">
        <f t="shared" si="1"/>
        <v>-66863447</v>
      </c>
      <c r="G25" s="31">
        <f t="shared" si="1"/>
        <v>-1195094</v>
      </c>
      <c r="H25" s="31">
        <f t="shared" si="1"/>
        <v>-3360000</v>
      </c>
      <c r="I25" s="31">
        <f t="shared" si="1"/>
        <v>0</v>
      </c>
      <c r="J25" s="31">
        <f t="shared" si="1"/>
        <v>-4555094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-4555094</v>
      </c>
      <c r="X25" s="31">
        <f t="shared" si="1"/>
        <v>-7030883</v>
      </c>
      <c r="Y25" s="31">
        <f t="shared" si="1"/>
        <v>2475789</v>
      </c>
      <c r="Z25" s="32">
        <f>+IF(X25&lt;&gt;0,+(Y25/X25)*100,0)</f>
        <v>-35.213059298526225</v>
      </c>
      <c r="AA25" s="33">
        <f>SUM(AA19:AA24)</f>
        <v>-66863447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-5339779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-5339779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-36548786</v>
      </c>
      <c r="D36" s="35">
        <f>+D15+D25+D34</f>
        <v>0</v>
      </c>
      <c r="E36" s="36">
        <f t="shared" si="3"/>
        <v>-2983711</v>
      </c>
      <c r="F36" s="37">
        <f t="shared" si="3"/>
        <v>-2983711</v>
      </c>
      <c r="G36" s="37">
        <f t="shared" si="3"/>
        <v>44209213</v>
      </c>
      <c r="H36" s="37">
        <f t="shared" si="3"/>
        <v>-6954387</v>
      </c>
      <c r="I36" s="37">
        <f t="shared" si="3"/>
        <v>0</v>
      </c>
      <c r="J36" s="37">
        <f t="shared" si="3"/>
        <v>37254826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37254826</v>
      </c>
      <c r="X36" s="37">
        <f t="shared" si="3"/>
        <v>19931955</v>
      </c>
      <c r="Y36" s="37">
        <f t="shared" si="3"/>
        <v>17322871</v>
      </c>
      <c r="Z36" s="38">
        <f>+IF(X36&lt;&gt;0,+(Y36/X36)*100,0)</f>
        <v>86.91004469957915</v>
      </c>
      <c r="AA36" s="39">
        <f>+AA15+AA25+AA34</f>
        <v>-2983711</v>
      </c>
    </row>
    <row r="37" spans="1:27" ht="13.5">
      <c r="A37" s="26" t="s">
        <v>57</v>
      </c>
      <c r="B37" s="20"/>
      <c r="C37" s="35">
        <v>116554230</v>
      </c>
      <c r="D37" s="35"/>
      <c r="E37" s="36">
        <v>46968000</v>
      </c>
      <c r="F37" s="37">
        <v>46968000</v>
      </c>
      <c r="G37" s="37">
        <v>46938000</v>
      </c>
      <c r="H37" s="37">
        <v>91147213</v>
      </c>
      <c r="I37" s="37"/>
      <c r="J37" s="37">
        <v>46938000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46938000</v>
      </c>
      <c r="X37" s="37">
        <v>46968000</v>
      </c>
      <c r="Y37" s="37">
        <v>-30000</v>
      </c>
      <c r="Z37" s="38">
        <v>-0.06</v>
      </c>
      <c r="AA37" s="39">
        <v>46968000</v>
      </c>
    </row>
    <row r="38" spans="1:27" ht="13.5">
      <c r="A38" s="45" t="s">
        <v>58</v>
      </c>
      <c r="B38" s="46"/>
      <c r="C38" s="47">
        <v>80005444</v>
      </c>
      <c r="D38" s="47"/>
      <c r="E38" s="48">
        <v>43984290</v>
      </c>
      <c r="F38" s="49">
        <v>43984290</v>
      </c>
      <c r="G38" s="49">
        <v>91147213</v>
      </c>
      <c r="H38" s="49">
        <v>84192826</v>
      </c>
      <c r="I38" s="49"/>
      <c r="J38" s="49">
        <v>84192826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84192826</v>
      </c>
      <c r="X38" s="49">
        <v>66899956</v>
      </c>
      <c r="Y38" s="49">
        <v>17292870</v>
      </c>
      <c r="Z38" s="50">
        <v>25.85</v>
      </c>
      <c r="AA38" s="51">
        <v>43984290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28626912</v>
      </c>
      <c r="D6" s="21"/>
      <c r="E6" s="22">
        <v>65987967</v>
      </c>
      <c r="F6" s="23">
        <v>65987967</v>
      </c>
      <c r="G6" s="23">
        <v>2534189</v>
      </c>
      <c r="H6" s="23">
        <v>2106793</v>
      </c>
      <c r="I6" s="23">
        <v>1956127</v>
      </c>
      <c r="J6" s="23">
        <v>6597109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6597109</v>
      </c>
      <c r="X6" s="23">
        <v>16496991</v>
      </c>
      <c r="Y6" s="23">
        <v>-9899882</v>
      </c>
      <c r="Z6" s="24">
        <v>-60.01</v>
      </c>
      <c r="AA6" s="25">
        <v>65987967</v>
      </c>
    </row>
    <row r="7" spans="1:27" ht="13.5">
      <c r="A7" s="26" t="s">
        <v>34</v>
      </c>
      <c r="B7" s="20"/>
      <c r="C7" s="21">
        <v>149025710</v>
      </c>
      <c r="D7" s="21"/>
      <c r="E7" s="22">
        <v>171854000</v>
      </c>
      <c r="F7" s="23">
        <v>171854000</v>
      </c>
      <c r="G7" s="23">
        <v>67937000</v>
      </c>
      <c r="H7" s="23">
        <v>1626000</v>
      </c>
      <c r="I7" s="23"/>
      <c r="J7" s="23">
        <v>69563000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69563000</v>
      </c>
      <c r="X7" s="23">
        <v>51025986</v>
      </c>
      <c r="Y7" s="23">
        <v>18537014</v>
      </c>
      <c r="Z7" s="24">
        <v>36.33</v>
      </c>
      <c r="AA7" s="25">
        <v>171854000</v>
      </c>
    </row>
    <row r="8" spans="1:27" ht="13.5">
      <c r="A8" s="26" t="s">
        <v>35</v>
      </c>
      <c r="B8" s="20"/>
      <c r="C8" s="21">
        <v>38984628</v>
      </c>
      <c r="D8" s="21"/>
      <c r="E8" s="22">
        <v>53440000</v>
      </c>
      <c r="F8" s="23">
        <v>53440000</v>
      </c>
      <c r="G8" s="23">
        <v>14540000</v>
      </c>
      <c r="H8" s="23"/>
      <c r="I8" s="23"/>
      <c r="J8" s="23">
        <v>14540000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14540000</v>
      </c>
      <c r="X8" s="23">
        <v>14950000</v>
      </c>
      <c r="Y8" s="23">
        <v>-410000</v>
      </c>
      <c r="Z8" s="24">
        <v>-2.74</v>
      </c>
      <c r="AA8" s="25">
        <v>53440000</v>
      </c>
    </row>
    <row r="9" spans="1:27" ht="13.5">
      <c r="A9" s="26" t="s">
        <v>36</v>
      </c>
      <c r="B9" s="20"/>
      <c r="C9" s="21">
        <v>11538256</v>
      </c>
      <c r="D9" s="21"/>
      <c r="E9" s="22">
        <v>11595718</v>
      </c>
      <c r="F9" s="23">
        <v>11595718</v>
      </c>
      <c r="G9" s="23">
        <v>296885</v>
      </c>
      <c r="H9" s="23">
        <v>574208</v>
      </c>
      <c r="I9" s="23">
        <v>562415</v>
      </c>
      <c r="J9" s="23">
        <v>1433508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1433508</v>
      </c>
      <c r="X9" s="23">
        <v>2907204</v>
      </c>
      <c r="Y9" s="23">
        <v>-1473696</v>
      </c>
      <c r="Z9" s="24">
        <v>-50.69</v>
      </c>
      <c r="AA9" s="25">
        <v>11595718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-155370153</v>
      </c>
      <c r="D12" s="21"/>
      <c r="E12" s="22">
        <v>162043731</v>
      </c>
      <c r="F12" s="23">
        <v>162043731</v>
      </c>
      <c r="G12" s="23">
        <v>-9787502</v>
      </c>
      <c r="H12" s="23">
        <v>-10917546</v>
      </c>
      <c r="I12" s="23">
        <v>-10829772</v>
      </c>
      <c r="J12" s="23">
        <v>-31534820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-31534820</v>
      </c>
      <c r="X12" s="23">
        <v>40496478</v>
      </c>
      <c r="Y12" s="23">
        <v>-72031298</v>
      </c>
      <c r="Z12" s="24">
        <v>-177.87</v>
      </c>
      <c r="AA12" s="25">
        <v>162043731</v>
      </c>
    </row>
    <row r="13" spans="1:27" ht="13.5">
      <c r="A13" s="26" t="s">
        <v>40</v>
      </c>
      <c r="B13" s="20"/>
      <c r="C13" s="21">
        <v>-1345982</v>
      </c>
      <c r="D13" s="21"/>
      <c r="E13" s="22">
        <v>2107008</v>
      </c>
      <c r="F13" s="23">
        <v>2107008</v>
      </c>
      <c r="G13" s="23"/>
      <c r="H13" s="23"/>
      <c r="I13" s="23">
        <v>-319425</v>
      </c>
      <c r="J13" s="23">
        <v>-319425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-319425</v>
      </c>
      <c r="X13" s="23">
        <v>526752</v>
      </c>
      <c r="Y13" s="23">
        <v>-846177</v>
      </c>
      <c r="Z13" s="24">
        <v>-160.64</v>
      </c>
      <c r="AA13" s="25">
        <v>2107008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71459371</v>
      </c>
      <c r="D15" s="29">
        <f>SUM(D6:D14)</f>
        <v>0</v>
      </c>
      <c r="E15" s="30">
        <f t="shared" si="0"/>
        <v>467028424</v>
      </c>
      <c r="F15" s="31">
        <f t="shared" si="0"/>
        <v>467028424</v>
      </c>
      <c r="G15" s="31">
        <f t="shared" si="0"/>
        <v>75520572</v>
      </c>
      <c r="H15" s="31">
        <f t="shared" si="0"/>
        <v>-6610545</v>
      </c>
      <c r="I15" s="31">
        <f t="shared" si="0"/>
        <v>-8630655</v>
      </c>
      <c r="J15" s="31">
        <f t="shared" si="0"/>
        <v>60279372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60279372</v>
      </c>
      <c r="X15" s="31">
        <f t="shared" si="0"/>
        <v>126403411</v>
      </c>
      <c r="Y15" s="31">
        <f t="shared" si="0"/>
        <v>-66124039</v>
      </c>
      <c r="Z15" s="32">
        <f>+IF(X15&lt;&gt;0,+(Y15/X15)*100,0)</f>
        <v>-52.311910317040414</v>
      </c>
      <c r="AA15" s="33">
        <f>SUM(AA6:AA14)</f>
        <v>467028424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106200</v>
      </c>
      <c r="F19" s="23">
        <v>106200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106200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165975472</v>
      </c>
      <c r="F24" s="23">
        <v>165975472</v>
      </c>
      <c r="G24" s="23">
        <v>-2929620</v>
      </c>
      <c r="H24" s="23">
        <v>-7448424</v>
      </c>
      <c r="I24" s="23">
        <v>-8156765</v>
      </c>
      <c r="J24" s="23">
        <v>-18534809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-18534809</v>
      </c>
      <c r="X24" s="23">
        <v>38112000</v>
      </c>
      <c r="Y24" s="23">
        <v>-56646809</v>
      </c>
      <c r="Z24" s="24">
        <v>-148.63</v>
      </c>
      <c r="AA24" s="25">
        <v>165975472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166081672</v>
      </c>
      <c r="F25" s="31">
        <f t="shared" si="1"/>
        <v>166081672</v>
      </c>
      <c r="G25" s="31">
        <f t="shared" si="1"/>
        <v>-2929620</v>
      </c>
      <c r="H25" s="31">
        <f t="shared" si="1"/>
        <v>-7448424</v>
      </c>
      <c r="I25" s="31">
        <f t="shared" si="1"/>
        <v>-8156765</v>
      </c>
      <c r="J25" s="31">
        <f t="shared" si="1"/>
        <v>-18534809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-18534809</v>
      </c>
      <c r="X25" s="31">
        <f t="shared" si="1"/>
        <v>38112000</v>
      </c>
      <c r="Y25" s="31">
        <f t="shared" si="1"/>
        <v>-56646809</v>
      </c>
      <c r="Z25" s="32">
        <f>+IF(X25&lt;&gt;0,+(Y25/X25)*100,0)</f>
        <v>-148.63247533585223</v>
      </c>
      <c r="AA25" s="33">
        <f>SUM(AA19:AA24)</f>
        <v>166081672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817031</v>
      </c>
      <c r="F33" s="23">
        <v>817031</v>
      </c>
      <c r="G33" s="23"/>
      <c r="H33" s="23"/>
      <c r="I33" s="23">
        <v>-221229</v>
      </c>
      <c r="J33" s="23">
        <v>-221229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-221229</v>
      </c>
      <c r="X33" s="23">
        <v>204257</v>
      </c>
      <c r="Y33" s="23">
        <v>-425486</v>
      </c>
      <c r="Z33" s="24">
        <v>-208.31</v>
      </c>
      <c r="AA33" s="25">
        <v>817031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817031</v>
      </c>
      <c r="F34" s="31">
        <f t="shared" si="2"/>
        <v>817031</v>
      </c>
      <c r="G34" s="31">
        <f t="shared" si="2"/>
        <v>0</v>
      </c>
      <c r="H34" s="31">
        <f t="shared" si="2"/>
        <v>0</v>
      </c>
      <c r="I34" s="31">
        <f t="shared" si="2"/>
        <v>-221229</v>
      </c>
      <c r="J34" s="31">
        <f t="shared" si="2"/>
        <v>-221229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-221229</v>
      </c>
      <c r="X34" s="31">
        <f t="shared" si="2"/>
        <v>204257</v>
      </c>
      <c r="Y34" s="31">
        <f t="shared" si="2"/>
        <v>-425486</v>
      </c>
      <c r="Z34" s="32">
        <f>+IF(X34&lt;&gt;0,+(Y34/X34)*100,0)</f>
        <v>-208.30913995603578</v>
      </c>
      <c r="AA34" s="33">
        <f>SUM(AA29:AA33)</f>
        <v>817031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71459371</v>
      </c>
      <c r="D36" s="35">
        <f>+D15+D25+D34</f>
        <v>0</v>
      </c>
      <c r="E36" s="36">
        <f t="shared" si="3"/>
        <v>633927127</v>
      </c>
      <c r="F36" s="37">
        <f t="shared" si="3"/>
        <v>633927127</v>
      </c>
      <c r="G36" s="37">
        <f t="shared" si="3"/>
        <v>72590952</v>
      </c>
      <c r="H36" s="37">
        <f t="shared" si="3"/>
        <v>-14058969</v>
      </c>
      <c r="I36" s="37">
        <f t="shared" si="3"/>
        <v>-17008649</v>
      </c>
      <c r="J36" s="37">
        <f t="shared" si="3"/>
        <v>41523334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41523334</v>
      </c>
      <c r="X36" s="37">
        <f t="shared" si="3"/>
        <v>164719668</v>
      </c>
      <c r="Y36" s="37">
        <f t="shared" si="3"/>
        <v>-123196334</v>
      </c>
      <c r="Z36" s="38">
        <f>+IF(X36&lt;&gt;0,+(Y36/X36)*100,0)</f>
        <v>-74.79151427138622</v>
      </c>
      <c r="AA36" s="39">
        <f>+AA15+AA25+AA34</f>
        <v>633927127</v>
      </c>
    </row>
    <row r="37" spans="1:27" ht="13.5">
      <c r="A37" s="26" t="s">
        <v>57</v>
      </c>
      <c r="B37" s="20"/>
      <c r="C37" s="35"/>
      <c r="D37" s="35"/>
      <c r="E37" s="36">
        <v>66612220</v>
      </c>
      <c r="F37" s="37">
        <v>66612220</v>
      </c>
      <c r="G37" s="37">
        <v>76326392</v>
      </c>
      <c r="H37" s="37">
        <v>148917344</v>
      </c>
      <c r="I37" s="37">
        <v>134858375</v>
      </c>
      <c r="J37" s="37">
        <v>76326392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76326392</v>
      </c>
      <c r="X37" s="37">
        <v>66612220</v>
      </c>
      <c r="Y37" s="37">
        <v>9714172</v>
      </c>
      <c r="Z37" s="38">
        <v>14.58</v>
      </c>
      <c r="AA37" s="39">
        <v>66612220</v>
      </c>
    </row>
    <row r="38" spans="1:27" ht="13.5">
      <c r="A38" s="45" t="s">
        <v>58</v>
      </c>
      <c r="B38" s="46"/>
      <c r="C38" s="47">
        <v>71459371</v>
      </c>
      <c r="D38" s="47"/>
      <c r="E38" s="48">
        <v>700539347</v>
      </c>
      <c r="F38" s="49">
        <v>700539347</v>
      </c>
      <c r="G38" s="49">
        <v>148917344</v>
      </c>
      <c r="H38" s="49">
        <v>134858375</v>
      </c>
      <c r="I38" s="49">
        <v>117849726</v>
      </c>
      <c r="J38" s="49">
        <v>117849726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117849726</v>
      </c>
      <c r="X38" s="49">
        <v>231331888</v>
      </c>
      <c r="Y38" s="49">
        <v>-113482162</v>
      </c>
      <c r="Z38" s="50">
        <v>-49.06</v>
      </c>
      <c r="AA38" s="51">
        <v>700539347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82135412</v>
      </c>
      <c r="F6" s="23">
        <v>82135412</v>
      </c>
      <c r="G6" s="23">
        <v>6192000</v>
      </c>
      <c r="H6" s="23"/>
      <c r="I6" s="23">
        <v>9305831</v>
      </c>
      <c r="J6" s="23">
        <v>15497831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15497831</v>
      </c>
      <c r="X6" s="23">
        <v>20533854</v>
      </c>
      <c r="Y6" s="23">
        <v>-5036023</v>
      </c>
      <c r="Z6" s="24">
        <v>-24.53</v>
      </c>
      <c r="AA6" s="25">
        <v>82135412</v>
      </c>
    </row>
    <row r="7" spans="1:27" ht="13.5">
      <c r="A7" s="26" t="s">
        <v>34</v>
      </c>
      <c r="B7" s="20"/>
      <c r="C7" s="21"/>
      <c r="D7" s="21"/>
      <c r="E7" s="22">
        <v>38478000</v>
      </c>
      <c r="F7" s="23">
        <v>38478000</v>
      </c>
      <c r="G7" s="23">
        <v>13436000</v>
      </c>
      <c r="H7" s="23"/>
      <c r="I7" s="23"/>
      <c r="J7" s="23">
        <v>13436000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13436000</v>
      </c>
      <c r="X7" s="23">
        <v>14994000</v>
      </c>
      <c r="Y7" s="23">
        <v>-1558000</v>
      </c>
      <c r="Z7" s="24">
        <v>-10.39</v>
      </c>
      <c r="AA7" s="25">
        <v>38478000</v>
      </c>
    </row>
    <row r="8" spans="1:27" ht="13.5">
      <c r="A8" s="26" t="s">
        <v>35</v>
      </c>
      <c r="B8" s="20"/>
      <c r="C8" s="21"/>
      <c r="D8" s="21"/>
      <c r="E8" s="22">
        <v>14985300</v>
      </c>
      <c r="F8" s="23">
        <v>14985300</v>
      </c>
      <c r="G8" s="23">
        <v>5000000</v>
      </c>
      <c r="H8" s="23"/>
      <c r="I8" s="23"/>
      <c r="J8" s="23">
        <v>5000000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5000000</v>
      </c>
      <c r="X8" s="23">
        <v>4000000</v>
      </c>
      <c r="Y8" s="23">
        <v>1000000</v>
      </c>
      <c r="Z8" s="24">
        <v>25</v>
      </c>
      <c r="AA8" s="25">
        <v>14985300</v>
      </c>
    </row>
    <row r="9" spans="1:27" ht="13.5">
      <c r="A9" s="26" t="s">
        <v>36</v>
      </c>
      <c r="B9" s="20"/>
      <c r="C9" s="21"/>
      <c r="D9" s="21"/>
      <c r="E9" s="22">
        <v>39996</v>
      </c>
      <c r="F9" s="23">
        <v>39996</v>
      </c>
      <c r="G9" s="23"/>
      <c r="H9" s="23"/>
      <c r="I9" s="23">
        <v>1000</v>
      </c>
      <c r="J9" s="23">
        <v>1000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1000</v>
      </c>
      <c r="X9" s="23">
        <v>9999</v>
      </c>
      <c r="Y9" s="23">
        <v>-8999</v>
      </c>
      <c r="Z9" s="24">
        <v>-90</v>
      </c>
      <c r="AA9" s="25">
        <v>39996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-117236004</v>
      </c>
      <c r="F12" s="23">
        <v>-117236004</v>
      </c>
      <c r="G12" s="23">
        <v>-18098000</v>
      </c>
      <c r="H12" s="23"/>
      <c r="I12" s="23">
        <v>-10517927</v>
      </c>
      <c r="J12" s="23">
        <v>-28615927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-28615927</v>
      </c>
      <c r="X12" s="23">
        <v>-29309001</v>
      </c>
      <c r="Y12" s="23">
        <v>693074</v>
      </c>
      <c r="Z12" s="24">
        <v>-2.36</v>
      </c>
      <c r="AA12" s="25">
        <v>-117236004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18402704</v>
      </c>
      <c r="F15" s="31">
        <f t="shared" si="0"/>
        <v>18402704</v>
      </c>
      <c r="G15" s="31">
        <f t="shared" si="0"/>
        <v>6530000</v>
      </c>
      <c r="H15" s="31">
        <f t="shared" si="0"/>
        <v>0</v>
      </c>
      <c r="I15" s="31">
        <f t="shared" si="0"/>
        <v>-1211096</v>
      </c>
      <c r="J15" s="31">
        <f t="shared" si="0"/>
        <v>5318904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5318904</v>
      </c>
      <c r="X15" s="31">
        <f t="shared" si="0"/>
        <v>10228852</v>
      </c>
      <c r="Y15" s="31">
        <f t="shared" si="0"/>
        <v>-4909948</v>
      </c>
      <c r="Z15" s="32">
        <f>+IF(X15&lt;&gt;0,+(Y15/X15)*100,0)</f>
        <v>-48.0009682415974</v>
      </c>
      <c r="AA15" s="33">
        <f>SUM(AA6:AA14)</f>
        <v>18402704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-14985000</v>
      </c>
      <c r="F24" s="23">
        <v>-14985000</v>
      </c>
      <c r="G24" s="23"/>
      <c r="H24" s="23"/>
      <c r="I24" s="23">
        <v>-278526</v>
      </c>
      <c r="J24" s="23">
        <v>-278526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-278526</v>
      </c>
      <c r="X24" s="23">
        <v>-3300000</v>
      </c>
      <c r="Y24" s="23">
        <v>3021474</v>
      </c>
      <c r="Z24" s="24">
        <v>-91.56</v>
      </c>
      <c r="AA24" s="25">
        <v>-14985000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-14985000</v>
      </c>
      <c r="F25" s="31">
        <f t="shared" si="1"/>
        <v>-14985000</v>
      </c>
      <c r="G25" s="31">
        <f t="shared" si="1"/>
        <v>0</v>
      </c>
      <c r="H25" s="31">
        <f t="shared" si="1"/>
        <v>0</v>
      </c>
      <c r="I25" s="31">
        <f t="shared" si="1"/>
        <v>-278526</v>
      </c>
      <c r="J25" s="31">
        <f t="shared" si="1"/>
        <v>-278526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-278526</v>
      </c>
      <c r="X25" s="31">
        <f t="shared" si="1"/>
        <v>-3300000</v>
      </c>
      <c r="Y25" s="31">
        <f t="shared" si="1"/>
        <v>3021474</v>
      </c>
      <c r="Z25" s="32">
        <f>+IF(X25&lt;&gt;0,+(Y25/X25)*100,0)</f>
        <v>-91.55981818181819</v>
      </c>
      <c r="AA25" s="33">
        <f>SUM(AA19:AA24)</f>
        <v>-14985000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3417704</v>
      </c>
      <c r="F36" s="37">
        <f t="shared" si="3"/>
        <v>3417704</v>
      </c>
      <c r="G36" s="37">
        <f t="shared" si="3"/>
        <v>6530000</v>
      </c>
      <c r="H36" s="37">
        <f t="shared" si="3"/>
        <v>0</v>
      </c>
      <c r="I36" s="37">
        <f t="shared" si="3"/>
        <v>-1489622</v>
      </c>
      <c r="J36" s="37">
        <f t="shared" si="3"/>
        <v>5040378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5040378</v>
      </c>
      <c r="X36" s="37">
        <f t="shared" si="3"/>
        <v>6928852</v>
      </c>
      <c r="Y36" s="37">
        <f t="shared" si="3"/>
        <v>-1888474</v>
      </c>
      <c r="Z36" s="38">
        <f>+IF(X36&lt;&gt;0,+(Y36/X36)*100,0)</f>
        <v>-27.255222077192588</v>
      </c>
      <c r="AA36" s="39">
        <f>+AA15+AA25+AA34</f>
        <v>3417704</v>
      </c>
    </row>
    <row r="37" spans="1:27" ht="13.5">
      <c r="A37" s="26" t="s">
        <v>57</v>
      </c>
      <c r="B37" s="20"/>
      <c r="C37" s="35"/>
      <c r="D37" s="35"/>
      <c r="E37" s="36">
        <v>1724000</v>
      </c>
      <c r="F37" s="37">
        <v>1724000</v>
      </c>
      <c r="G37" s="37">
        <v>122082</v>
      </c>
      <c r="H37" s="37">
        <v>6652082</v>
      </c>
      <c r="I37" s="37">
        <v>6652082</v>
      </c>
      <c r="J37" s="37">
        <v>122082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122082</v>
      </c>
      <c r="X37" s="37">
        <v>1724000</v>
      </c>
      <c r="Y37" s="37">
        <v>-1601918</v>
      </c>
      <c r="Z37" s="38">
        <v>-92.92</v>
      </c>
      <c r="AA37" s="39">
        <v>1724000</v>
      </c>
    </row>
    <row r="38" spans="1:27" ht="13.5">
      <c r="A38" s="45" t="s">
        <v>58</v>
      </c>
      <c r="B38" s="46"/>
      <c r="C38" s="47"/>
      <c r="D38" s="47"/>
      <c r="E38" s="48">
        <v>5141704</v>
      </c>
      <c r="F38" s="49">
        <v>5141704</v>
      </c>
      <c r="G38" s="49">
        <v>6652082</v>
      </c>
      <c r="H38" s="49">
        <v>6652082</v>
      </c>
      <c r="I38" s="49">
        <v>5162460</v>
      </c>
      <c r="J38" s="49">
        <v>5162460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5162460</v>
      </c>
      <c r="X38" s="49">
        <v>8652852</v>
      </c>
      <c r="Y38" s="49">
        <v>-3490392</v>
      </c>
      <c r="Z38" s="50">
        <v>-40.34</v>
      </c>
      <c r="AA38" s="51">
        <v>5141704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156107046</v>
      </c>
      <c r="D6" s="21"/>
      <c r="E6" s="22">
        <v>159990995</v>
      </c>
      <c r="F6" s="23">
        <v>159990995</v>
      </c>
      <c r="G6" s="23">
        <v>18401798</v>
      </c>
      <c r="H6" s="23">
        <v>15142521</v>
      </c>
      <c r="I6" s="23">
        <v>13517906</v>
      </c>
      <c r="J6" s="23">
        <v>47062225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47062225</v>
      </c>
      <c r="X6" s="23">
        <v>38659738</v>
      </c>
      <c r="Y6" s="23">
        <v>8402487</v>
      </c>
      <c r="Z6" s="24">
        <v>21.73</v>
      </c>
      <c r="AA6" s="25">
        <v>159990995</v>
      </c>
    </row>
    <row r="7" spans="1:27" ht="13.5">
      <c r="A7" s="26" t="s">
        <v>34</v>
      </c>
      <c r="B7" s="20"/>
      <c r="C7" s="21">
        <v>62232148</v>
      </c>
      <c r="D7" s="21"/>
      <c r="E7" s="22">
        <v>64297199</v>
      </c>
      <c r="F7" s="23">
        <v>64297199</v>
      </c>
      <c r="G7" s="23">
        <v>24813001</v>
      </c>
      <c r="H7" s="23">
        <v>1535000</v>
      </c>
      <c r="I7" s="23"/>
      <c r="J7" s="23">
        <v>26348001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26348001</v>
      </c>
      <c r="X7" s="23">
        <v>23090666</v>
      </c>
      <c r="Y7" s="23">
        <v>3257335</v>
      </c>
      <c r="Z7" s="24">
        <v>14.11</v>
      </c>
      <c r="AA7" s="25">
        <v>64297199</v>
      </c>
    </row>
    <row r="8" spans="1:27" ht="13.5">
      <c r="A8" s="26" t="s">
        <v>35</v>
      </c>
      <c r="B8" s="20"/>
      <c r="C8" s="21">
        <v>43161852</v>
      </c>
      <c r="D8" s="21"/>
      <c r="E8" s="22">
        <v>35745800</v>
      </c>
      <c r="F8" s="23">
        <v>35745800</v>
      </c>
      <c r="G8" s="23">
        <v>6850000</v>
      </c>
      <c r="H8" s="23">
        <v>900000</v>
      </c>
      <c r="I8" s="23"/>
      <c r="J8" s="23">
        <v>7750000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7750000</v>
      </c>
      <c r="X8" s="23">
        <v>8578992</v>
      </c>
      <c r="Y8" s="23">
        <v>-828992</v>
      </c>
      <c r="Z8" s="24">
        <v>-9.66</v>
      </c>
      <c r="AA8" s="25">
        <v>35745800</v>
      </c>
    </row>
    <row r="9" spans="1:27" ht="13.5">
      <c r="A9" s="26" t="s">
        <v>36</v>
      </c>
      <c r="B9" s="20"/>
      <c r="C9" s="21">
        <v>12403901</v>
      </c>
      <c r="D9" s="21"/>
      <c r="E9" s="22">
        <v>9200000</v>
      </c>
      <c r="F9" s="23">
        <v>9200000</v>
      </c>
      <c r="G9" s="23">
        <v>222068</v>
      </c>
      <c r="H9" s="23">
        <v>366212</v>
      </c>
      <c r="I9" s="23">
        <v>287738</v>
      </c>
      <c r="J9" s="23">
        <v>876018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876018</v>
      </c>
      <c r="X9" s="23">
        <v>2208000</v>
      </c>
      <c r="Y9" s="23">
        <v>-1331982</v>
      </c>
      <c r="Z9" s="24">
        <v>-60.33</v>
      </c>
      <c r="AA9" s="25">
        <v>9200000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-235980249</v>
      </c>
      <c r="D12" s="21"/>
      <c r="E12" s="22">
        <v>-225121572</v>
      </c>
      <c r="F12" s="23">
        <v>-225121572</v>
      </c>
      <c r="G12" s="23">
        <v>-25060065</v>
      </c>
      <c r="H12" s="23">
        <v>-12397522</v>
      </c>
      <c r="I12" s="23">
        <v>-39882734</v>
      </c>
      <c r="J12" s="23">
        <v>-77340321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-77340321</v>
      </c>
      <c r="X12" s="23">
        <v>-54029178</v>
      </c>
      <c r="Y12" s="23">
        <v>-23311143</v>
      </c>
      <c r="Z12" s="24">
        <v>43.15</v>
      </c>
      <c r="AA12" s="25">
        <v>-225121572</v>
      </c>
    </row>
    <row r="13" spans="1:27" ht="13.5">
      <c r="A13" s="26" t="s">
        <v>40</v>
      </c>
      <c r="B13" s="20"/>
      <c r="C13" s="21">
        <v>-585383</v>
      </c>
      <c r="D13" s="21"/>
      <c r="E13" s="22">
        <v>-535000</v>
      </c>
      <c r="F13" s="23">
        <v>-535000</v>
      </c>
      <c r="G13" s="23"/>
      <c r="H13" s="23"/>
      <c r="I13" s="23">
        <v>-71360</v>
      </c>
      <c r="J13" s="23">
        <v>-71360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-71360</v>
      </c>
      <c r="X13" s="23">
        <v>-133750</v>
      </c>
      <c r="Y13" s="23">
        <v>62390</v>
      </c>
      <c r="Z13" s="24">
        <v>-46.65</v>
      </c>
      <c r="AA13" s="25">
        <v>-535000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37339315</v>
      </c>
      <c r="D15" s="29">
        <f>SUM(D6:D14)</f>
        <v>0</v>
      </c>
      <c r="E15" s="30">
        <f t="shared" si="0"/>
        <v>43577422</v>
      </c>
      <c r="F15" s="31">
        <f t="shared" si="0"/>
        <v>43577422</v>
      </c>
      <c r="G15" s="31">
        <f t="shared" si="0"/>
        <v>25226802</v>
      </c>
      <c r="H15" s="31">
        <f t="shared" si="0"/>
        <v>5546211</v>
      </c>
      <c r="I15" s="31">
        <f t="shared" si="0"/>
        <v>-26148450</v>
      </c>
      <c r="J15" s="31">
        <f t="shared" si="0"/>
        <v>4624563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4624563</v>
      </c>
      <c r="X15" s="31">
        <f t="shared" si="0"/>
        <v>18374468</v>
      </c>
      <c r="Y15" s="31">
        <f t="shared" si="0"/>
        <v>-13749905</v>
      </c>
      <c r="Z15" s="32">
        <f>+IF(X15&lt;&gt;0,+(Y15/X15)*100,0)</f>
        <v>-74.83158151844178</v>
      </c>
      <c r="AA15" s="33">
        <f>SUM(AA6:AA14)</f>
        <v>43577422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6465038</v>
      </c>
      <c r="D19" s="21"/>
      <c r="E19" s="22"/>
      <c r="F19" s="23"/>
      <c r="G19" s="40"/>
      <c r="H19" s="40"/>
      <c r="I19" s="40">
        <v>1165</v>
      </c>
      <c r="J19" s="23">
        <v>1165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1165</v>
      </c>
      <c r="X19" s="23"/>
      <c r="Y19" s="40">
        <v>1165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-484892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-62346204</v>
      </c>
      <c r="D24" s="21"/>
      <c r="E24" s="22">
        <v>-30957600</v>
      </c>
      <c r="F24" s="23">
        <v>-30957600</v>
      </c>
      <c r="G24" s="23">
        <v>-687027</v>
      </c>
      <c r="H24" s="23">
        <v>-1902401</v>
      </c>
      <c r="I24" s="23">
        <v>-589636</v>
      </c>
      <c r="J24" s="23">
        <v>-3179064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-3179064</v>
      </c>
      <c r="X24" s="23">
        <v>-7739400</v>
      </c>
      <c r="Y24" s="23">
        <v>4560336</v>
      </c>
      <c r="Z24" s="24">
        <v>-58.92</v>
      </c>
      <c r="AA24" s="25">
        <v>-30957600</v>
      </c>
    </row>
    <row r="25" spans="1:27" ht="13.5">
      <c r="A25" s="27" t="s">
        <v>49</v>
      </c>
      <c r="B25" s="28"/>
      <c r="C25" s="29">
        <f aca="true" t="shared" si="1" ref="C25:Y25">SUM(C19:C24)</f>
        <v>-56366058</v>
      </c>
      <c r="D25" s="29">
        <f>SUM(D19:D24)</f>
        <v>0</v>
      </c>
      <c r="E25" s="30">
        <f t="shared" si="1"/>
        <v>-30957600</v>
      </c>
      <c r="F25" s="31">
        <f t="shared" si="1"/>
        <v>-30957600</v>
      </c>
      <c r="G25" s="31">
        <f t="shared" si="1"/>
        <v>-687027</v>
      </c>
      <c r="H25" s="31">
        <f t="shared" si="1"/>
        <v>-1902401</v>
      </c>
      <c r="I25" s="31">
        <f t="shared" si="1"/>
        <v>-588471</v>
      </c>
      <c r="J25" s="31">
        <f t="shared" si="1"/>
        <v>-3177899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-3177899</v>
      </c>
      <c r="X25" s="31">
        <f t="shared" si="1"/>
        <v>-7739400</v>
      </c>
      <c r="Y25" s="31">
        <f t="shared" si="1"/>
        <v>4561501</v>
      </c>
      <c r="Z25" s="32">
        <f>+IF(X25&lt;&gt;0,+(Y25/X25)*100,0)</f>
        <v>-58.93869033775228</v>
      </c>
      <c r="AA25" s="33">
        <f>SUM(AA19:AA24)</f>
        <v>-30957600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>
        <v>-16678</v>
      </c>
      <c r="H29" s="23"/>
      <c r="I29" s="23"/>
      <c r="J29" s="23">
        <v>-16678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-16678</v>
      </c>
      <c r="X29" s="23"/>
      <c r="Y29" s="23">
        <v>-16678</v>
      </c>
      <c r="Z29" s="24"/>
      <c r="AA29" s="25"/>
    </row>
    <row r="30" spans="1:27" ht="13.5">
      <c r="A30" s="26" t="s">
        <v>52</v>
      </c>
      <c r="B30" s="20"/>
      <c r="C30" s="21">
        <v>-2082910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1150000</v>
      </c>
      <c r="F31" s="23">
        <v>1150000</v>
      </c>
      <c r="G31" s="23">
        <v>5250</v>
      </c>
      <c r="H31" s="40">
        <v>5449</v>
      </c>
      <c r="I31" s="40">
        <v>10650</v>
      </c>
      <c r="J31" s="40">
        <v>21349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21349</v>
      </c>
      <c r="X31" s="40">
        <v>287466</v>
      </c>
      <c r="Y31" s="23">
        <v>-266117</v>
      </c>
      <c r="Z31" s="24">
        <v>-92.57</v>
      </c>
      <c r="AA31" s="25">
        <v>1150000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-366922</v>
      </c>
      <c r="D33" s="21"/>
      <c r="E33" s="22">
        <v>-530000</v>
      </c>
      <c r="F33" s="23">
        <v>-530000</v>
      </c>
      <c r="G33" s="23">
        <v>-30578</v>
      </c>
      <c r="H33" s="23"/>
      <c r="I33" s="23">
        <v>-143258</v>
      </c>
      <c r="J33" s="23">
        <v>-173836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-173836</v>
      </c>
      <c r="X33" s="23">
        <v>-132500</v>
      </c>
      <c r="Y33" s="23">
        <v>-41336</v>
      </c>
      <c r="Z33" s="24">
        <v>31.2</v>
      </c>
      <c r="AA33" s="25">
        <v>-530000</v>
      </c>
    </row>
    <row r="34" spans="1:27" ht="13.5">
      <c r="A34" s="27" t="s">
        <v>55</v>
      </c>
      <c r="B34" s="28"/>
      <c r="C34" s="29">
        <f aca="true" t="shared" si="2" ref="C34:Y34">SUM(C29:C33)</f>
        <v>-2449832</v>
      </c>
      <c r="D34" s="29">
        <f>SUM(D29:D33)</f>
        <v>0</v>
      </c>
      <c r="E34" s="30">
        <f t="shared" si="2"/>
        <v>620000</v>
      </c>
      <c r="F34" s="31">
        <f t="shared" si="2"/>
        <v>620000</v>
      </c>
      <c r="G34" s="31">
        <f t="shared" si="2"/>
        <v>-42006</v>
      </c>
      <c r="H34" s="31">
        <f t="shared" si="2"/>
        <v>5449</v>
      </c>
      <c r="I34" s="31">
        <f t="shared" si="2"/>
        <v>-132608</v>
      </c>
      <c r="J34" s="31">
        <f t="shared" si="2"/>
        <v>-169165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-169165</v>
      </c>
      <c r="X34" s="31">
        <f t="shared" si="2"/>
        <v>154966</v>
      </c>
      <c r="Y34" s="31">
        <f t="shared" si="2"/>
        <v>-324131</v>
      </c>
      <c r="Z34" s="32">
        <f>+IF(X34&lt;&gt;0,+(Y34/X34)*100,0)</f>
        <v>-209.16265503400746</v>
      </c>
      <c r="AA34" s="33">
        <f>SUM(AA29:AA33)</f>
        <v>620000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-21476575</v>
      </c>
      <c r="D36" s="35">
        <f>+D15+D25+D34</f>
        <v>0</v>
      </c>
      <c r="E36" s="36">
        <f t="shared" si="3"/>
        <v>13239822</v>
      </c>
      <c r="F36" s="37">
        <f t="shared" si="3"/>
        <v>13239822</v>
      </c>
      <c r="G36" s="37">
        <f t="shared" si="3"/>
        <v>24497769</v>
      </c>
      <c r="H36" s="37">
        <f t="shared" si="3"/>
        <v>3649259</v>
      </c>
      <c r="I36" s="37">
        <f t="shared" si="3"/>
        <v>-26869529</v>
      </c>
      <c r="J36" s="37">
        <f t="shared" si="3"/>
        <v>1277499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1277499</v>
      </c>
      <c r="X36" s="37">
        <f t="shared" si="3"/>
        <v>10790034</v>
      </c>
      <c r="Y36" s="37">
        <f t="shared" si="3"/>
        <v>-9512535</v>
      </c>
      <c r="Z36" s="38">
        <f>+IF(X36&lt;&gt;0,+(Y36/X36)*100,0)</f>
        <v>-88.16038021752294</v>
      </c>
      <c r="AA36" s="39">
        <f>+AA15+AA25+AA34</f>
        <v>13239822</v>
      </c>
    </row>
    <row r="37" spans="1:27" ht="13.5">
      <c r="A37" s="26" t="s">
        <v>57</v>
      </c>
      <c r="B37" s="20"/>
      <c r="C37" s="35">
        <v>56119802</v>
      </c>
      <c r="D37" s="35"/>
      <c r="E37" s="36">
        <v>35687484</v>
      </c>
      <c r="F37" s="37">
        <v>35687484</v>
      </c>
      <c r="G37" s="37">
        <v>34643227</v>
      </c>
      <c r="H37" s="37">
        <v>59140996</v>
      </c>
      <c r="I37" s="37">
        <v>62790255</v>
      </c>
      <c r="J37" s="37">
        <v>34643227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34643227</v>
      </c>
      <c r="X37" s="37">
        <v>35687484</v>
      </c>
      <c r="Y37" s="37">
        <v>-1044257</v>
      </c>
      <c r="Z37" s="38">
        <v>-2.93</v>
      </c>
      <c r="AA37" s="39">
        <v>35687484</v>
      </c>
    </row>
    <row r="38" spans="1:27" ht="13.5">
      <c r="A38" s="45" t="s">
        <v>58</v>
      </c>
      <c r="B38" s="46"/>
      <c r="C38" s="47">
        <v>34643227</v>
      </c>
      <c r="D38" s="47"/>
      <c r="E38" s="48">
        <v>48927306</v>
      </c>
      <c r="F38" s="49">
        <v>48927306</v>
      </c>
      <c r="G38" s="49">
        <v>59140996</v>
      </c>
      <c r="H38" s="49">
        <v>62790255</v>
      </c>
      <c r="I38" s="49">
        <v>35920726</v>
      </c>
      <c r="J38" s="49">
        <v>35920726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35920726</v>
      </c>
      <c r="X38" s="49">
        <v>46477518</v>
      </c>
      <c r="Y38" s="49">
        <v>-10556792</v>
      </c>
      <c r="Z38" s="50">
        <v>-22.71</v>
      </c>
      <c r="AA38" s="51">
        <v>48927306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235565132</v>
      </c>
      <c r="F6" s="23">
        <v>235565132</v>
      </c>
      <c r="G6" s="23">
        <v>21284210</v>
      </c>
      <c r="H6" s="23">
        <v>18790898</v>
      </c>
      <c r="I6" s="23">
        <v>17675074</v>
      </c>
      <c r="J6" s="23">
        <v>57750182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57750182</v>
      </c>
      <c r="X6" s="23">
        <v>60896672</v>
      </c>
      <c r="Y6" s="23">
        <v>-3146490</v>
      </c>
      <c r="Z6" s="24">
        <v>-5.17</v>
      </c>
      <c r="AA6" s="25">
        <v>235565132</v>
      </c>
    </row>
    <row r="7" spans="1:27" ht="13.5">
      <c r="A7" s="26" t="s">
        <v>34</v>
      </c>
      <c r="B7" s="20"/>
      <c r="C7" s="21"/>
      <c r="D7" s="21"/>
      <c r="E7" s="22">
        <v>60905000</v>
      </c>
      <c r="F7" s="23">
        <v>60905000</v>
      </c>
      <c r="G7" s="23">
        <v>22116097</v>
      </c>
      <c r="H7" s="23">
        <v>1130286</v>
      </c>
      <c r="I7" s="23"/>
      <c r="J7" s="23">
        <v>23246383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23246383</v>
      </c>
      <c r="X7" s="23">
        <v>26406000</v>
      </c>
      <c r="Y7" s="23">
        <v>-3159617</v>
      </c>
      <c r="Z7" s="24">
        <v>-11.97</v>
      </c>
      <c r="AA7" s="25">
        <v>60905000</v>
      </c>
    </row>
    <row r="8" spans="1:27" ht="13.5">
      <c r="A8" s="26" t="s">
        <v>35</v>
      </c>
      <c r="B8" s="20"/>
      <c r="C8" s="21"/>
      <c r="D8" s="21"/>
      <c r="E8" s="22">
        <v>22193000</v>
      </c>
      <c r="F8" s="23">
        <v>22193000</v>
      </c>
      <c r="G8" s="23">
        <v>10115000</v>
      </c>
      <c r="H8" s="23"/>
      <c r="I8" s="23"/>
      <c r="J8" s="23">
        <v>10115000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10115000</v>
      </c>
      <c r="X8" s="23">
        <v>10115000</v>
      </c>
      <c r="Y8" s="23"/>
      <c r="Z8" s="24"/>
      <c r="AA8" s="25">
        <v>22193000</v>
      </c>
    </row>
    <row r="9" spans="1:27" ht="13.5">
      <c r="A9" s="26" t="s">
        <v>36</v>
      </c>
      <c r="B9" s="20"/>
      <c r="C9" s="21"/>
      <c r="D9" s="21"/>
      <c r="E9" s="22">
        <v>10708996</v>
      </c>
      <c r="F9" s="23">
        <v>10708996</v>
      </c>
      <c r="G9" s="23">
        <v>663128</v>
      </c>
      <c r="H9" s="23">
        <v>583323</v>
      </c>
      <c r="I9" s="23">
        <v>572431</v>
      </c>
      <c r="J9" s="23">
        <v>1818882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1818882</v>
      </c>
      <c r="X9" s="23">
        <v>2645370</v>
      </c>
      <c r="Y9" s="23">
        <v>-826488</v>
      </c>
      <c r="Z9" s="24">
        <v>-31.24</v>
      </c>
      <c r="AA9" s="25">
        <v>10708996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-268439162</v>
      </c>
      <c r="F12" s="23">
        <v>-268439162</v>
      </c>
      <c r="G12" s="23">
        <v>-41564070</v>
      </c>
      <c r="H12" s="23">
        <v>-29522423</v>
      </c>
      <c r="I12" s="23">
        <v>-26099029</v>
      </c>
      <c r="J12" s="23">
        <v>-97185522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-97185522</v>
      </c>
      <c r="X12" s="23">
        <v>-67535280</v>
      </c>
      <c r="Y12" s="23">
        <v>-29650242</v>
      </c>
      <c r="Z12" s="24">
        <v>43.9</v>
      </c>
      <c r="AA12" s="25">
        <v>-268439162</v>
      </c>
    </row>
    <row r="13" spans="1:27" ht="13.5">
      <c r="A13" s="26" t="s">
        <v>40</v>
      </c>
      <c r="B13" s="20"/>
      <c r="C13" s="21"/>
      <c r="D13" s="21"/>
      <c r="E13" s="22">
        <v>-3099996</v>
      </c>
      <c r="F13" s="23">
        <v>-3099996</v>
      </c>
      <c r="G13" s="23"/>
      <c r="H13" s="23">
        <v>-201257</v>
      </c>
      <c r="I13" s="23"/>
      <c r="J13" s="23">
        <v>-201257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-201257</v>
      </c>
      <c r="X13" s="23">
        <v>-774999</v>
      </c>
      <c r="Y13" s="23">
        <v>573742</v>
      </c>
      <c r="Z13" s="24">
        <v>-74.03</v>
      </c>
      <c r="AA13" s="25">
        <v>-3099996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57832970</v>
      </c>
      <c r="F15" s="31">
        <f t="shared" si="0"/>
        <v>57832970</v>
      </c>
      <c r="G15" s="31">
        <f t="shared" si="0"/>
        <v>12614365</v>
      </c>
      <c r="H15" s="31">
        <f t="shared" si="0"/>
        <v>-9219173</v>
      </c>
      <c r="I15" s="31">
        <f t="shared" si="0"/>
        <v>-7851524</v>
      </c>
      <c r="J15" s="31">
        <f t="shared" si="0"/>
        <v>-4456332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-4456332</v>
      </c>
      <c r="X15" s="31">
        <f t="shared" si="0"/>
        <v>31752763</v>
      </c>
      <c r="Y15" s="31">
        <f t="shared" si="0"/>
        <v>-36209095</v>
      </c>
      <c r="Z15" s="32">
        <f>+IF(X15&lt;&gt;0,+(Y15/X15)*100,0)</f>
        <v>-114.03447000816904</v>
      </c>
      <c r="AA15" s="33">
        <f>SUM(AA6:AA14)</f>
        <v>57832970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-32193000</v>
      </c>
      <c r="F24" s="23">
        <v>-32193000</v>
      </c>
      <c r="G24" s="23">
        <v>-591291</v>
      </c>
      <c r="H24" s="23">
        <v>-1738489</v>
      </c>
      <c r="I24" s="23">
        <v>-2924632</v>
      </c>
      <c r="J24" s="23">
        <v>-5254412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-5254412</v>
      </c>
      <c r="X24" s="23"/>
      <c r="Y24" s="23">
        <v>-5254412</v>
      </c>
      <c r="Z24" s="24"/>
      <c r="AA24" s="25">
        <v>-32193000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-32193000</v>
      </c>
      <c r="F25" s="31">
        <f t="shared" si="1"/>
        <v>-32193000</v>
      </c>
      <c r="G25" s="31">
        <f t="shared" si="1"/>
        <v>-591291</v>
      </c>
      <c r="H25" s="31">
        <f t="shared" si="1"/>
        <v>-1738489</v>
      </c>
      <c r="I25" s="31">
        <f t="shared" si="1"/>
        <v>-2924632</v>
      </c>
      <c r="J25" s="31">
        <f t="shared" si="1"/>
        <v>-5254412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-5254412</v>
      </c>
      <c r="X25" s="31">
        <f t="shared" si="1"/>
        <v>0</v>
      </c>
      <c r="Y25" s="31">
        <f t="shared" si="1"/>
        <v>-5254412</v>
      </c>
      <c r="Z25" s="32">
        <f>+IF(X25&lt;&gt;0,+(Y25/X25)*100,0)</f>
        <v>0</v>
      </c>
      <c r="AA25" s="33">
        <f>SUM(AA19:AA24)</f>
        <v>-32193000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>
        <v>-105651</v>
      </c>
      <c r="I31" s="40"/>
      <c r="J31" s="40">
        <v>-105651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-105651</v>
      </c>
      <c r="X31" s="40"/>
      <c r="Y31" s="23">
        <v>-105651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>
        <v>-62807</v>
      </c>
      <c r="I33" s="23">
        <v>-35064</v>
      </c>
      <c r="J33" s="23">
        <v>-97871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-97871</v>
      </c>
      <c r="X33" s="23"/>
      <c r="Y33" s="23">
        <v>-97871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-168458</v>
      </c>
      <c r="I34" s="31">
        <f t="shared" si="2"/>
        <v>-35064</v>
      </c>
      <c r="J34" s="31">
        <f t="shared" si="2"/>
        <v>-203522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-203522</v>
      </c>
      <c r="X34" s="31">
        <f t="shared" si="2"/>
        <v>0</v>
      </c>
      <c r="Y34" s="31">
        <f t="shared" si="2"/>
        <v>-203522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25639970</v>
      </c>
      <c r="F36" s="37">
        <f t="shared" si="3"/>
        <v>25639970</v>
      </c>
      <c r="G36" s="37">
        <f t="shared" si="3"/>
        <v>12023074</v>
      </c>
      <c r="H36" s="37">
        <f t="shared" si="3"/>
        <v>-11126120</v>
      </c>
      <c r="I36" s="37">
        <f t="shared" si="3"/>
        <v>-10811220</v>
      </c>
      <c r="J36" s="37">
        <f t="shared" si="3"/>
        <v>-9914266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-9914266</v>
      </c>
      <c r="X36" s="37">
        <f t="shared" si="3"/>
        <v>31752763</v>
      </c>
      <c r="Y36" s="37">
        <f t="shared" si="3"/>
        <v>-41667029</v>
      </c>
      <c r="Z36" s="38">
        <f>+IF(X36&lt;&gt;0,+(Y36/X36)*100,0)</f>
        <v>-131.2233174794899</v>
      </c>
      <c r="AA36" s="39">
        <f>+AA15+AA25+AA34</f>
        <v>25639970</v>
      </c>
    </row>
    <row r="37" spans="1:27" ht="13.5">
      <c r="A37" s="26" t="s">
        <v>57</v>
      </c>
      <c r="B37" s="20"/>
      <c r="C37" s="35"/>
      <c r="D37" s="35"/>
      <c r="E37" s="36">
        <v>55875000</v>
      </c>
      <c r="F37" s="37">
        <v>55875000</v>
      </c>
      <c r="G37" s="37"/>
      <c r="H37" s="37">
        <v>12023074</v>
      </c>
      <c r="I37" s="37">
        <v>896954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>
        <v>55875000</v>
      </c>
      <c r="Y37" s="37">
        <v>-55875000</v>
      </c>
      <c r="Z37" s="38">
        <v>-100</v>
      </c>
      <c r="AA37" s="39">
        <v>55875000</v>
      </c>
    </row>
    <row r="38" spans="1:27" ht="13.5">
      <c r="A38" s="45" t="s">
        <v>58</v>
      </c>
      <c r="B38" s="46"/>
      <c r="C38" s="47"/>
      <c r="D38" s="47"/>
      <c r="E38" s="48">
        <v>81514970</v>
      </c>
      <c r="F38" s="49">
        <v>81514970</v>
      </c>
      <c r="G38" s="49">
        <v>12023074</v>
      </c>
      <c r="H38" s="49">
        <v>896954</v>
      </c>
      <c r="I38" s="49">
        <v>-9914266</v>
      </c>
      <c r="J38" s="49">
        <v>-9914266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-9914266</v>
      </c>
      <c r="X38" s="49">
        <v>87627763</v>
      </c>
      <c r="Y38" s="49">
        <v>-97542029</v>
      </c>
      <c r="Z38" s="50">
        <v>-111.31</v>
      </c>
      <c r="AA38" s="51">
        <v>81514970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343530404</v>
      </c>
      <c r="F6" s="23">
        <v>343530404</v>
      </c>
      <c r="G6" s="23">
        <v>26799788</v>
      </c>
      <c r="H6" s="23">
        <v>28490554</v>
      </c>
      <c r="I6" s="23">
        <v>25654434</v>
      </c>
      <c r="J6" s="23">
        <v>80944776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80944776</v>
      </c>
      <c r="X6" s="23">
        <v>85882599</v>
      </c>
      <c r="Y6" s="23">
        <v>-4937823</v>
      </c>
      <c r="Z6" s="24">
        <v>-5.75</v>
      </c>
      <c r="AA6" s="25">
        <v>343530404</v>
      </c>
    </row>
    <row r="7" spans="1:27" ht="13.5">
      <c r="A7" s="26" t="s">
        <v>34</v>
      </c>
      <c r="B7" s="20"/>
      <c r="C7" s="21"/>
      <c r="D7" s="21"/>
      <c r="E7" s="22">
        <v>319651622</v>
      </c>
      <c r="F7" s="23">
        <v>319651622</v>
      </c>
      <c r="G7" s="23">
        <v>116083000</v>
      </c>
      <c r="H7" s="23">
        <v>887604</v>
      </c>
      <c r="I7" s="23"/>
      <c r="J7" s="23">
        <v>116970604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116970604</v>
      </c>
      <c r="X7" s="23">
        <v>79912905</v>
      </c>
      <c r="Y7" s="23">
        <v>37057699</v>
      </c>
      <c r="Z7" s="24">
        <v>46.37</v>
      </c>
      <c r="AA7" s="25">
        <v>319651622</v>
      </c>
    </row>
    <row r="8" spans="1:27" ht="13.5">
      <c r="A8" s="26" t="s">
        <v>35</v>
      </c>
      <c r="B8" s="20"/>
      <c r="C8" s="21"/>
      <c r="D8" s="21"/>
      <c r="E8" s="22">
        <v>218024136</v>
      </c>
      <c r="F8" s="23">
        <v>218024136</v>
      </c>
      <c r="G8" s="23">
        <v>20566335</v>
      </c>
      <c r="H8" s="23">
        <v>35023922</v>
      </c>
      <c r="I8" s="23">
        <v>11423398</v>
      </c>
      <c r="J8" s="23">
        <v>67013655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67013655</v>
      </c>
      <c r="X8" s="23">
        <v>54506034</v>
      </c>
      <c r="Y8" s="23">
        <v>12507621</v>
      </c>
      <c r="Z8" s="24">
        <v>22.95</v>
      </c>
      <c r="AA8" s="25">
        <v>218024136</v>
      </c>
    </row>
    <row r="9" spans="1:27" ht="13.5">
      <c r="A9" s="26" t="s">
        <v>36</v>
      </c>
      <c r="B9" s="20"/>
      <c r="C9" s="21"/>
      <c r="D9" s="21"/>
      <c r="E9" s="22">
        <v>23349996</v>
      </c>
      <c r="F9" s="23">
        <v>23349996</v>
      </c>
      <c r="G9" s="23">
        <v>2025778</v>
      </c>
      <c r="H9" s="23">
        <v>2662110</v>
      </c>
      <c r="I9" s="23">
        <v>4608005</v>
      </c>
      <c r="J9" s="23">
        <v>9295893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9295893</v>
      </c>
      <c r="X9" s="23">
        <v>5837499</v>
      </c>
      <c r="Y9" s="23">
        <v>3458394</v>
      </c>
      <c r="Z9" s="24">
        <v>59.24</v>
      </c>
      <c r="AA9" s="25">
        <v>23349996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-570245837</v>
      </c>
      <c r="F12" s="23">
        <v>-570245837</v>
      </c>
      <c r="G12" s="23">
        <v>-73404360</v>
      </c>
      <c r="H12" s="23">
        <v>-51212925</v>
      </c>
      <c r="I12" s="23">
        <v>-44755085</v>
      </c>
      <c r="J12" s="23">
        <v>-169372370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-169372370</v>
      </c>
      <c r="X12" s="23">
        <v>-142561458</v>
      </c>
      <c r="Y12" s="23">
        <v>-26810912</v>
      </c>
      <c r="Z12" s="24">
        <v>18.81</v>
      </c>
      <c r="AA12" s="25">
        <v>-570245837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-28641494</v>
      </c>
      <c r="F14" s="23">
        <v>-28641494</v>
      </c>
      <c r="G14" s="23">
        <v>-1073299</v>
      </c>
      <c r="H14" s="23">
        <v>-1015212</v>
      </c>
      <c r="I14" s="23">
        <v>-906073</v>
      </c>
      <c r="J14" s="23">
        <v>-2994584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-2994584</v>
      </c>
      <c r="X14" s="23">
        <v>-7160373</v>
      </c>
      <c r="Y14" s="23">
        <v>4165789</v>
      </c>
      <c r="Z14" s="24">
        <v>-58.18</v>
      </c>
      <c r="AA14" s="25">
        <v>-28641494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305668827</v>
      </c>
      <c r="F15" s="31">
        <f t="shared" si="0"/>
        <v>305668827</v>
      </c>
      <c r="G15" s="31">
        <f t="shared" si="0"/>
        <v>90997242</v>
      </c>
      <c r="H15" s="31">
        <f t="shared" si="0"/>
        <v>14836053</v>
      </c>
      <c r="I15" s="31">
        <f t="shared" si="0"/>
        <v>-3975321</v>
      </c>
      <c r="J15" s="31">
        <f t="shared" si="0"/>
        <v>101857974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101857974</v>
      </c>
      <c r="X15" s="31">
        <f t="shared" si="0"/>
        <v>76417206</v>
      </c>
      <c r="Y15" s="31">
        <f t="shared" si="0"/>
        <v>25440768</v>
      </c>
      <c r="Z15" s="32">
        <f>+IF(X15&lt;&gt;0,+(Y15/X15)*100,0)</f>
        <v>33.2919368970386</v>
      </c>
      <c r="AA15" s="33">
        <f>SUM(AA6:AA14)</f>
        <v>305668827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8357004</v>
      </c>
      <c r="F19" s="23">
        <v>8357004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>
        <v>2089251</v>
      </c>
      <c r="Y19" s="40">
        <v>-2089251</v>
      </c>
      <c r="Z19" s="41">
        <v>-100</v>
      </c>
      <c r="AA19" s="42">
        <v>8357004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-359092381</v>
      </c>
      <c r="F24" s="23">
        <v>-359092381</v>
      </c>
      <c r="G24" s="23">
        <v>-8774520</v>
      </c>
      <c r="H24" s="23">
        <v>-17548064</v>
      </c>
      <c r="I24" s="23">
        <v>-17007341</v>
      </c>
      <c r="J24" s="23">
        <v>-43329925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-43329925</v>
      </c>
      <c r="X24" s="23">
        <v>-89773095</v>
      </c>
      <c r="Y24" s="23">
        <v>46443170</v>
      </c>
      <c r="Z24" s="24">
        <v>-51.73</v>
      </c>
      <c r="AA24" s="25">
        <v>-359092381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-350735377</v>
      </c>
      <c r="F25" s="31">
        <f t="shared" si="1"/>
        <v>-350735377</v>
      </c>
      <c r="G25" s="31">
        <f t="shared" si="1"/>
        <v>-8774520</v>
      </c>
      <c r="H25" s="31">
        <f t="shared" si="1"/>
        <v>-17548064</v>
      </c>
      <c r="I25" s="31">
        <f t="shared" si="1"/>
        <v>-17007341</v>
      </c>
      <c r="J25" s="31">
        <f t="shared" si="1"/>
        <v>-43329925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-43329925</v>
      </c>
      <c r="X25" s="31">
        <f t="shared" si="1"/>
        <v>-87683844</v>
      </c>
      <c r="Y25" s="31">
        <f t="shared" si="1"/>
        <v>44353919</v>
      </c>
      <c r="Z25" s="32">
        <f>+IF(X25&lt;&gt;0,+(Y25/X25)*100,0)</f>
        <v>-50.58391258485428</v>
      </c>
      <c r="AA25" s="33">
        <f>SUM(AA19:AA24)</f>
        <v>-350735377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-45066550</v>
      </c>
      <c r="F36" s="37">
        <f t="shared" si="3"/>
        <v>-45066550</v>
      </c>
      <c r="G36" s="37">
        <f t="shared" si="3"/>
        <v>82222722</v>
      </c>
      <c r="H36" s="37">
        <f t="shared" si="3"/>
        <v>-2712011</v>
      </c>
      <c r="I36" s="37">
        <f t="shared" si="3"/>
        <v>-20982662</v>
      </c>
      <c r="J36" s="37">
        <f t="shared" si="3"/>
        <v>58528049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58528049</v>
      </c>
      <c r="X36" s="37">
        <f t="shared" si="3"/>
        <v>-11266638</v>
      </c>
      <c r="Y36" s="37">
        <f t="shared" si="3"/>
        <v>69794687</v>
      </c>
      <c r="Z36" s="38">
        <f>+IF(X36&lt;&gt;0,+(Y36/X36)*100,0)</f>
        <v>-619.4810466085802</v>
      </c>
      <c r="AA36" s="39">
        <f>+AA15+AA25+AA34</f>
        <v>-45066550</v>
      </c>
    </row>
    <row r="37" spans="1:27" ht="13.5">
      <c r="A37" s="26" t="s">
        <v>57</v>
      </c>
      <c r="B37" s="20"/>
      <c r="C37" s="35"/>
      <c r="D37" s="35"/>
      <c r="E37" s="36">
        <v>152377668</v>
      </c>
      <c r="F37" s="37">
        <v>152377668</v>
      </c>
      <c r="G37" s="37">
        <v>464287091</v>
      </c>
      <c r="H37" s="37">
        <v>546509813</v>
      </c>
      <c r="I37" s="37">
        <v>543797802</v>
      </c>
      <c r="J37" s="37">
        <v>464287091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464287091</v>
      </c>
      <c r="X37" s="37">
        <v>152377668</v>
      </c>
      <c r="Y37" s="37">
        <v>311909423</v>
      </c>
      <c r="Z37" s="38">
        <v>204.69</v>
      </c>
      <c r="AA37" s="39">
        <v>152377668</v>
      </c>
    </row>
    <row r="38" spans="1:27" ht="13.5">
      <c r="A38" s="45" t="s">
        <v>58</v>
      </c>
      <c r="B38" s="46"/>
      <c r="C38" s="47"/>
      <c r="D38" s="47"/>
      <c r="E38" s="48">
        <v>107311118</v>
      </c>
      <c r="F38" s="49">
        <v>107311118</v>
      </c>
      <c r="G38" s="49">
        <v>546509813</v>
      </c>
      <c r="H38" s="49">
        <v>543797802</v>
      </c>
      <c r="I38" s="49">
        <v>522815140</v>
      </c>
      <c r="J38" s="49">
        <v>522815140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522815140</v>
      </c>
      <c r="X38" s="49">
        <v>141111030</v>
      </c>
      <c r="Y38" s="49">
        <v>381704110</v>
      </c>
      <c r="Z38" s="50">
        <v>270.5</v>
      </c>
      <c r="AA38" s="51">
        <v>107311118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1654008</v>
      </c>
      <c r="F6" s="23">
        <v>1654008</v>
      </c>
      <c r="G6" s="23">
        <v>210420</v>
      </c>
      <c r="H6" s="23">
        <v>174008</v>
      </c>
      <c r="I6" s="23">
        <v>166114</v>
      </c>
      <c r="J6" s="23">
        <v>550542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550542</v>
      </c>
      <c r="X6" s="23">
        <v>413502</v>
      </c>
      <c r="Y6" s="23">
        <v>137040</v>
      </c>
      <c r="Z6" s="24">
        <v>33.14</v>
      </c>
      <c r="AA6" s="25">
        <v>1654008</v>
      </c>
    </row>
    <row r="7" spans="1:27" ht="13.5">
      <c r="A7" s="26" t="s">
        <v>34</v>
      </c>
      <c r="B7" s="20"/>
      <c r="C7" s="21"/>
      <c r="D7" s="21"/>
      <c r="E7" s="22">
        <v>104099000</v>
      </c>
      <c r="F7" s="23">
        <v>104099000</v>
      </c>
      <c r="G7" s="23">
        <v>39277391</v>
      </c>
      <c r="H7" s="23">
        <v>23530</v>
      </c>
      <c r="I7" s="23">
        <v>690731</v>
      </c>
      <c r="J7" s="23">
        <v>39991652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39991652</v>
      </c>
      <c r="X7" s="23">
        <v>45661012</v>
      </c>
      <c r="Y7" s="23">
        <v>-5669360</v>
      </c>
      <c r="Z7" s="24">
        <v>-12.42</v>
      </c>
      <c r="AA7" s="25">
        <v>104099000</v>
      </c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/>
      <c r="D9" s="21"/>
      <c r="E9" s="22">
        <v>5703000</v>
      </c>
      <c r="F9" s="23">
        <v>5703000</v>
      </c>
      <c r="G9" s="23">
        <v>330348</v>
      </c>
      <c r="H9" s="23">
        <v>274690</v>
      </c>
      <c r="I9" s="23">
        <v>571072</v>
      </c>
      <c r="J9" s="23">
        <v>1176110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1176110</v>
      </c>
      <c r="X9" s="23">
        <v>1425750</v>
      </c>
      <c r="Y9" s="23">
        <v>-249640</v>
      </c>
      <c r="Z9" s="24">
        <v>-17.51</v>
      </c>
      <c r="AA9" s="25">
        <v>5703000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-6603024</v>
      </c>
      <c r="D12" s="21"/>
      <c r="E12" s="22">
        <v>-103230191</v>
      </c>
      <c r="F12" s="23">
        <v>-103230191</v>
      </c>
      <c r="G12" s="23">
        <v>-6959569</v>
      </c>
      <c r="H12" s="23">
        <v>-7126385</v>
      </c>
      <c r="I12" s="23">
        <v>-7621067</v>
      </c>
      <c r="J12" s="23">
        <v>-21707021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-21707021</v>
      </c>
      <c r="X12" s="23">
        <v>-25875360</v>
      </c>
      <c r="Y12" s="23">
        <v>4168339</v>
      </c>
      <c r="Z12" s="24">
        <v>-16.11</v>
      </c>
      <c r="AA12" s="25">
        <v>-103230191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-4671000</v>
      </c>
      <c r="F14" s="23">
        <v>-4671000</v>
      </c>
      <c r="G14" s="23">
        <v>-385765</v>
      </c>
      <c r="H14" s="23">
        <v>-339842</v>
      </c>
      <c r="I14" s="23">
        <v>-1385665</v>
      </c>
      <c r="J14" s="23">
        <v>-2111272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-2111272</v>
      </c>
      <c r="X14" s="23">
        <v>-1167750</v>
      </c>
      <c r="Y14" s="23">
        <v>-943522</v>
      </c>
      <c r="Z14" s="24">
        <v>80.8</v>
      </c>
      <c r="AA14" s="25">
        <v>-4671000</v>
      </c>
    </row>
    <row r="15" spans="1:27" ht="13.5">
      <c r="A15" s="27" t="s">
        <v>42</v>
      </c>
      <c r="B15" s="28"/>
      <c r="C15" s="29">
        <f aca="true" t="shared" si="0" ref="C15:Y15">SUM(C6:C14)</f>
        <v>-6603024</v>
      </c>
      <c r="D15" s="29">
        <f>SUM(D6:D14)</f>
        <v>0</v>
      </c>
      <c r="E15" s="30">
        <f t="shared" si="0"/>
        <v>3554817</v>
      </c>
      <c r="F15" s="31">
        <f t="shared" si="0"/>
        <v>3554817</v>
      </c>
      <c r="G15" s="31">
        <f t="shared" si="0"/>
        <v>32472825</v>
      </c>
      <c r="H15" s="31">
        <f t="shared" si="0"/>
        <v>-6993999</v>
      </c>
      <c r="I15" s="31">
        <f t="shared" si="0"/>
        <v>-7578815</v>
      </c>
      <c r="J15" s="31">
        <f t="shared" si="0"/>
        <v>17900011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17900011</v>
      </c>
      <c r="X15" s="31">
        <f t="shared" si="0"/>
        <v>20457154</v>
      </c>
      <c r="Y15" s="31">
        <f t="shared" si="0"/>
        <v>-2557143</v>
      </c>
      <c r="Z15" s="32">
        <f>+IF(X15&lt;&gt;0,+(Y15/X15)*100,0)</f>
        <v>-12.499993889668133</v>
      </c>
      <c r="AA15" s="33">
        <f>SUM(AA6:AA14)</f>
        <v>3554817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10906</v>
      </c>
      <c r="D19" s="21"/>
      <c r="E19" s="22"/>
      <c r="F19" s="23"/>
      <c r="G19" s="40">
        <v>208003</v>
      </c>
      <c r="H19" s="40"/>
      <c r="I19" s="40"/>
      <c r="J19" s="23">
        <v>208003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208003</v>
      </c>
      <c r="X19" s="23"/>
      <c r="Y19" s="40">
        <v>208003</v>
      </c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-20000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>
        <v>-7931914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-7004676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-14945684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208003</v>
      </c>
      <c r="H25" s="31">
        <f t="shared" si="1"/>
        <v>0</v>
      </c>
      <c r="I25" s="31">
        <f t="shared" si="1"/>
        <v>0</v>
      </c>
      <c r="J25" s="31">
        <f t="shared" si="1"/>
        <v>208003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208003</v>
      </c>
      <c r="X25" s="31">
        <f t="shared" si="1"/>
        <v>0</v>
      </c>
      <c r="Y25" s="31">
        <f t="shared" si="1"/>
        <v>208003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-21548708</v>
      </c>
      <c r="D36" s="35">
        <f>+D15+D25+D34</f>
        <v>0</v>
      </c>
      <c r="E36" s="36">
        <f t="shared" si="3"/>
        <v>3554817</v>
      </c>
      <c r="F36" s="37">
        <f t="shared" si="3"/>
        <v>3554817</v>
      </c>
      <c r="G36" s="37">
        <f t="shared" si="3"/>
        <v>32680828</v>
      </c>
      <c r="H36" s="37">
        <f t="shared" si="3"/>
        <v>-6993999</v>
      </c>
      <c r="I36" s="37">
        <f t="shared" si="3"/>
        <v>-7578815</v>
      </c>
      <c r="J36" s="37">
        <f t="shared" si="3"/>
        <v>18108014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18108014</v>
      </c>
      <c r="X36" s="37">
        <f t="shared" si="3"/>
        <v>20457154</v>
      </c>
      <c r="Y36" s="37">
        <f t="shared" si="3"/>
        <v>-2349140</v>
      </c>
      <c r="Z36" s="38">
        <f>+IF(X36&lt;&gt;0,+(Y36/X36)*100,0)</f>
        <v>-11.483220002156703</v>
      </c>
      <c r="AA36" s="39">
        <f>+AA15+AA25+AA34</f>
        <v>3554817</v>
      </c>
    </row>
    <row r="37" spans="1:27" ht="13.5">
      <c r="A37" s="26" t="s">
        <v>57</v>
      </c>
      <c r="B37" s="20"/>
      <c r="C37" s="35">
        <v>83984800</v>
      </c>
      <c r="D37" s="35"/>
      <c r="E37" s="36">
        <v>68176404</v>
      </c>
      <c r="F37" s="37">
        <v>68176404</v>
      </c>
      <c r="G37" s="37">
        <v>68176404</v>
      </c>
      <c r="H37" s="37">
        <v>100857232</v>
      </c>
      <c r="I37" s="37">
        <v>93863233</v>
      </c>
      <c r="J37" s="37">
        <v>68176404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68176404</v>
      </c>
      <c r="X37" s="37">
        <v>68176404</v>
      </c>
      <c r="Y37" s="37"/>
      <c r="Z37" s="38"/>
      <c r="AA37" s="39">
        <v>68176404</v>
      </c>
    </row>
    <row r="38" spans="1:27" ht="13.5">
      <c r="A38" s="45" t="s">
        <v>58</v>
      </c>
      <c r="B38" s="46"/>
      <c r="C38" s="47">
        <v>62436092</v>
      </c>
      <c r="D38" s="47"/>
      <c r="E38" s="48">
        <v>71731220</v>
      </c>
      <c r="F38" s="49">
        <v>71731220</v>
      </c>
      <c r="G38" s="49">
        <v>100857232</v>
      </c>
      <c r="H38" s="49">
        <v>93863233</v>
      </c>
      <c r="I38" s="49">
        <v>86284418</v>
      </c>
      <c r="J38" s="49">
        <v>86284418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86284418</v>
      </c>
      <c r="X38" s="49">
        <v>88633557</v>
      </c>
      <c r="Y38" s="49">
        <v>-2349139</v>
      </c>
      <c r="Z38" s="50">
        <v>-2.65</v>
      </c>
      <c r="AA38" s="51">
        <v>71731220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92870460</v>
      </c>
      <c r="F6" s="23">
        <v>92870460</v>
      </c>
      <c r="G6" s="23">
        <v>6507827</v>
      </c>
      <c r="H6" s="23">
        <v>7221998</v>
      </c>
      <c r="I6" s="23">
        <v>11374562</v>
      </c>
      <c r="J6" s="23">
        <v>25104387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25104387</v>
      </c>
      <c r="X6" s="23">
        <v>22755000</v>
      </c>
      <c r="Y6" s="23">
        <v>2349387</v>
      </c>
      <c r="Z6" s="24">
        <v>10.32</v>
      </c>
      <c r="AA6" s="25">
        <v>92870460</v>
      </c>
    </row>
    <row r="7" spans="1:27" ht="13.5">
      <c r="A7" s="26" t="s">
        <v>34</v>
      </c>
      <c r="B7" s="20"/>
      <c r="C7" s="21"/>
      <c r="D7" s="21"/>
      <c r="E7" s="22">
        <v>95427000</v>
      </c>
      <c r="F7" s="23">
        <v>95427000</v>
      </c>
      <c r="G7" s="23">
        <v>37864000</v>
      </c>
      <c r="H7" s="23">
        <v>1446000</v>
      </c>
      <c r="I7" s="23"/>
      <c r="J7" s="23">
        <v>39310000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39310000</v>
      </c>
      <c r="X7" s="23">
        <v>30000000</v>
      </c>
      <c r="Y7" s="23">
        <v>9310000</v>
      </c>
      <c r="Z7" s="24">
        <v>31.03</v>
      </c>
      <c r="AA7" s="25">
        <v>95427000</v>
      </c>
    </row>
    <row r="8" spans="1:27" ht="13.5">
      <c r="A8" s="26" t="s">
        <v>35</v>
      </c>
      <c r="B8" s="20"/>
      <c r="C8" s="21"/>
      <c r="D8" s="21"/>
      <c r="E8" s="22">
        <v>31070000</v>
      </c>
      <c r="F8" s="23">
        <v>31070000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4889000</v>
      </c>
      <c r="Y8" s="23">
        <v>-4889000</v>
      </c>
      <c r="Z8" s="24">
        <v>-100</v>
      </c>
      <c r="AA8" s="25">
        <v>31070000</v>
      </c>
    </row>
    <row r="9" spans="1:27" ht="13.5">
      <c r="A9" s="26" t="s">
        <v>36</v>
      </c>
      <c r="B9" s="20"/>
      <c r="C9" s="21"/>
      <c r="D9" s="21"/>
      <c r="E9" s="22">
        <v>4828000</v>
      </c>
      <c r="F9" s="23">
        <v>4828000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1099100</v>
      </c>
      <c r="Y9" s="23">
        <v>-1099100</v>
      </c>
      <c r="Z9" s="24">
        <v>-100</v>
      </c>
      <c r="AA9" s="25">
        <v>4828000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-136737266</v>
      </c>
      <c r="F12" s="23">
        <v>-136737266</v>
      </c>
      <c r="G12" s="23">
        <v>-6481217</v>
      </c>
      <c r="H12" s="23">
        <v>-11306242</v>
      </c>
      <c r="I12" s="23">
        <v>-12445763</v>
      </c>
      <c r="J12" s="23">
        <v>-30233222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-30233222</v>
      </c>
      <c r="X12" s="23">
        <v>-32967000</v>
      </c>
      <c r="Y12" s="23">
        <v>2733778</v>
      </c>
      <c r="Z12" s="24">
        <v>-8.29</v>
      </c>
      <c r="AA12" s="25">
        <v>-136737266</v>
      </c>
    </row>
    <row r="13" spans="1:27" ht="13.5">
      <c r="A13" s="26" t="s">
        <v>40</v>
      </c>
      <c r="B13" s="20"/>
      <c r="C13" s="21"/>
      <c r="D13" s="21"/>
      <c r="E13" s="22">
        <v>-710200</v>
      </c>
      <c r="F13" s="23">
        <v>-710200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-177000</v>
      </c>
      <c r="Y13" s="23">
        <v>177000</v>
      </c>
      <c r="Z13" s="24">
        <v>-100</v>
      </c>
      <c r="AA13" s="25">
        <v>-710200</v>
      </c>
    </row>
    <row r="14" spans="1:27" ht="13.5">
      <c r="A14" s="26" t="s">
        <v>41</v>
      </c>
      <c r="B14" s="20"/>
      <c r="C14" s="21"/>
      <c r="D14" s="21"/>
      <c r="E14" s="22">
        <v>-1617000</v>
      </c>
      <c r="F14" s="23">
        <v>-1617000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-404250</v>
      </c>
      <c r="Y14" s="23">
        <v>404250</v>
      </c>
      <c r="Z14" s="24">
        <v>-100</v>
      </c>
      <c r="AA14" s="25">
        <v>-1617000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85130994</v>
      </c>
      <c r="F15" s="31">
        <f t="shared" si="0"/>
        <v>85130994</v>
      </c>
      <c r="G15" s="31">
        <f t="shared" si="0"/>
        <v>37890610</v>
      </c>
      <c r="H15" s="31">
        <f t="shared" si="0"/>
        <v>-2638244</v>
      </c>
      <c r="I15" s="31">
        <f t="shared" si="0"/>
        <v>-1071201</v>
      </c>
      <c r="J15" s="31">
        <f t="shared" si="0"/>
        <v>34181165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34181165</v>
      </c>
      <c r="X15" s="31">
        <f t="shared" si="0"/>
        <v>25194850</v>
      </c>
      <c r="Y15" s="31">
        <f t="shared" si="0"/>
        <v>8986315</v>
      </c>
      <c r="Z15" s="32">
        <f>+IF(X15&lt;&gt;0,+(Y15/X15)*100,0)</f>
        <v>35.66726930305201</v>
      </c>
      <c r="AA15" s="33">
        <f>SUM(AA6:AA14)</f>
        <v>85130994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-83807000</v>
      </c>
      <c r="F24" s="23">
        <v>-83807000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-15237000</v>
      </c>
      <c r="Y24" s="23">
        <v>15237000</v>
      </c>
      <c r="Z24" s="24">
        <v>-100</v>
      </c>
      <c r="AA24" s="25">
        <v>-83807000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-83807000</v>
      </c>
      <c r="F25" s="31">
        <f t="shared" si="1"/>
        <v>-83807000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-15237000</v>
      </c>
      <c r="Y25" s="31">
        <f t="shared" si="1"/>
        <v>15237000</v>
      </c>
      <c r="Z25" s="32">
        <f>+IF(X25&lt;&gt;0,+(Y25/X25)*100,0)</f>
        <v>-100</v>
      </c>
      <c r="AA25" s="33">
        <f>SUM(AA19:AA24)</f>
        <v>-83807000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1323994</v>
      </c>
      <c r="F36" s="37">
        <f t="shared" si="3"/>
        <v>1323994</v>
      </c>
      <c r="G36" s="37">
        <f t="shared" si="3"/>
        <v>37890610</v>
      </c>
      <c r="H36" s="37">
        <f t="shared" si="3"/>
        <v>-2638244</v>
      </c>
      <c r="I36" s="37">
        <f t="shared" si="3"/>
        <v>-1071201</v>
      </c>
      <c r="J36" s="37">
        <f t="shared" si="3"/>
        <v>34181165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34181165</v>
      </c>
      <c r="X36" s="37">
        <f t="shared" si="3"/>
        <v>9957850</v>
      </c>
      <c r="Y36" s="37">
        <f t="shared" si="3"/>
        <v>24223315</v>
      </c>
      <c r="Z36" s="38">
        <f>+IF(X36&lt;&gt;0,+(Y36/X36)*100,0)</f>
        <v>243.25848451221898</v>
      </c>
      <c r="AA36" s="39">
        <f>+AA15+AA25+AA34</f>
        <v>1323994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>
        <v>37890610</v>
      </c>
      <c r="I37" s="37">
        <v>35252366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1323994</v>
      </c>
      <c r="F38" s="49">
        <v>1323994</v>
      </c>
      <c r="G38" s="49">
        <v>37890610</v>
      </c>
      <c r="H38" s="49">
        <v>35252366</v>
      </c>
      <c r="I38" s="49">
        <v>34181165</v>
      </c>
      <c r="J38" s="49">
        <v>34181165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34181165</v>
      </c>
      <c r="X38" s="49">
        <v>9957850</v>
      </c>
      <c r="Y38" s="49">
        <v>24223315</v>
      </c>
      <c r="Z38" s="50">
        <v>243.26</v>
      </c>
      <c r="AA38" s="51">
        <v>1323994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107020599</v>
      </c>
      <c r="F6" s="23">
        <v>107020599</v>
      </c>
      <c r="G6" s="23">
        <v>7962220</v>
      </c>
      <c r="H6" s="23">
        <v>6084392</v>
      </c>
      <c r="I6" s="23">
        <v>16367162</v>
      </c>
      <c r="J6" s="23">
        <v>30413774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30413774</v>
      </c>
      <c r="X6" s="23">
        <v>25062697</v>
      </c>
      <c r="Y6" s="23">
        <v>5351077</v>
      </c>
      <c r="Z6" s="24">
        <v>21.35</v>
      </c>
      <c r="AA6" s="25">
        <v>107020599</v>
      </c>
    </row>
    <row r="7" spans="1:27" ht="13.5">
      <c r="A7" s="26" t="s">
        <v>34</v>
      </c>
      <c r="B7" s="20"/>
      <c r="C7" s="21"/>
      <c r="D7" s="21"/>
      <c r="E7" s="22">
        <v>170640997</v>
      </c>
      <c r="F7" s="23">
        <v>170640997</v>
      </c>
      <c r="G7" s="23">
        <v>66140400</v>
      </c>
      <c r="H7" s="23">
        <v>84410</v>
      </c>
      <c r="I7" s="23">
        <v>42115</v>
      </c>
      <c r="J7" s="23">
        <v>66266925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66266925</v>
      </c>
      <c r="X7" s="23">
        <v>42543531</v>
      </c>
      <c r="Y7" s="23">
        <v>23723394</v>
      </c>
      <c r="Z7" s="24">
        <v>55.76</v>
      </c>
      <c r="AA7" s="25">
        <v>170640997</v>
      </c>
    </row>
    <row r="8" spans="1:27" ht="13.5">
      <c r="A8" s="26" t="s">
        <v>35</v>
      </c>
      <c r="B8" s="20"/>
      <c r="C8" s="21"/>
      <c r="D8" s="21"/>
      <c r="E8" s="22">
        <v>50839999</v>
      </c>
      <c r="F8" s="23">
        <v>50839999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12090001</v>
      </c>
      <c r="Y8" s="23">
        <v>-12090001</v>
      </c>
      <c r="Z8" s="24">
        <v>-100</v>
      </c>
      <c r="AA8" s="25">
        <v>50839999</v>
      </c>
    </row>
    <row r="9" spans="1:27" ht="13.5">
      <c r="A9" s="26" t="s">
        <v>36</v>
      </c>
      <c r="B9" s="20"/>
      <c r="C9" s="21"/>
      <c r="D9" s="21"/>
      <c r="E9" s="22">
        <v>8105001</v>
      </c>
      <c r="F9" s="23">
        <v>8105001</v>
      </c>
      <c r="G9" s="23">
        <v>98233</v>
      </c>
      <c r="H9" s="23">
        <v>507597</v>
      </c>
      <c r="I9" s="23">
        <v>1811155</v>
      </c>
      <c r="J9" s="23">
        <v>2416985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2416985</v>
      </c>
      <c r="X9" s="23">
        <v>1977409</v>
      </c>
      <c r="Y9" s="23">
        <v>439576</v>
      </c>
      <c r="Z9" s="24">
        <v>22.23</v>
      </c>
      <c r="AA9" s="25">
        <v>8105001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-254447836</v>
      </c>
      <c r="F12" s="23">
        <v>-254447836</v>
      </c>
      <c r="G12" s="23">
        <v>-25232095</v>
      </c>
      <c r="H12" s="23">
        <v>-21569586</v>
      </c>
      <c r="I12" s="23">
        <v>-13397759</v>
      </c>
      <c r="J12" s="23">
        <v>-60199440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-60199440</v>
      </c>
      <c r="X12" s="23">
        <v>-62114391</v>
      </c>
      <c r="Y12" s="23">
        <v>1914951</v>
      </c>
      <c r="Z12" s="24">
        <v>-3.08</v>
      </c>
      <c r="AA12" s="25">
        <v>-254447836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>
        <v>-9600000</v>
      </c>
      <c r="F14" s="23">
        <v>-9600000</v>
      </c>
      <c r="G14" s="23">
        <v>-94000</v>
      </c>
      <c r="H14" s="23">
        <v>-53073</v>
      </c>
      <c r="I14" s="23">
        <v>-54501</v>
      </c>
      <c r="J14" s="23">
        <v>-201574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-201574</v>
      </c>
      <c r="X14" s="23">
        <v>-2304158</v>
      </c>
      <c r="Y14" s="23">
        <v>2102584</v>
      </c>
      <c r="Z14" s="24">
        <v>-91.25</v>
      </c>
      <c r="AA14" s="25">
        <v>-9600000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72558760</v>
      </c>
      <c r="F15" s="31">
        <f t="shared" si="0"/>
        <v>72558760</v>
      </c>
      <c r="G15" s="31">
        <f t="shared" si="0"/>
        <v>48874758</v>
      </c>
      <c r="H15" s="31">
        <f t="shared" si="0"/>
        <v>-14946260</v>
      </c>
      <c r="I15" s="31">
        <f t="shared" si="0"/>
        <v>4768172</v>
      </c>
      <c r="J15" s="31">
        <f t="shared" si="0"/>
        <v>38696670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38696670</v>
      </c>
      <c r="X15" s="31">
        <f t="shared" si="0"/>
        <v>17255089</v>
      </c>
      <c r="Y15" s="31">
        <f t="shared" si="0"/>
        <v>21441581</v>
      </c>
      <c r="Z15" s="32">
        <f>+IF(X15&lt;&gt;0,+(Y15/X15)*100,0)</f>
        <v>124.26236109242903</v>
      </c>
      <c r="AA15" s="33">
        <f>SUM(AA6:AA14)</f>
        <v>72558760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5000000</v>
      </c>
      <c r="F19" s="23">
        <v>5000000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5000000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-77290000</v>
      </c>
      <c r="F24" s="23">
        <v>-77290000</v>
      </c>
      <c r="G24" s="23">
        <v>-125771</v>
      </c>
      <c r="H24" s="23"/>
      <c r="I24" s="23">
        <v>-91298</v>
      </c>
      <c r="J24" s="23">
        <v>-217069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-217069</v>
      </c>
      <c r="X24" s="23">
        <v>-5327488</v>
      </c>
      <c r="Y24" s="23">
        <v>5110419</v>
      </c>
      <c r="Z24" s="24">
        <v>-95.93</v>
      </c>
      <c r="AA24" s="25">
        <v>-77290000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-72290000</v>
      </c>
      <c r="F25" s="31">
        <f t="shared" si="1"/>
        <v>-72290000</v>
      </c>
      <c r="G25" s="31">
        <f t="shared" si="1"/>
        <v>-125771</v>
      </c>
      <c r="H25" s="31">
        <f t="shared" si="1"/>
        <v>0</v>
      </c>
      <c r="I25" s="31">
        <f t="shared" si="1"/>
        <v>-91298</v>
      </c>
      <c r="J25" s="31">
        <f t="shared" si="1"/>
        <v>-217069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-217069</v>
      </c>
      <c r="X25" s="31">
        <f t="shared" si="1"/>
        <v>-5327488</v>
      </c>
      <c r="Y25" s="31">
        <f t="shared" si="1"/>
        <v>5110419</v>
      </c>
      <c r="Z25" s="32">
        <f>+IF(X25&lt;&gt;0,+(Y25/X25)*100,0)</f>
        <v>-95.92549058768411</v>
      </c>
      <c r="AA25" s="33">
        <f>SUM(AA19:AA24)</f>
        <v>-72290000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500000</v>
      </c>
      <c r="F31" s="23">
        <v>500000</v>
      </c>
      <c r="G31" s="23">
        <v>-2910</v>
      </c>
      <c r="H31" s="40">
        <v>-22214</v>
      </c>
      <c r="I31" s="40">
        <v>-600</v>
      </c>
      <c r="J31" s="40">
        <v>-25724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-25724</v>
      </c>
      <c r="X31" s="40">
        <v>-100000</v>
      </c>
      <c r="Y31" s="23">
        <v>74276</v>
      </c>
      <c r="Z31" s="24">
        <v>-74.28</v>
      </c>
      <c r="AA31" s="25">
        <v>500000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500000</v>
      </c>
      <c r="F34" s="31">
        <f t="shared" si="2"/>
        <v>500000</v>
      </c>
      <c r="G34" s="31">
        <f t="shared" si="2"/>
        <v>-2910</v>
      </c>
      <c r="H34" s="31">
        <f t="shared" si="2"/>
        <v>-22214</v>
      </c>
      <c r="I34" s="31">
        <f t="shared" si="2"/>
        <v>-600</v>
      </c>
      <c r="J34" s="31">
        <f t="shared" si="2"/>
        <v>-25724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-25724</v>
      </c>
      <c r="X34" s="31">
        <f t="shared" si="2"/>
        <v>-100000</v>
      </c>
      <c r="Y34" s="31">
        <f t="shared" si="2"/>
        <v>74276</v>
      </c>
      <c r="Z34" s="32">
        <f>+IF(X34&lt;&gt;0,+(Y34/X34)*100,0)</f>
        <v>-74.276</v>
      </c>
      <c r="AA34" s="33">
        <f>SUM(AA29:AA33)</f>
        <v>500000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768760</v>
      </c>
      <c r="F36" s="37">
        <f t="shared" si="3"/>
        <v>768760</v>
      </c>
      <c r="G36" s="37">
        <f t="shared" si="3"/>
        <v>48746077</v>
      </c>
      <c r="H36" s="37">
        <f t="shared" si="3"/>
        <v>-14968474</v>
      </c>
      <c r="I36" s="37">
        <f t="shared" si="3"/>
        <v>4676274</v>
      </c>
      <c r="J36" s="37">
        <f t="shared" si="3"/>
        <v>38453877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38453877</v>
      </c>
      <c r="X36" s="37">
        <f t="shared" si="3"/>
        <v>11827601</v>
      </c>
      <c r="Y36" s="37">
        <f t="shared" si="3"/>
        <v>26626276</v>
      </c>
      <c r="Z36" s="38">
        <f>+IF(X36&lt;&gt;0,+(Y36/X36)*100,0)</f>
        <v>225.11983622037977</v>
      </c>
      <c r="AA36" s="39">
        <f>+AA15+AA25+AA34</f>
        <v>768760</v>
      </c>
    </row>
    <row r="37" spans="1:27" ht="13.5">
      <c r="A37" s="26" t="s">
        <v>57</v>
      </c>
      <c r="B37" s="20"/>
      <c r="C37" s="35"/>
      <c r="D37" s="35"/>
      <c r="E37" s="36">
        <v>20000000</v>
      </c>
      <c r="F37" s="37">
        <v>20000000</v>
      </c>
      <c r="G37" s="37">
        <v>35400225</v>
      </c>
      <c r="H37" s="37">
        <v>84146302</v>
      </c>
      <c r="I37" s="37">
        <v>69177828</v>
      </c>
      <c r="J37" s="37">
        <v>35400225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35400225</v>
      </c>
      <c r="X37" s="37">
        <v>20000000</v>
      </c>
      <c r="Y37" s="37">
        <v>15400225</v>
      </c>
      <c r="Z37" s="38">
        <v>77</v>
      </c>
      <c r="AA37" s="39">
        <v>20000000</v>
      </c>
    </row>
    <row r="38" spans="1:27" ht="13.5">
      <c r="A38" s="45" t="s">
        <v>58</v>
      </c>
      <c r="B38" s="46"/>
      <c r="C38" s="47"/>
      <c r="D38" s="47"/>
      <c r="E38" s="48">
        <v>20768758</v>
      </c>
      <c r="F38" s="49">
        <v>20768758</v>
      </c>
      <c r="G38" s="49">
        <v>84146302</v>
      </c>
      <c r="H38" s="49">
        <v>69177828</v>
      </c>
      <c r="I38" s="49">
        <v>73854102</v>
      </c>
      <c r="J38" s="49">
        <v>73854102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73854102</v>
      </c>
      <c r="X38" s="49">
        <v>31827599</v>
      </c>
      <c r="Y38" s="49">
        <v>42026503</v>
      </c>
      <c r="Z38" s="50">
        <v>132.04</v>
      </c>
      <c r="AA38" s="51">
        <v>20768758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19767952</v>
      </c>
      <c r="F6" s="23">
        <v>19767952</v>
      </c>
      <c r="G6" s="23">
        <v>670245</v>
      </c>
      <c r="H6" s="23">
        <v>6364920</v>
      </c>
      <c r="I6" s="23"/>
      <c r="J6" s="23">
        <v>7035165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7035165</v>
      </c>
      <c r="X6" s="23">
        <v>4276001</v>
      </c>
      <c r="Y6" s="23">
        <v>2759164</v>
      </c>
      <c r="Z6" s="24">
        <v>64.53</v>
      </c>
      <c r="AA6" s="25">
        <v>19767952</v>
      </c>
    </row>
    <row r="7" spans="1:27" ht="13.5">
      <c r="A7" s="26" t="s">
        <v>34</v>
      </c>
      <c r="B7" s="20"/>
      <c r="C7" s="21"/>
      <c r="D7" s="21"/>
      <c r="E7" s="22">
        <v>185336000</v>
      </c>
      <c r="F7" s="23">
        <v>185336000</v>
      </c>
      <c r="G7" s="23">
        <v>73550000</v>
      </c>
      <c r="H7" s="23">
        <v>1347000</v>
      </c>
      <c r="I7" s="23"/>
      <c r="J7" s="23">
        <v>74897000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74897000</v>
      </c>
      <c r="X7" s="23">
        <v>64156000</v>
      </c>
      <c r="Y7" s="23">
        <v>10741000</v>
      </c>
      <c r="Z7" s="24">
        <v>16.74</v>
      </c>
      <c r="AA7" s="25">
        <v>185336000</v>
      </c>
    </row>
    <row r="8" spans="1:27" ht="13.5">
      <c r="A8" s="26" t="s">
        <v>35</v>
      </c>
      <c r="B8" s="20"/>
      <c r="C8" s="21"/>
      <c r="D8" s="21"/>
      <c r="E8" s="22">
        <v>57452000</v>
      </c>
      <c r="F8" s="23">
        <v>57452000</v>
      </c>
      <c r="G8" s="23">
        <v>21277000</v>
      </c>
      <c r="H8" s="23"/>
      <c r="I8" s="23"/>
      <c r="J8" s="23">
        <v>21277000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21277000</v>
      </c>
      <c r="X8" s="23">
        <v>36726000</v>
      </c>
      <c r="Y8" s="23">
        <v>-15449000</v>
      </c>
      <c r="Z8" s="24">
        <v>-42.07</v>
      </c>
      <c r="AA8" s="25">
        <v>57452000</v>
      </c>
    </row>
    <row r="9" spans="1:27" ht="13.5">
      <c r="A9" s="26" t="s">
        <v>36</v>
      </c>
      <c r="B9" s="20"/>
      <c r="C9" s="21"/>
      <c r="D9" s="21"/>
      <c r="E9" s="22">
        <v>11397643</v>
      </c>
      <c r="F9" s="23">
        <v>11397643</v>
      </c>
      <c r="G9" s="23">
        <v>590319</v>
      </c>
      <c r="H9" s="23">
        <v>766807</v>
      </c>
      <c r="I9" s="23"/>
      <c r="J9" s="23">
        <v>1357126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1357126</v>
      </c>
      <c r="X9" s="23">
        <v>1870000</v>
      </c>
      <c r="Y9" s="23">
        <v>-512874</v>
      </c>
      <c r="Z9" s="24">
        <v>-27.43</v>
      </c>
      <c r="AA9" s="25">
        <v>11397643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-174116384</v>
      </c>
      <c r="F12" s="23">
        <v>-174116384</v>
      </c>
      <c r="G12" s="23">
        <v>-11955007</v>
      </c>
      <c r="H12" s="23">
        <v>-15284908</v>
      </c>
      <c r="I12" s="23"/>
      <c r="J12" s="23">
        <v>-27239915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-27239915</v>
      </c>
      <c r="X12" s="23">
        <v>-48777674</v>
      </c>
      <c r="Y12" s="23">
        <v>21537759</v>
      </c>
      <c r="Z12" s="24">
        <v>-44.15</v>
      </c>
      <c r="AA12" s="25">
        <v>-174116384</v>
      </c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99837211</v>
      </c>
      <c r="F15" s="31">
        <f t="shared" si="0"/>
        <v>99837211</v>
      </c>
      <c r="G15" s="31">
        <f t="shared" si="0"/>
        <v>84132557</v>
      </c>
      <c r="H15" s="31">
        <f t="shared" si="0"/>
        <v>-6806181</v>
      </c>
      <c r="I15" s="31">
        <f t="shared" si="0"/>
        <v>0</v>
      </c>
      <c r="J15" s="31">
        <f t="shared" si="0"/>
        <v>77326376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77326376</v>
      </c>
      <c r="X15" s="31">
        <f t="shared" si="0"/>
        <v>58250327</v>
      </c>
      <c r="Y15" s="31">
        <f t="shared" si="0"/>
        <v>19076049</v>
      </c>
      <c r="Z15" s="32">
        <f>+IF(X15&lt;&gt;0,+(Y15/X15)*100,0)</f>
        <v>32.74839813345597</v>
      </c>
      <c r="AA15" s="33">
        <f>SUM(AA6:AA14)</f>
        <v>99837211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-156677663</v>
      </c>
      <c r="F24" s="23">
        <v>-156677663</v>
      </c>
      <c r="G24" s="23">
        <v>-4216267</v>
      </c>
      <c r="H24" s="23">
        <v>-28177055</v>
      </c>
      <c r="I24" s="23"/>
      <c r="J24" s="23">
        <v>-32393322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-32393322</v>
      </c>
      <c r="X24" s="23">
        <v>-29481045</v>
      </c>
      <c r="Y24" s="23">
        <v>-2912277</v>
      </c>
      <c r="Z24" s="24">
        <v>9.88</v>
      </c>
      <c r="AA24" s="25">
        <v>-156677663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-156677663</v>
      </c>
      <c r="F25" s="31">
        <f t="shared" si="1"/>
        <v>-156677663</v>
      </c>
      <c r="G25" s="31">
        <f t="shared" si="1"/>
        <v>-4216267</v>
      </c>
      <c r="H25" s="31">
        <f t="shared" si="1"/>
        <v>-28177055</v>
      </c>
      <c r="I25" s="31">
        <f t="shared" si="1"/>
        <v>0</v>
      </c>
      <c r="J25" s="31">
        <f t="shared" si="1"/>
        <v>-32393322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-32393322</v>
      </c>
      <c r="X25" s="31">
        <f t="shared" si="1"/>
        <v>-29481045</v>
      </c>
      <c r="Y25" s="31">
        <f t="shared" si="1"/>
        <v>-2912277</v>
      </c>
      <c r="Z25" s="32">
        <f>+IF(X25&lt;&gt;0,+(Y25/X25)*100,0)</f>
        <v>9.878472761057147</v>
      </c>
      <c r="AA25" s="33">
        <f>SUM(AA19:AA24)</f>
        <v>-156677663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-56840452</v>
      </c>
      <c r="F36" s="37">
        <f t="shared" si="3"/>
        <v>-56840452</v>
      </c>
      <c r="G36" s="37">
        <f t="shared" si="3"/>
        <v>79916290</v>
      </c>
      <c r="H36" s="37">
        <f t="shared" si="3"/>
        <v>-34983236</v>
      </c>
      <c r="I36" s="37">
        <f t="shared" si="3"/>
        <v>0</v>
      </c>
      <c r="J36" s="37">
        <f t="shared" si="3"/>
        <v>44933054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44933054</v>
      </c>
      <c r="X36" s="37">
        <f t="shared" si="3"/>
        <v>28769282</v>
      </c>
      <c r="Y36" s="37">
        <f t="shared" si="3"/>
        <v>16163772</v>
      </c>
      <c r="Z36" s="38">
        <f>+IF(X36&lt;&gt;0,+(Y36/X36)*100,0)</f>
        <v>56.184134174777114</v>
      </c>
      <c r="AA36" s="39">
        <f>+AA15+AA25+AA34</f>
        <v>-56840452</v>
      </c>
    </row>
    <row r="37" spans="1:27" ht="13.5">
      <c r="A37" s="26" t="s">
        <v>57</v>
      </c>
      <c r="B37" s="20"/>
      <c r="C37" s="35"/>
      <c r="D37" s="35"/>
      <c r="E37" s="36">
        <v>94825283</v>
      </c>
      <c r="F37" s="37">
        <v>94825283</v>
      </c>
      <c r="G37" s="37">
        <v>94825283</v>
      </c>
      <c r="H37" s="37">
        <v>174741573</v>
      </c>
      <c r="I37" s="37"/>
      <c r="J37" s="37">
        <v>94825283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94825283</v>
      </c>
      <c r="X37" s="37">
        <v>94825283</v>
      </c>
      <c r="Y37" s="37"/>
      <c r="Z37" s="38"/>
      <c r="AA37" s="39">
        <v>94825283</v>
      </c>
    </row>
    <row r="38" spans="1:27" ht="13.5">
      <c r="A38" s="45" t="s">
        <v>58</v>
      </c>
      <c r="B38" s="46"/>
      <c r="C38" s="47"/>
      <c r="D38" s="47"/>
      <c r="E38" s="48">
        <v>37984831</v>
      </c>
      <c r="F38" s="49">
        <v>37984831</v>
      </c>
      <c r="G38" s="49">
        <v>174741573</v>
      </c>
      <c r="H38" s="49">
        <v>139758337</v>
      </c>
      <c r="I38" s="49"/>
      <c r="J38" s="49">
        <v>139758337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139758337</v>
      </c>
      <c r="X38" s="49">
        <v>123594565</v>
      </c>
      <c r="Y38" s="49">
        <v>16163772</v>
      </c>
      <c r="Z38" s="50">
        <v>13.08</v>
      </c>
      <c r="AA38" s="51">
        <v>37984831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3749196</v>
      </c>
      <c r="D6" s="21"/>
      <c r="E6" s="22">
        <v>2811567</v>
      </c>
      <c r="F6" s="23">
        <v>2811567</v>
      </c>
      <c r="G6" s="23">
        <v>2734848</v>
      </c>
      <c r="H6" s="23">
        <v>414406</v>
      </c>
      <c r="I6" s="23">
        <v>948715</v>
      </c>
      <c r="J6" s="23">
        <v>4097969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4097969</v>
      </c>
      <c r="X6" s="23">
        <v>500309</v>
      </c>
      <c r="Y6" s="23">
        <v>3597660</v>
      </c>
      <c r="Z6" s="24">
        <v>719.09</v>
      </c>
      <c r="AA6" s="25">
        <v>2811567</v>
      </c>
    </row>
    <row r="7" spans="1:27" ht="13.5">
      <c r="A7" s="26" t="s">
        <v>34</v>
      </c>
      <c r="B7" s="20"/>
      <c r="C7" s="21">
        <v>59099495</v>
      </c>
      <c r="D7" s="21"/>
      <c r="E7" s="22">
        <v>68361520</v>
      </c>
      <c r="F7" s="23">
        <v>68361520</v>
      </c>
      <c r="G7" s="23">
        <v>25601680</v>
      </c>
      <c r="H7" s="23">
        <v>1371497</v>
      </c>
      <c r="I7" s="23"/>
      <c r="J7" s="23">
        <v>26973177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26973177</v>
      </c>
      <c r="X7" s="23">
        <v>29322232</v>
      </c>
      <c r="Y7" s="23">
        <v>-2349055</v>
      </c>
      <c r="Z7" s="24">
        <v>-8.01</v>
      </c>
      <c r="AA7" s="25">
        <v>68361520</v>
      </c>
    </row>
    <row r="8" spans="1:27" ht="13.5">
      <c r="A8" s="26" t="s">
        <v>35</v>
      </c>
      <c r="B8" s="20"/>
      <c r="C8" s="21">
        <v>17205844</v>
      </c>
      <c r="D8" s="21"/>
      <c r="E8" s="22">
        <v>20532480</v>
      </c>
      <c r="F8" s="23">
        <v>20532480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>
        <v>1989000</v>
      </c>
      <c r="Y8" s="23">
        <v>-1989000</v>
      </c>
      <c r="Z8" s="24">
        <v>-100</v>
      </c>
      <c r="AA8" s="25">
        <v>20532480</v>
      </c>
    </row>
    <row r="9" spans="1:27" ht="13.5">
      <c r="A9" s="26" t="s">
        <v>36</v>
      </c>
      <c r="B9" s="20"/>
      <c r="C9" s="21">
        <v>1191329</v>
      </c>
      <c r="D9" s="21"/>
      <c r="E9" s="22">
        <v>1550000</v>
      </c>
      <c r="F9" s="23">
        <v>1550000</v>
      </c>
      <c r="G9" s="23"/>
      <c r="H9" s="23">
        <v>51525</v>
      </c>
      <c r="I9" s="23">
        <v>58109</v>
      </c>
      <c r="J9" s="23">
        <v>109634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109634</v>
      </c>
      <c r="X9" s="23">
        <v>119000</v>
      </c>
      <c r="Y9" s="23">
        <v>-9366</v>
      </c>
      <c r="Z9" s="24">
        <v>-7.87</v>
      </c>
      <c r="AA9" s="25">
        <v>1550000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-59273762</v>
      </c>
      <c r="D12" s="21"/>
      <c r="E12" s="22">
        <v>-69978214</v>
      </c>
      <c r="F12" s="23">
        <v>-69978214</v>
      </c>
      <c r="G12" s="23">
        <v>-4194764</v>
      </c>
      <c r="H12" s="23">
        <v>-7276394</v>
      </c>
      <c r="I12" s="23">
        <v>-4056873</v>
      </c>
      <c r="J12" s="23">
        <v>-15528031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-15528031</v>
      </c>
      <c r="X12" s="23">
        <v>-18240555</v>
      </c>
      <c r="Y12" s="23">
        <v>2712524</v>
      </c>
      <c r="Z12" s="24">
        <v>-14.87</v>
      </c>
      <c r="AA12" s="25">
        <v>-69978214</v>
      </c>
    </row>
    <row r="13" spans="1:27" ht="13.5">
      <c r="A13" s="26" t="s">
        <v>40</v>
      </c>
      <c r="B13" s="20"/>
      <c r="C13" s="21">
        <v>-19817</v>
      </c>
      <c r="D13" s="21"/>
      <c r="E13" s="22">
        <v>-93000</v>
      </c>
      <c r="F13" s="23">
        <v>-93000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>
        <v>-93000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>
        <v>-2113917</v>
      </c>
      <c r="J14" s="23">
        <v>-2113917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-2113917</v>
      </c>
      <c r="X14" s="23"/>
      <c r="Y14" s="23">
        <v>-2113917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21952285</v>
      </c>
      <c r="D15" s="29">
        <f>SUM(D6:D14)</f>
        <v>0</v>
      </c>
      <c r="E15" s="30">
        <f t="shared" si="0"/>
        <v>23184353</v>
      </c>
      <c r="F15" s="31">
        <f t="shared" si="0"/>
        <v>23184353</v>
      </c>
      <c r="G15" s="31">
        <f t="shared" si="0"/>
        <v>24141764</v>
      </c>
      <c r="H15" s="31">
        <f t="shared" si="0"/>
        <v>-5438966</v>
      </c>
      <c r="I15" s="31">
        <f t="shared" si="0"/>
        <v>-5163966</v>
      </c>
      <c r="J15" s="31">
        <f t="shared" si="0"/>
        <v>13538832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13538832</v>
      </c>
      <c r="X15" s="31">
        <f t="shared" si="0"/>
        <v>13689986</v>
      </c>
      <c r="Y15" s="31">
        <f t="shared" si="0"/>
        <v>-151154</v>
      </c>
      <c r="Z15" s="32">
        <f>+IF(X15&lt;&gt;0,+(Y15/X15)*100,0)</f>
        <v>-1.104120924594079</v>
      </c>
      <c r="AA15" s="33">
        <f>SUM(AA6:AA14)</f>
        <v>23184353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2051358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-24385174</v>
      </c>
      <c r="D24" s="21"/>
      <c r="E24" s="22">
        <v>-23225581</v>
      </c>
      <c r="F24" s="23">
        <v>-23225581</v>
      </c>
      <c r="G24" s="23"/>
      <c r="H24" s="23">
        <v>-2057340</v>
      </c>
      <c r="I24" s="23">
        <v>-1234428</v>
      </c>
      <c r="J24" s="23">
        <v>-3291768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-3291768</v>
      </c>
      <c r="X24" s="23">
        <v>-3189200</v>
      </c>
      <c r="Y24" s="23">
        <v>-102568</v>
      </c>
      <c r="Z24" s="24">
        <v>3.22</v>
      </c>
      <c r="AA24" s="25">
        <v>-23225581</v>
      </c>
    </row>
    <row r="25" spans="1:27" ht="13.5">
      <c r="A25" s="27" t="s">
        <v>49</v>
      </c>
      <c r="B25" s="28"/>
      <c r="C25" s="29">
        <f aca="true" t="shared" si="1" ref="C25:Y25">SUM(C19:C24)</f>
        <v>-22333816</v>
      </c>
      <c r="D25" s="29">
        <f>SUM(D19:D24)</f>
        <v>0</v>
      </c>
      <c r="E25" s="30">
        <f t="shared" si="1"/>
        <v>-23225581</v>
      </c>
      <c r="F25" s="31">
        <f t="shared" si="1"/>
        <v>-23225581</v>
      </c>
      <c r="G25" s="31">
        <f t="shared" si="1"/>
        <v>0</v>
      </c>
      <c r="H25" s="31">
        <f t="shared" si="1"/>
        <v>-2057340</v>
      </c>
      <c r="I25" s="31">
        <f t="shared" si="1"/>
        <v>-1234428</v>
      </c>
      <c r="J25" s="31">
        <f t="shared" si="1"/>
        <v>-3291768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-3291768</v>
      </c>
      <c r="X25" s="31">
        <f t="shared" si="1"/>
        <v>-3189200</v>
      </c>
      <c r="Y25" s="31">
        <f t="shared" si="1"/>
        <v>-102568</v>
      </c>
      <c r="Z25" s="32">
        <f>+IF(X25&lt;&gt;0,+(Y25/X25)*100,0)</f>
        <v>3.216104352188637</v>
      </c>
      <c r="AA25" s="33">
        <f>SUM(AA19:AA24)</f>
        <v>-23225581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-86300</v>
      </c>
      <c r="F31" s="23">
        <v>-86300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-86300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-112091</v>
      </c>
      <c r="D33" s="21"/>
      <c r="E33" s="22">
        <v>-143000</v>
      </c>
      <c r="F33" s="23">
        <v>-143000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-143000</v>
      </c>
    </row>
    <row r="34" spans="1:27" ht="13.5">
      <c r="A34" s="27" t="s">
        <v>55</v>
      </c>
      <c r="B34" s="28"/>
      <c r="C34" s="29">
        <f aca="true" t="shared" si="2" ref="C34:Y34">SUM(C29:C33)</f>
        <v>-112091</v>
      </c>
      <c r="D34" s="29">
        <f>SUM(D29:D33)</f>
        <v>0</v>
      </c>
      <c r="E34" s="30">
        <f t="shared" si="2"/>
        <v>-229300</v>
      </c>
      <c r="F34" s="31">
        <f t="shared" si="2"/>
        <v>-229300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-229300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-493622</v>
      </c>
      <c r="D36" s="35">
        <f>+D15+D25+D34</f>
        <v>0</v>
      </c>
      <c r="E36" s="36">
        <f t="shared" si="3"/>
        <v>-270528</v>
      </c>
      <c r="F36" s="37">
        <f t="shared" si="3"/>
        <v>-270528</v>
      </c>
      <c r="G36" s="37">
        <f t="shared" si="3"/>
        <v>24141764</v>
      </c>
      <c r="H36" s="37">
        <f t="shared" si="3"/>
        <v>-7496306</v>
      </c>
      <c r="I36" s="37">
        <f t="shared" si="3"/>
        <v>-6398394</v>
      </c>
      <c r="J36" s="37">
        <f t="shared" si="3"/>
        <v>10247064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10247064</v>
      </c>
      <c r="X36" s="37">
        <f t="shared" si="3"/>
        <v>10500786</v>
      </c>
      <c r="Y36" s="37">
        <f t="shared" si="3"/>
        <v>-253722</v>
      </c>
      <c r="Z36" s="38">
        <f>+IF(X36&lt;&gt;0,+(Y36/X36)*100,0)</f>
        <v>-2.416219128739506</v>
      </c>
      <c r="AA36" s="39">
        <f>+AA15+AA25+AA34</f>
        <v>-270528</v>
      </c>
    </row>
    <row r="37" spans="1:27" ht="13.5">
      <c r="A37" s="26" t="s">
        <v>57</v>
      </c>
      <c r="B37" s="20"/>
      <c r="C37" s="35">
        <v>15982579</v>
      </c>
      <c r="D37" s="35"/>
      <c r="E37" s="36">
        <v>7794542</v>
      </c>
      <c r="F37" s="37">
        <v>7794542</v>
      </c>
      <c r="G37" s="37">
        <v>6148081</v>
      </c>
      <c r="H37" s="37">
        <v>30289845</v>
      </c>
      <c r="I37" s="37">
        <v>22793539</v>
      </c>
      <c r="J37" s="37">
        <v>6148081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6148081</v>
      </c>
      <c r="X37" s="37">
        <v>7794542</v>
      </c>
      <c r="Y37" s="37">
        <v>-1646461</v>
      </c>
      <c r="Z37" s="38">
        <v>-21.12</v>
      </c>
      <c r="AA37" s="39">
        <v>7794542</v>
      </c>
    </row>
    <row r="38" spans="1:27" ht="13.5">
      <c r="A38" s="45" t="s">
        <v>58</v>
      </c>
      <c r="B38" s="46"/>
      <c r="C38" s="47">
        <v>15488957</v>
      </c>
      <c r="D38" s="47"/>
      <c r="E38" s="48">
        <v>7524014</v>
      </c>
      <c r="F38" s="49">
        <v>7524014</v>
      </c>
      <c r="G38" s="49">
        <v>30289845</v>
      </c>
      <c r="H38" s="49">
        <v>22793539</v>
      </c>
      <c r="I38" s="49">
        <v>16395145</v>
      </c>
      <c r="J38" s="49">
        <v>16395145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16395145</v>
      </c>
      <c r="X38" s="49">
        <v>18295328</v>
      </c>
      <c r="Y38" s="49">
        <v>-1900183</v>
      </c>
      <c r="Z38" s="50">
        <v>-10.39</v>
      </c>
      <c r="AA38" s="51">
        <v>7524014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/>
      <c r="F6" s="23"/>
      <c r="G6" s="23">
        <v>25023109</v>
      </c>
      <c r="H6" s="23">
        <v>6175435</v>
      </c>
      <c r="I6" s="23">
        <v>6794552</v>
      </c>
      <c r="J6" s="23">
        <v>37993096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37993096</v>
      </c>
      <c r="X6" s="23"/>
      <c r="Y6" s="23">
        <v>37993096</v>
      </c>
      <c r="Z6" s="24"/>
      <c r="AA6" s="25"/>
    </row>
    <row r="7" spans="1:27" ht="13.5">
      <c r="A7" s="26" t="s">
        <v>34</v>
      </c>
      <c r="B7" s="20"/>
      <c r="C7" s="21"/>
      <c r="D7" s="21"/>
      <c r="E7" s="22"/>
      <c r="F7" s="23"/>
      <c r="G7" s="23">
        <v>73997000</v>
      </c>
      <c r="H7" s="23">
        <v>1480000</v>
      </c>
      <c r="I7" s="23"/>
      <c r="J7" s="23">
        <v>75477000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75477000</v>
      </c>
      <c r="X7" s="23"/>
      <c r="Y7" s="23">
        <v>75477000</v>
      </c>
      <c r="Z7" s="24"/>
      <c r="AA7" s="25"/>
    </row>
    <row r="8" spans="1:27" ht="13.5">
      <c r="A8" s="26" t="s">
        <v>35</v>
      </c>
      <c r="B8" s="20"/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27" ht="13.5">
      <c r="A9" s="26" t="s">
        <v>36</v>
      </c>
      <c r="B9" s="20"/>
      <c r="C9" s="21"/>
      <c r="D9" s="21"/>
      <c r="E9" s="22"/>
      <c r="F9" s="23"/>
      <c r="G9" s="23">
        <v>83197</v>
      </c>
      <c r="H9" s="23">
        <v>231515</v>
      </c>
      <c r="I9" s="23">
        <v>86043</v>
      </c>
      <c r="J9" s="23">
        <v>400755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400755</v>
      </c>
      <c r="X9" s="23"/>
      <c r="Y9" s="23">
        <v>400755</v>
      </c>
      <c r="Z9" s="24"/>
      <c r="AA9" s="25"/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/>
      <c r="F12" s="23"/>
      <c r="G12" s="23">
        <v>-12732905</v>
      </c>
      <c r="H12" s="23">
        <v>-17527643</v>
      </c>
      <c r="I12" s="23">
        <v>-17612620</v>
      </c>
      <c r="J12" s="23">
        <v>-47873168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-47873168</v>
      </c>
      <c r="X12" s="23"/>
      <c r="Y12" s="23">
        <v>-47873168</v>
      </c>
      <c r="Z12" s="24"/>
      <c r="AA12" s="25"/>
    </row>
    <row r="13" spans="1:27" ht="13.5">
      <c r="A13" s="26" t="s">
        <v>40</v>
      </c>
      <c r="B13" s="20"/>
      <c r="C13" s="21"/>
      <c r="D13" s="21"/>
      <c r="E13" s="22"/>
      <c r="F13" s="23"/>
      <c r="G13" s="23"/>
      <c r="H13" s="23"/>
      <c r="I13" s="23">
        <v>-629201</v>
      </c>
      <c r="J13" s="23">
        <v>-629201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-629201</v>
      </c>
      <c r="X13" s="23"/>
      <c r="Y13" s="23">
        <v>-629201</v>
      </c>
      <c r="Z13" s="24"/>
      <c r="AA13" s="25"/>
    </row>
    <row r="14" spans="1:27" ht="13.5">
      <c r="A14" s="26" t="s">
        <v>41</v>
      </c>
      <c r="B14" s="20"/>
      <c r="C14" s="21"/>
      <c r="D14" s="21"/>
      <c r="E14" s="22"/>
      <c r="F14" s="23"/>
      <c r="G14" s="23">
        <v>-5872</v>
      </c>
      <c r="H14" s="23">
        <v>-231375</v>
      </c>
      <c r="I14" s="23">
        <v>-247148</v>
      </c>
      <c r="J14" s="23">
        <v>-484395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-484395</v>
      </c>
      <c r="X14" s="23"/>
      <c r="Y14" s="23">
        <v>-484395</v>
      </c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0</v>
      </c>
      <c r="F15" s="31">
        <f t="shared" si="0"/>
        <v>0</v>
      </c>
      <c r="G15" s="31">
        <f t="shared" si="0"/>
        <v>86364529</v>
      </c>
      <c r="H15" s="31">
        <f t="shared" si="0"/>
        <v>-9872068</v>
      </c>
      <c r="I15" s="31">
        <f t="shared" si="0"/>
        <v>-11608374</v>
      </c>
      <c r="J15" s="31">
        <f t="shared" si="0"/>
        <v>64884087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64884087</v>
      </c>
      <c r="X15" s="31">
        <f t="shared" si="0"/>
        <v>0</v>
      </c>
      <c r="Y15" s="31">
        <f t="shared" si="0"/>
        <v>64884087</v>
      </c>
      <c r="Z15" s="32">
        <f>+IF(X15&lt;&gt;0,+(Y15/X15)*100,0)</f>
        <v>0</v>
      </c>
      <c r="AA15" s="33">
        <f>SUM(AA6:AA14)</f>
        <v>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/>
      <c r="F24" s="23"/>
      <c r="G24" s="23"/>
      <c r="H24" s="23"/>
      <c r="I24" s="23">
        <v>-1608878</v>
      </c>
      <c r="J24" s="23">
        <v>-1608878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-1608878</v>
      </c>
      <c r="X24" s="23"/>
      <c r="Y24" s="23">
        <v>-1608878</v>
      </c>
      <c r="Z24" s="24"/>
      <c r="AA24" s="25"/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0</v>
      </c>
      <c r="F25" s="31">
        <f t="shared" si="1"/>
        <v>0</v>
      </c>
      <c r="G25" s="31">
        <f t="shared" si="1"/>
        <v>0</v>
      </c>
      <c r="H25" s="31">
        <f t="shared" si="1"/>
        <v>0</v>
      </c>
      <c r="I25" s="31">
        <f t="shared" si="1"/>
        <v>-1608878</v>
      </c>
      <c r="J25" s="31">
        <f t="shared" si="1"/>
        <v>-1608878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-1608878</v>
      </c>
      <c r="X25" s="31">
        <f t="shared" si="1"/>
        <v>0</v>
      </c>
      <c r="Y25" s="31">
        <f t="shared" si="1"/>
        <v>-1608878</v>
      </c>
      <c r="Z25" s="32">
        <f>+IF(X25&lt;&gt;0,+(Y25/X25)*100,0)</f>
        <v>0</v>
      </c>
      <c r="AA25" s="33">
        <f>SUM(AA19:AA24)</f>
        <v>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>
        <v>-32763120</v>
      </c>
      <c r="H30" s="23"/>
      <c r="I30" s="23"/>
      <c r="J30" s="23">
        <v>-32763120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-32763120</v>
      </c>
      <c r="X30" s="23"/>
      <c r="Y30" s="23">
        <v>-32763120</v>
      </c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>
        <v>-3924502</v>
      </c>
      <c r="H31" s="40">
        <v>5461</v>
      </c>
      <c r="I31" s="40"/>
      <c r="J31" s="40">
        <v>-3919041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-3919041</v>
      </c>
      <c r="X31" s="40"/>
      <c r="Y31" s="23">
        <v>-3919041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>
        <v>-16313776</v>
      </c>
      <c r="H33" s="23"/>
      <c r="I33" s="23">
        <v>-377020</v>
      </c>
      <c r="J33" s="23">
        <v>-16690796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-16690796</v>
      </c>
      <c r="X33" s="23"/>
      <c r="Y33" s="23">
        <v>-16690796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-53001398</v>
      </c>
      <c r="H34" s="31">
        <f t="shared" si="2"/>
        <v>5461</v>
      </c>
      <c r="I34" s="31">
        <f t="shared" si="2"/>
        <v>-377020</v>
      </c>
      <c r="J34" s="31">
        <f t="shared" si="2"/>
        <v>-53372957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-53372957</v>
      </c>
      <c r="X34" s="31">
        <f t="shared" si="2"/>
        <v>0</v>
      </c>
      <c r="Y34" s="31">
        <f t="shared" si="2"/>
        <v>-53372957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0</v>
      </c>
      <c r="F36" s="37">
        <f t="shared" si="3"/>
        <v>0</v>
      </c>
      <c r="G36" s="37">
        <f t="shared" si="3"/>
        <v>33363131</v>
      </c>
      <c r="H36" s="37">
        <f t="shared" si="3"/>
        <v>-9866607</v>
      </c>
      <c r="I36" s="37">
        <f t="shared" si="3"/>
        <v>-13594272</v>
      </c>
      <c r="J36" s="37">
        <f t="shared" si="3"/>
        <v>9902252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9902252</v>
      </c>
      <c r="X36" s="37">
        <f t="shared" si="3"/>
        <v>0</v>
      </c>
      <c r="Y36" s="37">
        <f t="shared" si="3"/>
        <v>9902252</v>
      </c>
      <c r="Z36" s="38">
        <f>+IF(X36&lt;&gt;0,+(Y36/X36)*100,0)</f>
        <v>0</v>
      </c>
      <c r="AA36" s="39">
        <f>+AA15+AA25+AA34</f>
        <v>0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>
        <v>33363131</v>
      </c>
      <c r="I37" s="37">
        <v>23496524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/>
      <c r="F38" s="49"/>
      <c r="G38" s="49">
        <v>33363131</v>
      </c>
      <c r="H38" s="49">
        <v>23496524</v>
      </c>
      <c r="I38" s="49">
        <v>9902252</v>
      </c>
      <c r="J38" s="49">
        <v>9902252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9902252</v>
      </c>
      <c r="X38" s="49"/>
      <c r="Y38" s="49">
        <v>9902252</v>
      </c>
      <c r="Z38" s="50"/>
      <c r="AA38" s="51"/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552106742</v>
      </c>
      <c r="F6" s="23">
        <v>552106742</v>
      </c>
      <c r="G6" s="23">
        <v>79170069</v>
      </c>
      <c r="H6" s="23">
        <v>82434771</v>
      </c>
      <c r="I6" s="23">
        <v>57002767</v>
      </c>
      <c r="J6" s="23">
        <v>218607607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218607607</v>
      </c>
      <c r="X6" s="23">
        <v>125636605</v>
      </c>
      <c r="Y6" s="23">
        <v>92971002</v>
      </c>
      <c r="Z6" s="24">
        <v>74</v>
      </c>
      <c r="AA6" s="25">
        <v>552106742</v>
      </c>
    </row>
    <row r="7" spans="1:27" ht="13.5">
      <c r="A7" s="26" t="s">
        <v>34</v>
      </c>
      <c r="B7" s="20"/>
      <c r="C7" s="21"/>
      <c r="D7" s="21"/>
      <c r="E7" s="22">
        <v>256100551</v>
      </c>
      <c r="F7" s="23">
        <v>256100551</v>
      </c>
      <c r="G7" s="23">
        <v>95181000</v>
      </c>
      <c r="H7" s="23">
        <v>1856732</v>
      </c>
      <c r="I7" s="23"/>
      <c r="J7" s="23">
        <v>97037732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97037732</v>
      </c>
      <c r="X7" s="23">
        <v>98707134</v>
      </c>
      <c r="Y7" s="23">
        <v>-1669402</v>
      </c>
      <c r="Z7" s="24">
        <v>-1.69</v>
      </c>
      <c r="AA7" s="25">
        <v>256100551</v>
      </c>
    </row>
    <row r="8" spans="1:27" ht="13.5">
      <c r="A8" s="26" t="s">
        <v>35</v>
      </c>
      <c r="B8" s="20"/>
      <c r="C8" s="21"/>
      <c r="D8" s="21"/>
      <c r="E8" s="22">
        <v>108744450</v>
      </c>
      <c r="F8" s="23">
        <v>108744450</v>
      </c>
      <c r="G8" s="23">
        <v>29042000</v>
      </c>
      <c r="H8" s="23"/>
      <c r="I8" s="23">
        <v>9875000</v>
      </c>
      <c r="J8" s="23">
        <v>38917000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38917000</v>
      </c>
      <c r="X8" s="23">
        <v>36590316</v>
      </c>
      <c r="Y8" s="23">
        <v>2326684</v>
      </c>
      <c r="Z8" s="24">
        <v>6.36</v>
      </c>
      <c r="AA8" s="25">
        <v>108744450</v>
      </c>
    </row>
    <row r="9" spans="1:27" ht="13.5">
      <c r="A9" s="26" t="s">
        <v>36</v>
      </c>
      <c r="B9" s="20"/>
      <c r="C9" s="21"/>
      <c r="D9" s="21"/>
      <c r="E9" s="22">
        <v>13801001</v>
      </c>
      <c r="F9" s="23">
        <v>13801001</v>
      </c>
      <c r="G9" s="23">
        <v>47749</v>
      </c>
      <c r="H9" s="23">
        <v>161538</v>
      </c>
      <c r="I9" s="23"/>
      <c r="J9" s="23">
        <v>209287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209287</v>
      </c>
      <c r="X9" s="23">
        <v>2811476</v>
      </c>
      <c r="Y9" s="23">
        <v>-2602189</v>
      </c>
      <c r="Z9" s="24">
        <v>-92.56</v>
      </c>
      <c r="AA9" s="25">
        <v>13801001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-722920228</v>
      </c>
      <c r="F12" s="23">
        <v>-722920228</v>
      </c>
      <c r="G12" s="23">
        <v>-164356149</v>
      </c>
      <c r="H12" s="23">
        <v>-81014671</v>
      </c>
      <c r="I12" s="23">
        <v>-63939101</v>
      </c>
      <c r="J12" s="23">
        <v>-309309921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-309309921</v>
      </c>
      <c r="X12" s="23">
        <v>-213179770</v>
      </c>
      <c r="Y12" s="23">
        <v>-96130151</v>
      </c>
      <c r="Z12" s="24">
        <v>45.09</v>
      </c>
      <c r="AA12" s="25">
        <v>-722920228</v>
      </c>
    </row>
    <row r="13" spans="1:27" ht="13.5">
      <c r="A13" s="26" t="s">
        <v>40</v>
      </c>
      <c r="B13" s="20"/>
      <c r="C13" s="21"/>
      <c r="D13" s="21"/>
      <c r="E13" s="22">
        <v>-10223304</v>
      </c>
      <c r="F13" s="23">
        <v>-10223304</v>
      </c>
      <c r="G13" s="23">
        <v>-217193</v>
      </c>
      <c r="H13" s="23">
        <v>-216605</v>
      </c>
      <c r="I13" s="23"/>
      <c r="J13" s="23">
        <v>-433798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-433798</v>
      </c>
      <c r="X13" s="23">
        <v>-969194</v>
      </c>
      <c r="Y13" s="23">
        <v>535396</v>
      </c>
      <c r="Z13" s="24">
        <v>-55.24</v>
      </c>
      <c r="AA13" s="25">
        <v>-10223304</v>
      </c>
    </row>
    <row r="14" spans="1:27" ht="13.5">
      <c r="A14" s="26" t="s">
        <v>41</v>
      </c>
      <c r="B14" s="20"/>
      <c r="C14" s="21"/>
      <c r="D14" s="21"/>
      <c r="E14" s="22">
        <v>-17528498</v>
      </c>
      <c r="F14" s="23">
        <v>-17528498</v>
      </c>
      <c r="G14" s="23">
        <v>-966047</v>
      </c>
      <c r="H14" s="23">
        <v>-1501999</v>
      </c>
      <c r="I14" s="23">
        <v>-2748978</v>
      </c>
      <c r="J14" s="23">
        <v>-5217024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-5217024</v>
      </c>
      <c r="X14" s="23">
        <v>-3547777</v>
      </c>
      <c r="Y14" s="23">
        <v>-1669247</v>
      </c>
      <c r="Z14" s="24">
        <v>47.05</v>
      </c>
      <c r="AA14" s="25">
        <v>-17528498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180080714</v>
      </c>
      <c r="F15" s="31">
        <f t="shared" si="0"/>
        <v>180080714</v>
      </c>
      <c r="G15" s="31">
        <f t="shared" si="0"/>
        <v>37901429</v>
      </c>
      <c r="H15" s="31">
        <f t="shared" si="0"/>
        <v>1719766</v>
      </c>
      <c r="I15" s="31">
        <f t="shared" si="0"/>
        <v>189688</v>
      </c>
      <c r="J15" s="31">
        <f t="shared" si="0"/>
        <v>39810883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39810883</v>
      </c>
      <c r="X15" s="31">
        <f t="shared" si="0"/>
        <v>46048790</v>
      </c>
      <c r="Y15" s="31">
        <f t="shared" si="0"/>
        <v>-6237907</v>
      </c>
      <c r="Z15" s="32">
        <f>+IF(X15&lt;&gt;0,+(Y15/X15)*100,0)</f>
        <v>-13.546299479313136</v>
      </c>
      <c r="AA15" s="33">
        <f>SUM(AA6:AA14)</f>
        <v>180080714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2305000</v>
      </c>
      <c r="F19" s="23">
        <v>2305000</v>
      </c>
      <c r="G19" s="40">
        <v>300</v>
      </c>
      <c r="H19" s="40">
        <v>390</v>
      </c>
      <c r="I19" s="40">
        <v>260</v>
      </c>
      <c r="J19" s="23">
        <v>950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950</v>
      </c>
      <c r="X19" s="23"/>
      <c r="Y19" s="40">
        <v>950</v>
      </c>
      <c r="Z19" s="41"/>
      <c r="AA19" s="42">
        <v>2305000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-170928971</v>
      </c>
      <c r="F24" s="23">
        <v>-170928971</v>
      </c>
      <c r="G24" s="23">
        <v>-4756820</v>
      </c>
      <c r="H24" s="23">
        <v>-4519614</v>
      </c>
      <c r="I24" s="23">
        <v>-14630051</v>
      </c>
      <c r="J24" s="23">
        <v>-23906485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-23906485</v>
      </c>
      <c r="X24" s="23">
        <v>-11853873</v>
      </c>
      <c r="Y24" s="23">
        <v>-12052612</v>
      </c>
      <c r="Z24" s="24">
        <v>101.68</v>
      </c>
      <c r="AA24" s="25">
        <v>-170928971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-168623971</v>
      </c>
      <c r="F25" s="31">
        <f t="shared" si="1"/>
        <v>-168623971</v>
      </c>
      <c r="G25" s="31">
        <f t="shared" si="1"/>
        <v>-4756520</v>
      </c>
      <c r="H25" s="31">
        <f t="shared" si="1"/>
        <v>-4519224</v>
      </c>
      <c r="I25" s="31">
        <f t="shared" si="1"/>
        <v>-14629791</v>
      </c>
      <c r="J25" s="31">
        <f t="shared" si="1"/>
        <v>-23905535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-23905535</v>
      </c>
      <c r="X25" s="31">
        <f t="shared" si="1"/>
        <v>-11853873</v>
      </c>
      <c r="Y25" s="31">
        <f t="shared" si="1"/>
        <v>-12051662</v>
      </c>
      <c r="Z25" s="32">
        <f>+IF(X25&lt;&gt;0,+(Y25/X25)*100,0)</f>
        <v>101.66856014063927</v>
      </c>
      <c r="AA25" s="33">
        <f>SUM(AA19:AA24)</f>
        <v>-168623971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>
        <v>32450</v>
      </c>
      <c r="H31" s="40">
        <v>83439</v>
      </c>
      <c r="I31" s="40">
        <v>10515</v>
      </c>
      <c r="J31" s="40">
        <v>126404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126404</v>
      </c>
      <c r="X31" s="40"/>
      <c r="Y31" s="23">
        <v>126404</v>
      </c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>
        <v>-102514</v>
      </c>
      <c r="H33" s="23">
        <v>-103102</v>
      </c>
      <c r="I33" s="23"/>
      <c r="J33" s="23">
        <v>-205616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-205616</v>
      </c>
      <c r="X33" s="23"/>
      <c r="Y33" s="23">
        <v>-205616</v>
      </c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-70064</v>
      </c>
      <c r="H34" s="31">
        <f t="shared" si="2"/>
        <v>-19663</v>
      </c>
      <c r="I34" s="31">
        <f t="shared" si="2"/>
        <v>10515</v>
      </c>
      <c r="J34" s="31">
        <f t="shared" si="2"/>
        <v>-79212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-79212</v>
      </c>
      <c r="X34" s="31">
        <f t="shared" si="2"/>
        <v>0</v>
      </c>
      <c r="Y34" s="31">
        <f t="shared" si="2"/>
        <v>-79212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11456743</v>
      </c>
      <c r="F36" s="37">
        <f t="shared" si="3"/>
        <v>11456743</v>
      </c>
      <c r="G36" s="37">
        <f t="shared" si="3"/>
        <v>33074845</v>
      </c>
      <c r="H36" s="37">
        <f t="shared" si="3"/>
        <v>-2819121</v>
      </c>
      <c r="I36" s="37">
        <f t="shared" si="3"/>
        <v>-14429588</v>
      </c>
      <c r="J36" s="37">
        <f t="shared" si="3"/>
        <v>15826136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15826136</v>
      </c>
      <c r="X36" s="37">
        <f t="shared" si="3"/>
        <v>34194917</v>
      </c>
      <c r="Y36" s="37">
        <f t="shared" si="3"/>
        <v>-18368781</v>
      </c>
      <c r="Z36" s="38">
        <f>+IF(X36&lt;&gt;0,+(Y36/X36)*100,0)</f>
        <v>-53.71786982258211</v>
      </c>
      <c r="AA36" s="39">
        <f>+AA15+AA25+AA34</f>
        <v>11456743</v>
      </c>
    </row>
    <row r="37" spans="1:27" ht="13.5">
      <c r="A37" s="26" t="s">
        <v>57</v>
      </c>
      <c r="B37" s="20"/>
      <c r="C37" s="35"/>
      <c r="D37" s="35"/>
      <c r="E37" s="36">
        <v>10876224</v>
      </c>
      <c r="F37" s="37">
        <v>10876224</v>
      </c>
      <c r="G37" s="37">
        <v>23822041</v>
      </c>
      <c r="H37" s="37">
        <v>56896886</v>
      </c>
      <c r="I37" s="37">
        <v>54077765</v>
      </c>
      <c r="J37" s="37">
        <v>23822041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23822041</v>
      </c>
      <c r="X37" s="37">
        <v>10876224</v>
      </c>
      <c r="Y37" s="37">
        <v>12945817</v>
      </c>
      <c r="Z37" s="38">
        <v>119.03</v>
      </c>
      <c r="AA37" s="39">
        <v>10876224</v>
      </c>
    </row>
    <row r="38" spans="1:27" ht="13.5">
      <c r="A38" s="45" t="s">
        <v>58</v>
      </c>
      <c r="B38" s="46"/>
      <c r="C38" s="47"/>
      <c r="D38" s="47"/>
      <c r="E38" s="48">
        <v>22332967</v>
      </c>
      <c r="F38" s="49">
        <v>22332967</v>
      </c>
      <c r="G38" s="49">
        <v>56896886</v>
      </c>
      <c r="H38" s="49">
        <v>54077765</v>
      </c>
      <c r="I38" s="49">
        <v>39648177</v>
      </c>
      <c r="J38" s="49">
        <v>39648177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39648177</v>
      </c>
      <c r="X38" s="49">
        <v>45071141</v>
      </c>
      <c r="Y38" s="49">
        <v>-5422964</v>
      </c>
      <c r="Z38" s="50">
        <v>-12.03</v>
      </c>
      <c r="AA38" s="51">
        <v>22332967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106034000</v>
      </c>
      <c r="F6" s="23">
        <v>106034000</v>
      </c>
      <c r="G6" s="23">
        <v>2765289</v>
      </c>
      <c r="H6" s="23">
        <v>5625151</v>
      </c>
      <c r="I6" s="23">
        <v>3414000</v>
      </c>
      <c r="J6" s="23">
        <v>11804440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11804440</v>
      </c>
      <c r="X6" s="23">
        <v>20511000</v>
      </c>
      <c r="Y6" s="23">
        <v>-8706560</v>
      </c>
      <c r="Z6" s="24">
        <v>-42.45</v>
      </c>
      <c r="AA6" s="25">
        <v>106034000</v>
      </c>
    </row>
    <row r="7" spans="1:27" ht="13.5">
      <c r="A7" s="26" t="s">
        <v>34</v>
      </c>
      <c r="B7" s="20"/>
      <c r="C7" s="21"/>
      <c r="D7" s="21"/>
      <c r="E7" s="22">
        <v>573873000</v>
      </c>
      <c r="F7" s="23">
        <v>573873000</v>
      </c>
      <c r="G7" s="23">
        <v>185017879</v>
      </c>
      <c r="H7" s="23">
        <v>2320000</v>
      </c>
      <c r="I7" s="23"/>
      <c r="J7" s="23">
        <v>187337879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187337879</v>
      </c>
      <c r="X7" s="23">
        <v>211679000</v>
      </c>
      <c r="Y7" s="23">
        <v>-24341121</v>
      </c>
      <c r="Z7" s="24">
        <v>-11.5</v>
      </c>
      <c r="AA7" s="25">
        <v>573873000</v>
      </c>
    </row>
    <row r="8" spans="1:27" ht="13.5">
      <c r="A8" s="26" t="s">
        <v>35</v>
      </c>
      <c r="B8" s="20"/>
      <c r="C8" s="21"/>
      <c r="D8" s="21"/>
      <c r="E8" s="22">
        <v>686513000</v>
      </c>
      <c r="F8" s="23">
        <v>686513000</v>
      </c>
      <c r="G8" s="23">
        <v>17150000</v>
      </c>
      <c r="H8" s="23"/>
      <c r="I8" s="23"/>
      <c r="J8" s="23">
        <v>17150000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17150000</v>
      </c>
      <c r="X8" s="23">
        <v>179835000</v>
      </c>
      <c r="Y8" s="23">
        <v>-162685000</v>
      </c>
      <c r="Z8" s="24">
        <v>-90.46</v>
      </c>
      <c r="AA8" s="25">
        <v>686513000</v>
      </c>
    </row>
    <row r="9" spans="1:27" ht="13.5">
      <c r="A9" s="26" t="s">
        <v>36</v>
      </c>
      <c r="B9" s="20"/>
      <c r="C9" s="21"/>
      <c r="D9" s="21"/>
      <c r="E9" s="22">
        <v>13000000</v>
      </c>
      <c r="F9" s="23">
        <v>13000000</v>
      </c>
      <c r="G9" s="23">
        <v>225763</v>
      </c>
      <c r="H9" s="23">
        <v>206022</v>
      </c>
      <c r="I9" s="23">
        <v>211000</v>
      </c>
      <c r="J9" s="23">
        <v>642785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642785</v>
      </c>
      <c r="X9" s="23">
        <v>3249000</v>
      </c>
      <c r="Y9" s="23">
        <v>-2606215</v>
      </c>
      <c r="Z9" s="24">
        <v>-80.22</v>
      </c>
      <c r="AA9" s="25">
        <v>13000000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-639418000</v>
      </c>
      <c r="F12" s="23">
        <v>-639418000</v>
      </c>
      <c r="G12" s="23">
        <v>-37672221</v>
      </c>
      <c r="H12" s="23">
        <v>-35693988</v>
      </c>
      <c r="I12" s="23">
        <v>-41919177</v>
      </c>
      <c r="J12" s="23">
        <v>-115285386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-115285386</v>
      </c>
      <c r="X12" s="23">
        <v>-170463000</v>
      </c>
      <c r="Y12" s="23">
        <v>55177614</v>
      </c>
      <c r="Z12" s="24">
        <v>-32.37</v>
      </c>
      <c r="AA12" s="25">
        <v>-639418000</v>
      </c>
    </row>
    <row r="13" spans="1:27" ht="13.5">
      <c r="A13" s="26" t="s">
        <v>40</v>
      </c>
      <c r="B13" s="20"/>
      <c r="C13" s="21"/>
      <c r="D13" s="21"/>
      <c r="E13" s="22">
        <v>-750000</v>
      </c>
      <c r="F13" s="23">
        <v>-750000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-189000</v>
      </c>
      <c r="Y13" s="23">
        <v>189000</v>
      </c>
      <c r="Z13" s="24">
        <v>-100</v>
      </c>
      <c r="AA13" s="25">
        <v>-750000</v>
      </c>
    </row>
    <row r="14" spans="1:27" ht="13.5">
      <c r="A14" s="26" t="s">
        <v>41</v>
      </c>
      <c r="B14" s="20"/>
      <c r="C14" s="21"/>
      <c r="D14" s="21"/>
      <c r="E14" s="22">
        <v>-3000000</v>
      </c>
      <c r="F14" s="23">
        <v>-3000000</v>
      </c>
      <c r="G14" s="23">
        <v>-20623</v>
      </c>
      <c r="H14" s="23">
        <v>-265192</v>
      </c>
      <c r="I14" s="23">
        <v>-144000</v>
      </c>
      <c r="J14" s="23">
        <v>-429815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-429815</v>
      </c>
      <c r="X14" s="23">
        <v>-3000000</v>
      </c>
      <c r="Y14" s="23">
        <v>2570185</v>
      </c>
      <c r="Z14" s="24">
        <v>-85.67</v>
      </c>
      <c r="AA14" s="25">
        <v>-3000000</v>
      </c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736252000</v>
      </c>
      <c r="F15" s="31">
        <f t="shared" si="0"/>
        <v>736252000</v>
      </c>
      <c r="G15" s="31">
        <f t="shared" si="0"/>
        <v>167466087</v>
      </c>
      <c r="H15" s="31">
        <f t="shared" si="0"/>
        <v>-27808007</v>
      </c>
      <c r="I15" s="31">
        <f t="shared" si="0"/>
        <v>-38438177</v>
      </c>
      <c r="J15" s="31">
        <f t="shared" si="0"/>
        <v>101219903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101219903</v>
      </c>
      <c r="X15" s="31">
        <f t="shared" si="0"/>
        <v>241622000</v>
      </c>
      <c r="Y15" s="31">
        <f t="shared" si="0"/>
        <v>-140402097</v>
      </c>
      <c r="Z15" s="32">
        <f>+IF(X15&lt;&gt;0,+(Y15/X15)*100,0)</f>
        <v>-58.10815943912392</v>
      </c>
      <c r="AA15" s="33">
        <f>SUM(AA6:AA14)</f>
        <v>736252000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25000000</v>
      </c>
      <c r="F20" s="40">
        <v>25000000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>
        <v>25000000</v>
      </c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-618164000</v>
      </c>
      <c r="F24" s="23">
        <v>-618164000</v>
      </c>
      <c r="G24" s="23">
        <v>-19551351</v>
      </c>
      <c r="H24" s="23">
        <v>-4867035</v>
      </c>
      <c r="I24" s="23">
        <v>-12171000</v>
      </c>
      <c r="J24" s="23">
        <v>-36589386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-36589386</v>
      </c>
      <c r="X24" s="23">
        <v>-164154000</v>
      </c>
      <c r="Y24" s="23">
        <v>127564614</v>
      </c>
      <c r="Z24" s="24">
        <v>-77.71</v>
      </c>
      <c r="AA24" s="25">
        <v>-618164000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-593164000</v>
      </c>
      <c r="F25" s="31">
        <f t="shared" si="1"/>
        <v>-593164000</v>
      </c>
      <c r="G25" s="31">
        <f t="shared" si="1"/>
        <v>-19551351</v>
      </c>
      <c r="H25" s="31">
        <f t="shared" si="1"/>
        <v>-4867035</v>
      </c>
      <c r="I25" s="31">
        <f t="shared" si="1"/>
        <v>-12171000</v>
      </c>
      <c r="J25" s="31">
        <f t="shared" si="1"/>
        <v>-36589386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-36589386</v>
      </c>
      <c r="X25" s="31">
        <f t="shared" si="1"/>
        <v>-164154000</v>
      </c>
      <c r="Y25" s="31">
        <f t="shared" si="1"/>
        <v>127564614</v>
      </c>
      <c r="Z25" s="32">
        <f>+IF(X25&lt;&gt;0,+(Y25/X25)*100,0)</f>
        <v>-77.71032932490223</v>
      </c>
      <c r="AA25" s="33">
        <f>SUM(AA19:AA24)</f>
        <v>-593164000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>
        <v>-1331000</v>
      </c>
      <c r="F33" s="23">
        <v>-1331000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-1331000</v>
      </c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-1331000</v>
      </c>
      <c r="F34" s="31">
        <f t="shared" si="2"/>
        <v>-1331000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-1331000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141757000</v>
      </c>
      <c r="F36" s="37">
        <f t="shared" si="3"/>
        <v>141757000</v>
      </c>
      <c r="G36" s="37">
        <f t="shared" si="3"/>
        <v>147914736</v>
      </c>
      <c r="H36" s="37">
        <f t="shared" si="3"/>
        <v>-32675042</v>
      </c>
      <c r="I36" s="37">
        <f t="shared" si="3"/>
        <v>-50609177</v>
      </c>
      <c r="J36" s="37">
        <f t="shared" si="3"/>
        <v>64630517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64630517</v>
      </c>
      <c r="X36" s="37">
        <f t="shared" si="3"/>
        <v>77468000</v>
      </c>
      <c r="Y36" s="37">
        <f t="shared" si="3"/>
        <v>-12837483</v>
      </c>
      <c r="Z36" s="38">
        <f>+IF(X36&lt;&gt;0,+(Y36/X36)*100,0)</f>
        <v>-16.57133655186658</v>
      </c>
      <c r="AA36" s="39">
        <f>+AA15+AA25+AA34</f>
        <v>141757000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/>
      <c r="H37" s="37">
        <v>147914736</v>
      </c>
      <c r="I37" s="37">
        <v>115239694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</row>
    <row r="38" spans="1:27" ht="13.5">
      <c r="A38" s="45" t="s">
        <v>58</v>
      </c>
      <c r="B38" s="46"/>
      <c r="C38" s="47"/>
      <c r="D38" s="47"/>
      <c r="E38" s="48">
        <v>141757000</v>
      </c>
      <c r="F38" s="49">
        <v>141757000</v>
      </c>
      <c r="G38" s="49">
        <v>147914736</v>
      </c>
      <c r="H38" s="49">
        <v>115239694</v>
      </c>
      <c r="I38" s="49">
        <v>64630517</v>
      </c>
      <c r="J38" s="49">
        <v>64630517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64630517</v>
      </c>
      <c r="X38" s="49">
        <v>77468000</v>
      </c>
      <c r="Y38" s="49">
        <v>-12837483</v>
      </c>
      <c r="Z38" s="50">
        <v>-16.57</v>
      </c>
      <c r="AA38" s="51">
        <v>141757000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2747585397</v>
      </c>
      <c r="D6" s="21"/>
      <c r="E6" s="22">
        <v>5004919609</v>
      </c>
      <c r="F6" s="23">
        <v>5004919609</v>
      </c>
      <c r="G6" s="23">
        <v>474204900</v>
      </c>
      <c r="H6" s="23">
        <v>431934133</v>
      </c>
      <c r="I6" s="23">
        <v>511195911</v>
      </c>
      <c r="J6" s="23">
        <v>1417334944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1417334944</v>
      </c>
      <c r="X6" s="23">
        <v>1225995100</v>
      </c>
      <c r="Y6" s="23">
        <v>191339844</v>
      </c>
      <c r="Z6" s="24">
        <v>15.61</v>
      </c>
      <c r="AA6" s="25">
        <v>5004919609</v>
      </c>
    </row>
    <row r="7" spans="1:27" ht="13.5">
      <c r="A7" s="26" t="s">
        <v>34</v>
      </c>
      <c r="B7" s="20"/>
      <c r="C7" s="21">
        <v>2858497876</v>
      </c>
      <c r="D7" s="21"/>
      <c r="E7" s="22">
        <v>6164177585</v>
      </c>
      <c r="F7" s="23">
        <v>6164177585</v>
      </c>
      <c r="G7" s="23">
        <v>1645417610</v>
      </c>
      <c r="H7" s="23">
        <v>88621308</v>
      </c>
      <c r="I7" s="23">
        <v>9878327</v>
      </c>
      <c r="J7" s="23">
        <v>1743917245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1743917245</v>
      </c>
      <c r="X7" s="23">
        <v>2246589181</v>
      </c>
      <c r="Y7" s="23">
        <v>-502671936</v>
      </c>
      <c r="Z7" s="24">
        <v>-22.37</v>
      </c>
      <c r="AA7" s="25">
        <v>6164177585</v>
      </c>
    </row>
    <row r="8" spans="1:27" ht="13.5">
      <c r="A8" s="26" t="s">
        <v>35</v>
      </c>
      <c r="B8" s="20"/>
      <c r="C8" s="21">
        <v>1359035397</v>
      </c>
      <c r="D8" s="21"/>
      <c r="E8" s="22">
        <v>3899867135</v>
      </c>
      <c r="F8" s="23">
        <v>3899867135</v>
      </c>
      <c r="G8" s="23">
        <v>643599354</v>
      </c>
      <c r="H8" s="23">
        <v>47876366</v>
      </c>
      <c r="I8" s="23">
        <v>91162002</v>
      </c>
      <c r="J8" s="23">
        <v>782637722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782637722</v>
      </c>
      <c r="X8" s="23">
        <v>1275794676</v>
      </c>
      <c r="Y8" s="23">
        <v>-493156954</v>
      </c>
      <c r="Z8" s="24">
        <v>-38.65</v>
      </c>
      <c r="AA8" s="25">
        <v>3899867135</v>
      </c>
    </row>
    <row r="9" spans="1:27" ht="13.5">
      <c r="A9" s="26" t="s">
        <v>36</v>
      </c>
      <c r="B9" s="20"/>
      <c r="C9" s="21">
        <v>188353530</v>
      </c>
      <c r="D9" s="21"/>
      <c r="E9" s="22">
        <v>246038127</v>
      </c>
      <c r="F9" s="23">
        <v>246038127</v>
      </c>
      <c r="G9" s="23">
        <v>9148044</v>
      </c>
      <c r="H9" s="23">
        <v>16642829</v>
      </c>
      <c r="I9" s="23">
        <v>18666728</v>
      </c>
      <c r="J9" s="23">
        <v>44457601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44457601</v>
      </c>
      <c r="X9" s="23">
        <v>54195333</v>
      </c>
      <c r="Y9" s="23">
        <v>-9737732</v>
      </c>
      <c r="Z9" s="24">
        <v>-17.97</v>
      </c>
      <c r="AA9" s="25">
        <v>246038127</v>
      </c>
    </row>
    <row r="10" spans="1:27" ht="13.5">
      <c r="A10" s="26" t="s">
        <v>37</v>
      </c>
      <c r="B10" s="20"/>
      <c r="C10" s="21"/>
      <c r="D10" s="21"/>
      <c r="E10" s="22">
        <v>2496</v>
      </c>
      <c r="F10" s="23">
        <v>2496</v>
      </c>
      <c r="G10" s="23">
        <v>883030</v>
      </c>
      <c r="H10" s="23">
        <v>1319330</v>
      </c>
      <c r="I10" s="23">
        <v>468041</v>
      </c>
      <c r="J10" s="23">
        <v>2670401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2670401</v>
      </c>
      <c r="X10" s="23">
        <v>624</v>
      </c>
      <c r="Y10" s="23">
        <v>2669777</v>
      </c>
      <c r="Z10" s="24">
        <v>427848.88</v>
      </c>
      <c r="AA10" s="25">
        <v>2496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-5630818406</v>
      </c>
      <c r="D12" s="21"/>
      <c r="E12" s="22">
        <v>-9931237213</v>
      </c>
      <c r="F12" s="23">
        <v>-9931237213</v>
      </c>
      <c r="G12" s="23">
        <v>-1191614123</v>
      </c>
      <c r="H12" s="23">
        <v>-815833636</v>
      </c>
      <c r="I12" s="23">
        <v>-968965960</v>
      </c>
      <c r="J12" s="23">
        <v>-2976413719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-2976413719</v>
      </c>
      <c r="X12" s="23">
        <v>-2406969826</v>
      </c>
      <c r="Y12" s="23">
        <v>-569443893</v>
      </c>
      <c r="Z12" s="24">
        <v>23.66</v>
      </c>
      <c r="AA12" s="25">
        <v>-9931237213</v>
      </c>
    </row>
    <row r="13" spans="1:27" ht="13.5">
      <c r="A13" s="26" t="s">
        <v>40</v>
      </c>
      <c r="B13" s="20"/>
      <c r="C13" s="21">
        <v>-49278909</v>
      </c>
      <c r="D13" s="21"/>
      <c r="E13" s="22">
        <v>-86883238</v>
      </c>
      <c r="F13" s="23">
        <v>-86883238</v>
      </c>
      <c r="G13" s="23">
        <v>-1436791</v>
      </c>
      <c r="H13" s="23">
        <v>-1644646</v>
      </c>
      <c r="I13" s="23">
        <v>-1255960</v>
      </c>
      <c r="J13" s="23">
        <v>-4337397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-4337397</v>
      </c>
      <c r="X13" s="23">
        <v>-6812918</v>
      </c>
      <c r="Y13" s="23">
        <v>2475521</v>
      </c>
      <c r="Z13" s="24">
        <v>-36.34</v>
      </c>
      <c r="AA13" s="25">
        <v>-86883238</v>
      </c>
    </row>
    <row r="14" spans="1:27" ht="13.5">
      <c r="A14" s="26" t="s">
        <v>41</v>
      </c>
      <c r="B14" s="20"/>
      <c r="C14" s="21">
        <v>-11631428</v>
      </c>
      <c r="D14" s="21"/>
      <c r="E14" s="22">
        <v>-92922996</v>
      </c>
      <c r="F14" s="23">
        <v>-92922996</v>
      </c>
      <c r="G14" s="23">
        <v>-5065606</v>
      </c>
      <c r="H14" s="23">
        <v>-3419693</v>
      </c>
      <c r="I14" s="23">
        <v>-7640282</v>
      </c>
      <c r="J14" s="23">
        <v>-16125581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-16125581</v>
      </c>
      <c r="X14" s="23">
        <v>-23446559</v>
      </c>
      <c r="Y14" s="23">
        <v>7320978</v>
      </c>
      <c r="Z14" s="24">
        <v>-31.22</v>
      </c>
      <c r="AA14" s="25">
        <v>-92922996</v>
      </c>
    </row>
    <row r="15" spans="1:27" ht="13.5">
      <c r="A15" s="27" t="s">
        <v>42</v>
      </c>
      <c r="B15" s="28"/>
      <c r="C15" s="29">
        <f aca="true" t="shared" si="0" ref="C15:Y15">SUM(C6:C14)</f>
        <v>1461743457</v>
      </c>
      <c r="D15" s="29">
        <f>SUM(D6:D14)</f>
        <v>0</v>
      </c>
      <c r="E15" s="30">
        <f t="shared" si="0"/>
        <v>5203961505</v>
      </c>
      <c r="F15" s="31">
        <f t="shared" si="0"/>
        <v>5203961505</v>
      </c>
      <c r="G15" s="31">
        <f t="shared" si="0"/>
        <v>1575136418</v>
      </c>
      <c r="H15" s="31">
        <f t="shared" si="0"/>
        <v>-234504009</v>
      </c>
      <c r="I15" s="31">
        <f t="shared" si="0"/>
        <v>-346491193</v>
      </c>
      <c r="J15" s="31">
        <f t="shared" si="0"/>
        <v>994141216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994141216</v>
      </c>
      <c r="X15" s="31">
        <f t="shared" si="0"/>
        <v>2365345611</v>
      </c>
      <c r="Y15" s="31">
        <f t="shared" si="0"/>
        <v>-1371204395</v>
      </c>
      <c r="Z15" s="32">
        <f>+IF(X15&lt;&gt;0,+(Y15/X15)*100,0)</f>
        <v>-57.970572614134575</v>
      </c>
      <c r="AA15" s="33">
        <f>SUM(AA6:AA14)</f>
        <v>5203961505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91036698</v>
      </c>
      <c r="D19" s="21"/>
      <c r="E19" s="22">
        <v>102300204</v>
      </c>
      <c r="F19" s="23">
        <v>102300204</v>
      </c>
      <c r="G19" s="40">
        <v>208303</v>
      </c>
      <c r="H19" s="40">
        <v>390</v>
      </c>
      <c r="I19" s="40">
        <v>1425</v>
      </c>
      <c r="J19" s="23">
        <v>210118</v>
      </c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>
        <v>210118</v>
      </c>
      <c r="X19" s="23">
        <v>2089251</v>
      </c>
      <c r="Y19" s="40">
        <v>-1879133</v>
      </c>
      <c r="Z19" s="41">
        <v>-89.94</v>
      </c>
      <c r="AA19" s="42">
        <v>102300204</v>
      </c>
    </row>
    <row r="20" spans="1:27" ht="13.5">
      <c r="A20" s="26" t="s">
        <v>45</v>
      </c>
      <c r="B20" s="20"/>
      <c r="C20" s="21">
        <v>746095</v>
      </c>
      <c r="D20" s="21"/>
      <c r="E20" s="43">
        <v>26000000</v>
      </c>
      <c r="F20" s="40">
        <v>26000000</v>
      </c>
      <c r="G20" s="23">
        <v>20152</v>
      </c>
      <c r="H20" s="23">
        <v>10667</v>
      </c>
      <c r="I20" s="23">
        <v>7097</v>
      </c>
      <c r="J20" s="23">
        <v>37916</v>
      </c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>
        <v>37916</v>
      </c>
      <c r="X20" s="23">
        <v>260000</v>
      </c>
      <c r="Y20" s="23">
        <v>-222084</v>
      </c>
      <c r="Z20" s="24">
        <v>-85.42</v>
      </c>
      <c r="AA20" s="25">
        <v>26000000</v>
      </c>
    </row>
    <row r="21" spans="1:27" ht="13.5">
      <c r="A21" s="26" t="s">
        <v>46</v>
      </c>
      <c r="B21" s="20"/>
      <c r="C21" s="44">
        <v>-53744055</v>
      </c>
      <c r="D21" s="44"/>
      <c r="E21" s="22">
        <v>5650000</v>
      </c>
      <c r="F21" s="23">
        <v>5650000</v>
      </c>
      <c r="G21" s="40">
        <v>100000000</v>
      </c>
      <c r="H21" s="40"/>
      <c r="I21" s="40"/>
      <c r="J21" s="23">
        <v>100000000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100000000</v>
      </c>
      <c r="X21" s="23">
        <v>1577000</v>
      </c>
      <c r="Y21" s="40">
        <v>98423000</v>
      </c>
      <c r="Z21" s="41">
        <v>6241.15</v>
      </c>
      <c r="AA21" s="42">
        <v>5650000</v>
      </c>
    </row>
    <row r="22" spans="1:27" ht="13.5">
      <c r="A22" s="26" t="s">
        <v>47</v>
      </c>
      <c r="B22" s="20"/>
      <c r="C22" s="21">
        <v>-9664276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-1254818981</v>
      </c>
      <c r="D24" s="21"/>
      <c r="E24" s="22">
        <v>-4572019045</v>
      </c>
      <c r="F24" s="23">
        <v>-4572019045</v>
      </c>
      <c r="G24" s="23">
        <v>-92413494</v>
      </c>
      <c r="H24" s="23">
        <v>-170585542</v>
      </c>
      <c r="I24" s="23">
        <v>-225450301</v>
      </c>
      <c r="J24" s="23">
        <v>-488449337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-488449337</v>
      </c>
      <c r="X24" s="23">
        <v>-973396366</v>
      </c>
      <c r="Y24" s="23">
        <v>484947029</v>
      </c>
      <c r="Z24" s="24">
        <v>-49.82</v>
      </c>
      <c r="AA24" s="25">
        <v>-4572019045</v>
      </c>
    </row>
    <row r="25" spans="1:27" ht="13.5">
      <c r="A25" s="27" t="s">
        <v>49</v>
      </c>
      <c r="B25" s="28"/>
      <c r="C25" s="29">
        <f aca="true" t="shared" si="1" ref="C25:Y25">SUM(C19:C24)</f>
        <v>-1226444519</v>
      </c>
      <c r="D25" s="29">
        <f>SUM(D19:D24)</f>
        <v>0</v>
      </c>
      <c r="E25" s="30">
        <f t="shared" si="1"/>
        <v>-4438068841</v>
      </c>
      <c r="F25" s="31">
        <f t="shared" si="1"/>
        <v>-4438068841</v>
      </c>
      <c r="G25" s="31">
        <f t="shared" si="1"/>
        <v>7814961</v>
      </c>
      <c r="H25" s="31">
        <f t="shared" si="1"/>
        <v>-170574485</v>
      </c>
      <c r="I25" s="31">
        <f t="shared" si="1"/>
        <v>-225441779</v>
      </c>
      <c r="J25" s="31">
        <f t="shared" si="1"/>
        <v>-388201303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-388201303</v>
      </c>
      <c r="X25" s="31">
        <f t="shared" si="1"/>
        <v>-969470115</v>
      </c>
      <c r="Y25" s="31">
        <f t="shared" si="1"/>
        <v>581268812</v>
      </c>
      <c r="Z25" s="32">
        <f>+IF(X25&lt;&gt;0,+(Y25/X25)*100,0)</f>
        <v>-59.95737289952461</v>
      </c>
      <c r="AA25" s="33">
        <f>SUM(AA19:AA24)</f>
        <v>-4438068841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>
        <v>2</v>
      </c>
      <c r="F29" s="23">
        <v>2</v>
      </c>
      <c r="G29" s="23">
        <v>-16678</v>
      </c>
      <c r="H29" s="23"/>
      <c r="I29" s="23"/>
      <c r="J29" s="23">
        <v>-16678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-16678</v>
      </c>
      <c r="X29" s="23">
        <v>2</v>
      </c>
      <c r="Y29" s="23">
        <v>-16680</v>
      </c>
      <c r="Z29" s="24">
        <v>-834000</v>
      </c>
      <c r="AA29" s="25">
        <v>2</v>
      </c>
    </row>
    <row r="30" spans="1:27" ht="13.5">
      <c r="A30" s="26" t="s">
        <v>52</v>
      </c>
      <c r="B30" s="20"/>
      <c r="C30" s="21">
        <v>57917090</v>
      </c>
      <c r="D30" s="21"/>
      <c r="E30" s="22">
        <v>45000000</v>
      </c>
      <c r="F30" s="23">
        <v>45000000</v>
      </c>
      <c r="G30" s="23">
        <v>-32763120</v>
      </c>
      <c r="H30" s="23"/>
      <c r="I30" s="23"/>
      <c r="J30" s="23">
        <v>-32763120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-32763120</v>
      </c>
      <c r="X30" s="23">
        <v>45000000</v>
      </c>
      <c r="Y30" s="23">
        <v>-77763120</v>
      </c>
      <c r="Z30" s="24">
        <v>-172.81</v>
      </c>
      <c r="AA30" s="25">
        <v>45000000</v>
      </c>
    </row>
    <row r="31" spans="1:27" ht="13.5">
      <c r="A31" s="26" t="s">
        <v>53</v>
      </c>
      <c r="B31" s="20"/>
      <c r="C31" s="21">
        <v>4414009</v>
      </c>
      <c r="D31" s="21"/>
      <c r="E31" s="22">
        <v>7264925</v>
      </c>
      <c r="F31" s="23">
        <v>7264925</v>
      </c>
      <c r="G31" s="23">
        <v>-3477645</v>
      </c>
      <c r="H31" s="40">
        <v>282979</v>
      </c>
      <c r="I31" s="40">
        <v>364053</v>
      </c>
      <c r="J31" s="40">
        <v>-2830613</v>
      </c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>
        <v>-2830613</v>
      </c>
      <c r="X31" s="40">
        <v>1438484</v>
      </c>
      <c r="Y31" s="23">
        <v>-4269097</v>
      </c>
      <c r="Z31" s="24">
        <v>-296.78</v>
      </c>
      <c r="AA31" s="25">
        <v>7264925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-111634455</v>
      </c>
      <c r="D33" s="21"/>
      <c r="E33" s="22">
        <v>-94478809</v>
      </c>
      <c r="F33" s="23">
        <v>-94478809</v>
      </c>
      <c r="G33" s="23">
        <v>-16973920</v>
      </c>
      <c r="H33" s="23">
        <v>-194069</v>
      </c>
      <c r="I33" s="23">
        <v>-890555</v>
      </c>
      <c r="J33" s="23">
        <v>-18058544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-18058544</v>
      </c>
      <c r="X33" s="23">
        <v>-45599465</v>
      </c>
      <c r="Y33" s="23">
        <v>27540921</v>
      </c>
      <c r="Z33" s="24">
        <v>-60.4</v>
      </c>
      <c r="AA33" s="25">
        <v>-94478809</v>
      </c>
    </row>
    <row r="34" spans="1:27" ht="13.5">
      <c r="A34" s="27" t="s">
        <v>55</v>
      </c>
      <c r="B34" s="28"/>
      <c r="C34" s="29">
        <f aca="true" t="shared" si="2" ref="C34:Y34">SUM(C29:C33)</f>
        <v>-49303356</v>
      </c>
      <c r="D34" s="29">
        <f>SUM(D29:D33)</f>
        <v>0</v>
      </c>
      <c r="E34" s="30">
        <f t="shared" si="2"/>
        <v>-42213882</v>
      </c>
      <c r="F34" s="31">
        <f t="shared" si="2"/>
        <v>-42213882</v>
      </c>
      <c r="G34" s="31">
        <f t="shared" si="2"/>
        <v>-53231363</v>
      </c>
      <c r="H34" s="31">
        <f t="shared" si="2"/>
        <v>88910</v>
      </c>
      <c r="I34" s="31">
        <f t="shared" si="2"/>
        <v>-526502</v>
      </c>
      <c r="J34" s="31">
        <f t="shared" si="2"/>
        <v>-53668955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-53668955</v>
      </c>
      <c r="X34" s="31">
        <f t="shared" si="2"/>
        <v>839021</v>
      </c>
      <c r="Y34" s="31">
        <f t="shared" si="2"/>
        <v>-54507976</v>
      </c>
      <c r="Z34" s="32">
        <f>+IF(X34&lt;&gt;0,+(Y34/X34)*100,0)</f>
        <v>-6496.616413653533</v>
      </c>
      <c r="AA34" s="33">
        <f>SUM(AA29:AA33)</f>
        <v>-42213882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185995582</v>
      </c>
      <c r="D36" s="35">
        <f>+D15+D25+D34</f>
        <v>0</v>
      </c>
      <c r="E36" s="36">
        <f t="shared" si="3"/>
        <v>723678782</v>
      </c>
      <c r="F36" s="37">
        <f t="shared" si="3"/>
        <v>723678782</v>
      </c>
      <c r="G36" s="37">
        <f t="shared" si="3"/>
        <v>1529720016</v>
      </c>
      <c r="H36" s="37">
        <f t="shared" si="3"/>
        <v>-404989584</v>
      </c>
      <c r="I36" s="37">
        <f t="shared" si="3"/>
        <v>-572459474</v>
      </c>
      <c r="J36" s="37">
        <f t="shared" si="3"/>
        <v>552270958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552270958</v>
      </c>
      <c r="X36" s="37">
        <f t="shared" si="3"/>
        <v>1396714517</v>
      </c>
      <c r="Y36" s="37">
        <f t="shared" si="3"/>
        <v>-844443559</v>
      </c>
      <c r="Z36" s="38">
        <f>+IF(X36&lt;&gt;0,+(Y36/X36)*100,0)</f>
        <v>-60.4592813149661</v>
      </c>
      <c r="AA36" s="39">
        <f>+AA15+AA25+AA34</f>
        <v>723678782</v>
      </c>
    </row>
    <row r="37" spans="1:27" ht="13.5">
      <c r="A37" s="26" t="s">
        <v>57</v>
      </c>
      <c r="B37" s="20"/>
      <c r="C37" s="35">
        <v>974121185</v>
      </c>
      <c r="D37" s="35"/>
      <c r="E37" s="36">
        <v>1113975417</v>
      </c>
      <c r="F37" s="37">
        <v>1113975417</v>
      </c>
      <c r="G37" s="37">
        <v>2329295925</v>
      </c>
      <c r="H37" s="37">
        <v>3859015941</v>
      </c>
      <c r="I37" s="37">
        <v>3230075194</v>
      </c>
      <c r="J37" s="37">
        <v>2329295925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2329295925</v>
      </c>
      <c r="X37" s="37">
        <v>1113975417</v>
      </c>
      <c r="Y37" s="37">
        <v>1215320508</v>
      </c>
      <c r="Z37" s="38">
        <v>109.1</v>
      </c>
      <c r="AA37" s="39">
        <v>1113975417</v>
      </c>
    </row>
    <row r="38" spans="1:27" ht="13.5">
      <c r="A38" s="45" t="s">
        <v>58</v>
      </c>
      <c r="B38" s="46"/>
      <c r="C38" s="47">
        <v>1160116765</v>
      </c>
      <c r="D38" s="47"/>
      <c r="E38" s="48">
        <v>1837654193</v>
      </c>
      <c r="F38" s="49">
        <v>1837654193</v>
      </c>
      <c r="G38" s="49">
        <v>3859015941</v>
      </c>
      <c r="H38" s="49">
        <v>3454026357</v>
      </c>
      <c r="I38" s="49">
        <v>2657615720</v>
      </c>
      <c r="J38" s="49">
        <v>2881566883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2881566883</v>
      </c>
      <c r="X38" s="49">
        <v>2510689928</v>
      </c>
      <c r="Y38" s="49">
        <v>370876955</v>
      </c>
      <c r="Z38" s="50">
        <v>14.77</v>
      </c>
      <c r="AA38" s="51">
        <v>1837654193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168874341</v>
      </c>
      <c r="D6" s="21"/>
      <c r="E6" s="22">
        <v>223832188</v>
      </c>
      <c r="F6" s="23">
        <v>223832188</v>
      </c>
      <c r="G6" s="23">
        <v>14725338</v>
      </c>
      <c r="H6" s="23">
        <v>15512498</v>
      </c>
      <c r="I6" s="23">
        <v>12330645</v>
      </c>
      <c r="J6" s="23">
        <v>42568481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42568481</v>
      </c>
      <c r="X6" s="23">
        <v>64397558</v>
      </c>
      <c r="Y6" s="23">
        <v>-21829077</v>
      </c>
      <c r="Z6" s="24">
        <v>-33.9</v>
      </c>
      <c r="AA6" s="25">
        <v>223832188</v>
      </c>
    </row>
    <row r="7" spans="1:27" ht="13.5">
      <c r="A7" s="26" t="s">
        <v>34</v>
      </c>
      <c r="B7" s="20"/>
      <c r="C7" s="21">
        <v>72873000</v>
      </c>
      <c r="D7" s="21"/>
      <c r="E7" s="22">
        <v>88490349</v>
      </c>
      <c r="F7" s="23">
        <v>88490349</v>
      </c>
      <c r="G7" s="23">
        <v>34555000</v>
      </c>
      <c r="H7" s="23">
        <v>1419000</v>
      </c>
      <c r="I7" s="23"/>
      <c r="J7" s="23">
        <v>35974000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35974000</v>
      </c>
      <c r="X7" s="23">
        <v>29496783</v>
      </c>
      <c r="Y7" s="23">
        <v>6477217</v>
      </c>
      <c r="Z7" s="24">
        <v>21.96</v>
      </c>
      <c r="AA7" s="25">
        <v>88490349</v>
      </c>
    </row>
    <row r="8" spans="1:27" ht="13.5">
      <c r="A8" s="26" t="s">
        <v>35</v>
      </c>
      <c r="B8" s="20"/>
      <c r="C8" s="21">
        <v>32290804</v>
      </c>
      <c r="D8" s="21"/>
      <c r="E8" s="22">
        <v>37278651</v>
      </c>
      <c r="F8" s="23">
        <v>37278651</v>
      </c>
      <c r="G8" s="23">
        <v>12571000</v>
      </c>
      <c r="H8" s="23"/>
      <c r="I8" s="23"/>
      <c r="J8" s="23">
        <v>12571000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12571000</v>
      </c>
      <c r="X8" s="23">
        <v>12426217</v>
      </c>
      <c r="Y8" s="23">
        <v>144783</v>
      </c>
      <c r="Z8" s="24">
        <v>1.17</v>
      </c>
      <c r="AA8" s="25">
        <v>37278651</v>
      </c>
    </row>
    <row r="9" spans="1:27" ht="13.5">
      <c r="A9" s="26" t="s">
        <v>36</v>
      </c>
      <c r="B9" s="20"/>
      <c r="C9" s="21">
        <v>55899635</v>
      </c>
      <c r="D9" s="21"/>
      <c r="E9" s="22">
        <v>4053507</v>
      </c>
      <c r="F9" s="23">
        <v>4053507</v>
      </c>
      <c r="G9" s="23">
        <v>434592</v>
      </c>
      <c r="H9" s="23">
        <v>308063</v>
      </c>
      <c r="I9" s="23">
        <v>939265</v>
      </c>
      <c r="J9" s="23">
        <v>1681920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1681920</v>
      </c>
      <c r="X9" s="23">
        <v>1364007</v>
      </c>
      <c r="Y9" s="23">
        <v>317913</v>
      </c>
      <c r="Z9" s="24">
        <v>23.31</v>
      </c>
      <c r="AA9" s="25">
        <v>4053507</v>
      </c>
    </row>
    <row r="10" spans="1:27" ht="13.5">
      <c r="A10" s="26" t="s">
        <v>37</v>
      </c>
      <c r="B10" s="20"/>
      <c r="C10" s="21"/>
      <c r="D10" s="21"/>
      <c r="E10" s="22">
        <v>2496</v>
      </c>
      <c r="F10" s="23">
        <v>2496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>
        <v>624</v>
      </c>
      <c r="Y10" s="23">
        <v>-624</v>
      </c>
      <c r="Z10" s="24">
        <v>-100</v>
      </c>
      <c r="AA10" s="25">
        <v>2496</v>
      </c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-241084038</v>
      </c>
      <c r="D12" s="21"/>
      <c r="E12" s="22">
        <v>-301503816</v>
      </c>
      <c r="F12" s="23">
        <v>-301503816</v>
      </c>
      <c r="G12" s="23">
        <v>-49695648</v>
      </c>
      <c r="H12" s="23">
        <v>-10403666</v>
      </c>
      <c r="I12" s="23">
        <v>-10213020</v>
      </c>
      <c r="J12" s="23">
        <v>-70312334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-70312334</v>
      </c>
      <c r="X12" s="23">
        <v>-70568212</v>
      </c>
      <c r="Y12" s="23">
        <v>255878</v>
      </c>
      <c r="Z12" s="24">
        <v>-0.36</v>
      </c>
      <c r="AA12" s="25">
        <v>-301503816</v>
      </c>
    </row>
    <row r="13" spans="1:27" ht="13.5">
      <c r="A13" s="26" t="s">
        <v>40</v>
      </c>
      <c r="B13" s="20"/>
      <c r="C13" s="21">
        <v>-127595</v>
      </c>
      <c r="D13" s="21"/>
      <c r="E13" s="22">
        <v>-847500</v>
      </c>
      <c r="F13" s="23">
        <v>-847500</v>
      </c>
      <c r="G13" s="23">
        <v>-98333</v>
      </c>
      <c r="H13" s="23">
        <v>-86028</v>
      </c>
      <c r="I13" s="23">
        <v>-97878</v>
      </c>
      <c r="J13" s="23">
        <v>-282239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-282239</v>
      </c>
      <c r="X13" s="23">
        <v>-211875</v>
      </c>
      <c r="Y13" s="23">
        <v>-70364</v>
      </c>
      <c r="Z13" s="24">
        <v>33.21</v>
      </c>
      <c r="AA13" s="25">
        <v>-847500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88726147</v>
      </c>
      <c r="D15" s="29">
        <f>SUM(D6:D14)</f>
        <v>0</v>
      </c>
      <c r="E15" s="30">
        <f t="shared" si="0"/>
        <v>51305875</v>
      </c>
      <c r="F15" s="31">
        <f t="shared" si="0"/>
        <v>51305875</v>
      </c>
      <c r="G15" s="31">
        <f t="shared" si="0"/>
        <v>12491949</v>
      </c>
      <c r="H15" s="31">
        <f t="shared" si="0"/>
        <v>6749867</v>
      </c>
      <c r="I15" s="31">
        <f t="shared" si="0"/>
        <v>2959012</v>
      </c>
      <c r="J15" s="31">
        <f t="shared" si="0"/>
        <v>22200828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22200828</v>
      </c>
      <c r="X15" s="31">
        <f t="shared" si="0"/>
        <v>36905102</v>
      </c>
      <c r="Y15" s="31">
        <f t="shared" si="0"/>
        <v>-14704274</v>
      </c>
      <c r="Z15" s="32">
        <f>+IF(X15&lt;&gt;0,+(Y15/X15)*100,0)</f>
        <v>-39.84347204893242</v>
      </c>
      <c r="AA15" s="33">
        <f>SUM(AA6:AA14)</f>
        <v>51305875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>
        <v>-53724055</v>
      </c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-48745223</v>
      </c>
      <c r="D24" s="21"/>
      <c r="E24" s="22">
        <v>-51178652</v>
      </c>
      <c r="F24" s="23">
        <v>-51178652</v>
      </c>
      <c r="G24" s="23">
        <v>-10830539</v>
      </c>
      <c r="H24" s="23">
        <v>-7078013</v>
      </c>
      <c r="I24" s="23">
        <v>-4232454</v>
      </c>
      <c r="J24" s="23">
        <v>-22141006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-22141006</v>
      </c>
      <c r="X24" s="23">
        <v>-13558112</v>
      </c>
      <c r="Y24" s="23">
        <v>-8582894</v>
      </c>
      <c r="Z24" s="24">
        <v>63.3</v>
      </c>
      <c r="AA24" s="25">
        <v>-51178652</v>
      </c>
    </row>
    <row r="25" spans="1:27" ht="13.5">
      <c r="A25" s="27" t="s">
        <v>49</v>
      </c>
      <c r="B25" s="28"/>
      <c r="C25" s="29">
        <f aca="true" t="shared" si="1" ref="C25:Y25">SUM(C19:C24)</f>
        <v>-102469278</v>
      </c>
      <c r="D25" s="29">
        <f>SUM(D19:D24)</f>
        <v>0</v>
      </c>
      <c r="E25" s="30">
        <f t="shared" si="1"/>
        <v>-51178652</v>
      </c>
      <c r="F25" s="31">
        <f t="shared" si="1"/>
        <v>-51178652</v>
      </c>
      <c r="G25" s="31">
        <f t="shared" si="1"/>
        <v>-10830539</v>
      </c>
      <c r="H25" s="31">
        <f t="shared" si="1"/>
        <v>-7078013</v>
      </c>
      <c r="I25" s="31">
        <f t="shared" si="1"/>
        <v>-4232454</v>
      </c>
      <c r="J25" s="31">
        <f t="shared" si="1"/>
        <v>-22141006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-22141006</v>
      </c>
      <c r="X25" s="31">
        <f t="shared" si="1"/>
        <v>-13558112</v>
      </c>
      <c r="Y25" s="31">
        <f t="shared" si="1"/>
        <v>-8582894</v>
      </c>
      <c r="Z25" s="32">
        <f>+IF(X25&lt;&gt;0,+(Y25/X25)*100,0)</f>
        <v>63.304492542914524</v>
      </c>
      <c r="AA25" s="33">
        <f>SUM(AA19:AA24)</f>
        <v>-51178652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-6130623</v>
      </c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-6130623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-19873754</v>
      </c>
      <c r="D36" s="35">
        <f>+D15+D25+D34</f>
        <v>0</v>
      </c>
      <c r="E36" s="36">
        <f t="shared" si="3"/>
        <v>127223</v>
      </c>
      <c r="F36" s="37">
        <f t="shared" si="3"/>
        <v>127223</v>
      </c>
      <c r="G36" s="37">
        <f t="shared" si="3"/>
        <v>1661410</v>
      </c>
      <c r="H36" s="37">
        <f t="shared" si="3"/>
        <v>-328146</v>
      </c>
      <c r="I36" s="37">
        <f t="shared" si="3"/>
        <v>-1273442</v>
      </c>
      <c r="J36" s="37">
        <f t="shared" si="3"/>
        <v>59822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59822</v>
      </c>
      <c r="X36" s="37">
        <f t="shared" si="3"/>
        <v>23346990</v>
      </c>
      <c r="Y36" s="37">
        <f t="shared" si="3"/>
        <v>-23287168</v>
      </c>
      <c r="Z36" s="38">
        <f>+IF(X36&lt;&gt;0,+(Y36/X36)*100,0)</f>
        <v>-99.74376996777742</v>
      </c>
      <c r="AA36" s="39">
        <f>+AA15+AA25+AA34</f>
        <v>127223</v>
      </c>
    </row>
    <row r="37" spans="1:27" ht="13.5">
      <c r="A37" s="26" t="s">
        <v>57</v>
      </c>
      <c r="B37" s="20"/>
      <c r="C37" s="35">
        <v>2066482</v>
      </c>
      <c r="D37" s="35"/>
      <c r="E37" s="36">
        <v>2100000</v>
      </c>
      <c r="F37" s="37">
        <v>2100000</v>
      </c>
      <c r="G37" s="37">
        <v>489987</v>
      </c>
      <c r="H37" s="37">
        <v>2151397</v>
      </c>
      <c r="I37" s="37">
        <v>1823251</v>
      </c>
      <c r="J37" s="37">
        <v>489987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489987</v>
      </c>
      <c r="X37" s="37">
        <v>2100000</v>
      </c>
      <c r="Y37" s="37">
        <v>-1610013</v>
      </c>
      <c r="Z37" s="38">
        <v>-76.67</v>
      </c>
      <c r="AA37" s="39">
        <v>2100000</v>
      </c>
    </row>
    <row r="38" spans="1:27" ht="13.5">
      <c r="A38" s="45" t="s">
        <v>58</v>
      </c>
      <c r="B38" s="46"/>
      <c r="C38" s="47">
        <v>-17807272</v>
      </c>
      <c r="D38" s="47"/>
      <c r="E38" s="48">
        <v>2227223</v>
      </c>
      <c r="F38" s="49">
        <v>2227223</v>
      </c>
      <c r="G38" s="49">
        <v>2151397</v>
      </c>
      <c r="H38" s="49">
        <v>1823251</v>
      </c>
      <c r="I38" s="49">
        <v>549809</v>
      </c>
      <c r="J38" s="49">
        <v>549809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549809</v>
      </c>
      <c r="X38" s="49">
        <v>25446990</v>
      </c>
      <c r="Y38" s="49">
        <v>-24897181</v>
      </c>
      <c r="Z38" s="50">
        <v>-97.84</v>
      </c>
      <c r="AA38" s="51">
        <v>2227223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/>
      <c r="D6" s="21"/>
      <c r="E6" s="22">
        <v>21412815</v>
      </c>
      <c r="F6" s="23">
        <v>21412815</v>
      </c>
      <c r="G6" s="23">
        <v>1966911</v>
      </c>
      <c r="H6" s="23">
        <v>1511908</v>
      </c>
      <c r="I6" s="23">
        <v>1328544</v>
      </c>
      <c r="J6" s="23">
        <v>4807363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4807363</v>
      </c>
      <c r="X6" s="23">
        <v>5804921</v>
      </c>
      <c r="Y6" s="23">
        <v>-997558</v>
      </c>
      <c r="Z6" s="24">
        <v>-17.18</v>
      </c>
      <c r="AA6" s="25">
        <v>21412815</v>
      </c>
    </row>
    <row r="7" spans="1:27" ht="13.5">
      <c r="A7" s="26" t="s">
        <v>34</v>
      </c>
      <c r="B7" s="20"/>
      <c r="C7" s="21"/>
      <c r="D7" s="21"/>
      <c r="E7" s="22">
        <v>77054000</v>
      </c>
      <c r="F7" s="23">
        <v>77054000</v>
      </c>
      <c r="G7" s="23">
        <v>30262000</v>
      </c>
      <c r="H7" s="23">
        <v>1460000</v>
      </c>
      <c r="I7" s="23"/>
      <c r="J7" s="23">
        <v>31722000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31722000</v>
      </c>
      <c r="X7" s="23">
        <v>34674300</v>
      </c>
      <c r="Y7" s="23">
        <v>-2952300</v>
      </c>
      <c r="Z7" s="24">
        <v>-8.51</v>
      </c>
      <c r="AA7" s="25">
        <v>77054000</v>
      </c>
    </row>
    <row r="8" spans="1:27" ht="13.5">
      <c r="A8" s="26" t="s">
        <v>35</v>
      </c>
      <c r="B8" s="20"/>
      <c r="C8" s="21"/>
      <c r="D8" s="21"/>
      <c r="E8" s="22">
        <v>25309000</v>
      </c>
      <c r="F8" s="23">
        <v>25309000</v>
      </c>
      <c r="G8" s="23">
        <v>10920000</v>
      </c>
      <c r="H8" s="23"/>
      <c r="I8" s="23"/>
      <c r="J8" s="23">
        <v>10920000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10920000</v>
      </c>
      <c r="X8" s="23">
        <v>11389050</v>
      </c>
      <c r="Y8" s="23">
        <v>-469050</v>
      </c>
      <c r="Z8" s="24">
        <v>-4.12</v>
      </c>
      <c r="AA8" s="25">
        <v>25309000</v>
      </c>
    </row>
    <row r="9" spans="1:27" ht="13.5">
      <c r="A9" s="26" t="s">
        <v>36</v>
      </c>
      <c r="B9" s="20"/>
      <c r="C9" s="21"/>
      <c r="D9" s="21"/>
      <c r="E9" s="22">
        <v>1625003</v>
      </c>
      <c r="F9" s="23">
        <v>1625003</v>
      </c>
      <c r="G9" s="23">
        <v>8991</v>
      </c>
      <c r="H9" s="23">
        <v>7438</v>
      </c>
      <c r="I9" s="23">
        <v>638400</v>
      </c>
      <c r="J9" s="23">
        <v>654829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654829</v>
      </c>
      <c r="X9" s="23">
        <v>408161</v>
      </c>
      <c r="Y9" s="23">
        <v>246668</v>
      </c>
      <c r="Z9" s="24">
        <v>60.43</v>
      </c>
      <c r="AA9" s="25">
        <v>1625003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/>
      <c r="D12" s="21"/>
      <c r="E12" s="22">
        <v>-93846497</v>
      </c>
      <c r="F12" s="23">
        <v>-93846497</v>
      </c>
      <c r="G12" s="23">
        <v>-4722899</v>
      </c>
      <c r="H12" s="23">
        <v>-6970217</v>
      </c>
      <c r="I12" s="23">
        <v>-8014770</v>
      </c>
      <c r="J12" s="23">
        <v>-19707886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-19707886</v>
      </c>
      <c r="X12" s="23">
        <v>-26157916</v>
      </c>
      <c r="Y12" s="23">
        <v>6450030</v>
      </c>
      <c r="Z12" s="24">
        <v>-24.66</v>
      </c>
      <c r="AA12" s="25">
        <v>-93846497</v>
      </c>
    </row>
    <row r="13" spans="1:27" ht="13.5">
      <c r="A13" s="26" t="s">
        <v>40</v>
      </c>
      <c r="B13" s="20"/>
      <c r="C13" s="21"/>
      <c r="D13" s="21"/>
      <c r="E13" s="22">
        <v>-78000</v>
      </c>
      <c r="F13" s="23">
        <v>-78000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-21996</v>
      </c>
      <c r="Y13" s="23">
        <v>21996</v>
      </c>
      <c r="Z13" s="24">
        <v>-100</v>
      </c>
      <c r="AA13" s="25">
        <v>-78000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0</v>
      </c>
      <c r="D15" s="29">
        <f>SUM(D6:D14)</f>
        <v>0</v>
      </c>
      <c r="E15" s="30">
        <f t="shared" si="0"/>
        <v>31476321</v>
      </c>
      <c r="F15" s="31">
        <f t="shared" si="0"/>
        <v>31476321</v>
      </c>
      <c r="G15" s="31">
        <f t="shared" si="0"/>
        <v>38435003</v>
      </c>
      <c r="H15" s="31">
        <f t="shared" si="0"/>
        <v>-3990871</v>
      </c>
      <c r="I15" s="31">
        <f t="shared" si="0"/>
        <v>-6047826</v>
      </c>
      <c r="J15" s="31">
        <f t="shared" si="0"/>
        <v>28396306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28396306</v>
      </c>
      <c r="X15" s="31">
        <f t="shared" si="0"/>
        <v>26096520</v>
      </c>
      <c r="Y15" s="31">
        <f t="shared" si="0"/>
        <v>2299786</v>
      </c>
      <c r="Z15" s="32">
        <f>+IF(X15&lt;&gt;0,+(Y15/X15)*100,0)</f>
        <v>8.812615628443945</v>
      </c>
      <c r="AA15" s="33">
        <f>SUM(AA6:AA14)</f>
        <v>31476321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2075000</v>
      </c>
      <c r="F19" s="23">
        <v>2075000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2075000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-41365000</v>
      </c>
      <c r="F24" s="23">
        <v>-41365000</v>
      </c>
      <c r="G24" s="23">
        <v>-1721727</v>
      </c>
      <c r="H24" s="23">
        <v>-1337807</v>
      </c>
      <c r="I24" s="23">
        <v>-2155366</v>
      </c>
      <c r="J24" s="23">
        <v>-5214900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-5214900</v>
      </c>
      <c r="X24" s="23">
        <v>-11496858</v>
      </c>
      <c r="Y24" s="23">
        <v>6281958</v>
      </c>
      <c r="Z24" s="24">
        <v>-54.64</v>
      </c>
      <c r="AA24" s="25">
        <v>-41365000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-39290000</v>
      </c>
      <c r="F25" s="31">
        <f t="shared" si="1"/>
        <v>-39290000</v>
      </c>
      <c r="G25" s="31">
        <f t="shared" si="1"/>
        <v>-1721727</v>
      </c>
      <c r="H25" s="31">
        <f t="shared" si="1"/>
        <v>-1337807</v>
      </c>
      <c r="I25" s="31">
        <f t="shared" si="1"/>
        <v>-2155366</v>
      </c>
      <c r="J25" s="31">
        <f t="shared" si="1"/>
        <v>-5214900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-5214900</v>
      </c>
      <c r="X25" s="31">
        <f t="shared" si="1"/>
        <v>-11496858</v>
      </c>
      <c r="Y25" s="31">
        <f t="shared" si="1"/>
        <v>6281958</v>
      </c>
      <c r="Z25" s="32">
        <f>+IF(X25&lt;&gt;0,+(Y25/X25)*100,0)</f>
        <v>-54.64065051512335</v>
      </c>
      <c r="AA25" s="33">
        <f>SUM(AA19:AA24)</f>
        <v>-39290000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0</v>
      </c>
      <c r="D36" s="35">
        <f>+D15+D25+D34</f>
        <v>0</v>
      </c>
      <c r="E36" s="36">
        <f t="shared" si="3"/>
        <v>-7813679</v>
      </c>
      <c r="F36" s="37">
        <f t="shared" si="3"/>
        <v>-7813679</v>
      </c>
      <c r="G36" s="37">
        <f t="shared" si="3"/>
        <v>36713276</v>
      </c>
      <c r="H36" s="37">
        <f t="shared" si="3"/>
        <v>-5328678</v>
      </c>
      <c r="I36" s="37">
        <f t="shared" si="3"/>
        <v>-8203192</v>
      </c>
      <c r="J36" s="37">
        <f t="shared" si="3"/>
        <v>23181406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23181406</v>
      </c>
      <c r="X36" s="37">
        <f t="shared" si="3"/>
        <v>14599662</v>
      </c>
      <c r="Y36" s="37">
        <f t="shared" si="3"/>
        <v>8581744</v>
      </c>
      <c r="Z36" s="38">
        <f>+IF(X36&lt;&gt;0,+(Y36/X36)*100,0)</f>
        <v>58.78042930034956</v>
      </c>
      <c r="AA36" s="39">
        <f>+AA15+AA25+AA34</f>
        <v>-7813679</v>
      </c>
    </row>
    <row r="37" spans="1:27" ht="13.5">
      <c r="A37" s="26" t="s">
        <v>57</v>
      </c>
      <c r="B37" s="20"/>
      <c r="C37" s="35"/>
      <c r="D37" s="35"/>
      <c r="E37" s="36">
        <v>42183967</v>
      </c>
      <c r="F37" s="37">
        <v>42183967</v>
      </c>
      <c r="G37" s="37">
        <v>42183967</v>
      </c>
      <c r="H37" s="37">
        <v>78897243</v>
      </c>
      <c r="I37" s="37">
        <v>73568565</v>
      </c>
      <c r="J37" s="37">
        <v>42183967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42183967</v>
      </c>
      <c r="X37" s="37">
        <v>42183967</v>
      </c>
      <c r="Y37" s="37"/>
      <c r="Z37" s="38"/>
      <c r="AA37" s="39">
        <v>42183967</v>
      </c>
    </row>
    <row r="38" spans="1:27" ht="13.5">
      <c r="A38" s="45" t="s">
        <v>58</v>
      </c>
      <c r="B38" s="46"/>
      <c r="C38" s="47"/>
      <c r="D38" s="47"/>
      <c r="E38" s="48">
        <v>34370288</v>
      </c>
      <c r="F38" s="49">
        <v>34370288</v>
      </c>
      <c r="G38" s="49">
        <v>78897243</v>
      </c>
      <c r="H38" s="49">
        <v>73568565</v>
      </c>
      <c r="I38" s="49">
        <v>65365373</v>
      </c>
      <c r="J38" s="49">
        <v>65365373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65365373</v>
      </c>
      <c r="X38" s="49">
        <v>56783629</v>
      </c>
      <c r="Y38" s="49">
        <v>8581744</v>
      </c>
      <c r="Z38" s="50">
        <v>15.11</v>
      </c>
      <c r="AA38" s="51">
        <v>34370288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140684855</v>
      </c>
      <c r="D6" s="21"/>
      <c r="E6" s="22">
        <v>189428000</v>
      </c>
      <c r="F6" s="23">
        <v>189428000</v>
      </c>
      <c r="G6" s="23">
        <v>16418846</v>
      </c>
      <c r="H6" s="23">
        <v>135524</v>
      </c>
      <c r="I6" s="23">
        <v>6346373</v>
      </c>
      <c r="J6" s="23">
        <v>22900743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22900743</v>
      </c>
      <c r="X6" s="23">
        <v>52750444</v>
      </c>
      <c r="Y6" s="23">
        <v>-29849701</v>
      </c>
      <c r="Z6" s="24">
        <v>-56.59</v>
      </c>
      <c r="AA6" s="25">
        <v>189428000</v>
      </c>
    </row>
    <row r="7" spans="1:27" ht="13.5">
      <c r="A7" s="26" t="s">
        <v>34</v>
      </c>
      <c r="B7" s="20"/>
      <c r="C7" s="21">
        <v>519610183</v>
      </c>
      <c r="D7" s="21"/>
      <c r="E7" s="22">
        <v>602415822</v>
      </c>
      <c r="F7" s="23">
        <v>602415822</v>
      </c>
      <c r="G7" s="23">
        <v>50975666</v>
      </c>
      <c r="H7" s="23">
        <v>144696</v>
      </c>
      <c r="I7" s="23">
        <v>6139691</v>
      </c>
      <c r="J7" s="23">
        <v>57260053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57260053</v>
      </c>
      <c r="X7" s="23">
        <v>211492049</v>
      </c>
      <c r="Y7" s="23">
        <v>-154231996</v>
      </c>
      <c r="Z7" s="24">
        <v>-72.93</v>
      </c>
      <c r="AA7" s="25">
        <v>602415822</v>
      </c>
    </row>
    <row r="8" spans="1:27" ht="13.5">
      <c r="A8" s="26" t="s">
        <v>35</v>
      </c>
      <c r="B8" s="20"/>
      <c r="C8" s="21">
        <v>478196356</v>
      </c>
      <c r="D8" s="21"/>
      <c r="E8" s="22">
        <v>609721000</v>
      </c>
      <c r="F8" s="23">
        <v>609721000</v>
      </c>
      <c r="G8" s="23">
        <v>3632999</v>
      </c>
      <c r="H8" s="23">
        <v>575444</v>
      </c>
      <c r="I8" s="23">
        <v>61245604</v>
      </c>
      <c r="J8" s="23">
        <v>65454047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65454047</v>
      </c>
      <c r="X8" s="23">
        <v>68261198</v>
      </c>
      <c r="Y8" s="23">
        <v>-2807151</v>
      </c>
      <c r="Z8" s="24">
        <v>-4.11</v>
      </c>
      <c r="AA8" s="25">
        <v>609721000</v>
      </c>
    </row>
    <row r="9" spans="1:27" ht="13.5">
      <c r="A9" s="26" t="s">
        <v>36</v>
      </c>
      <c r="B9" s="20"/>
      <c r="C9" s="21">
        <v>5491540</v>
      </c>
      <c r="D9" s="21"/>
      <c r="E9" s="22">
        <v>1050000</v>
      </c>
      <c r="F9" s="23">
        <v>1050000</v>
      </c>
      <c r="G9" s="23">
        <v>18506</v>
      </c>
      <c r="H9" s="23">
        <v>795685</v>
      </c>
      <c r="I9" s="23">
        <v>19325</v>
      </c>
      <c r="J9" s="23">
        <v>833516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833516</v>
      </c>
      <c r="X9" s="23"/>
      <c r="Y9" s="23">
        <v>833516</v>
      </c>
      <c r="Z9" s="24"/>
      <c r="AA9" s="25">
        <v>1050000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-984637835</v>
      </c>
      <c r="D12" s="21"/>
      <c r="E12" s="22">
        <v>-727747599</v>
      </c>
      <c r="F12" s="23">
        <v>-727747599</v>
      </c>
      <c r="G12" s="23">
        <v>-21453246</v>
      </c>
      <c r="H12" s="23">
        <v>-21174022</v>
      </c>
      <c r="I12" s="23">
        <v>-33617593</v>
      </c>
      <c r="J12" s="23">
        <v>-76244861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-76244861</v>
      </c>
      <c r="X12" s="23">
        <v>-96002782</v>
      </c>
      <c r="Y12" s="23">
        <v>19757921</v>
      </c>
      <c r="Z12" s="24">
        <v>-20.58</v>
      </c>
      <c r="AA12" s="25">
        <v>-727747599</v>
      </c>
    </row>
    <row r="13" spans="1:27" ht="13.5">
      <c r="A13" s="26" t="s">
        <v>40</v>
      </c>
      <c r="B13" s="20"/>
      <c r="C13" s="21"/>
      <c r="D13" s="21"/>
      <c r="E13" s="22">
        <v>-650000</v>
      </c>
      <c r="F13" s="23">
        <v>-650000</v>
      </c>
      <c r="G13" s="23"/>
      <c r="H13" s="23">
        <v>-480</v>
      </c>
      <c r="I13" s="23"/>
      <c r="J13" s="23">
        <v>-480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-480</v>
      </c>
      <c r="X13" s="23"/>
      <c r="Y13" s="23">
        <v>-480</v>
      </c>
      <c r="Z13" s="24"/>
      <c r="AA13" s="25">
        <v>-650000</v>
      </c>
    </row>
    <row r="14" spans="1:27" ht="13.5">
      <c r="A14" s="26" t="s">
        <v>41</v>
      </c>
      <c r="B14" s="20"/>
      <c r="C14" s="21">
        <v>-3745480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155599619</v>
      </c>
      <c r="D15" s="29">
        <f>SUM(D6:D14)</f>
        <v>0</v>
      </c>
      <c r="E15" s="30">
        <f t="shared" si="0"/>
        <v>674217223</v>
      </c>
      <c r="F15" s="31">
        <f t="shared" si="0"/>
        <v>674217223</v>
      </c>
      <c r="G15" s="31">
        <f t="shared" si="0"/>
        <v>49592771</v>
      </c>
      <c r="H15" s="31">
        <f t="shared" si="0"/>
        <v>-19523153</v>
      </c>
      <c r="I15" s="31">
        <f t="shared" si="0"/>
        <v>40133400</v>
      </c>
      <c r="J15" s="31">
        <f t="shared" si="0"/>
        <v>70203018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70203018</v>
      </c>
      <c r="X15" s="31">
        <f t="shared" si="0"/>
        <v>236500909</v>
      </c>
      <c r="Y15" s="31">
        <f t="shared" si="0"/>
        <v>-166297891</v>
      </c>
      <c r="Z15" s="32">
        <f>+IF(X15&lt;&gt;0,+(Y15/X15)*100,0)</f>
        <v>-70.31596271792765</v>
      </c>
      <c r="AA15" s="33">
        <f>SUM(AA6:AA14)</f>
        <v>674217223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-674966000</v>
      </c>
      <c r="F24" s="23">
        <v>-674966000</v>
      </c>
      <c r="G24" s="23">
        <v>-735883</v>
      </c>
      <c r="H24" s="23">
        <v>-8652251</v>
      </c>
      <c r="I24" s="23">
        <v>-5246585</v>
      </c>
      <c r="J24" s="23">
        <v>-14634719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-14634719</v>
      </c>
      <c r="X24" s="23">
        <v>-154645000</v>
      </c>
      <c r="Y24" s="23">
        <v>140010281</v>
      </c>
      <c r="Z24" s="24">
        <v>-90.54</v>
      </c>
      <c r="AA24" s="25">
        <v>-674966000</v>
      </c>
    </row>
    <row r="25" spans="1:27" ht="13.5">
      <c r="A25" s="27" t="s">
        <v>49</v>
      </c>
      <c r="B25" s="28"/>
      <c r="C25" s="29">
        <f aca="true" t="shared" si="1" ref="C25:Y25">SUM(C19:C24)</f>
        <v>0</v>
      </c>
      <c r="D25" s="29">
        <f>SUM(D19:D24)</f>
        <v>0</v>
      </c>
      <c r="E25" s="30">
        <f t="shared" si="1"/>
        <v>-674966000</v>
      </c>
      <c r="F25" s="31">
        <f t="shared" si="1"/>
        <v>-674966000</v>
      </c>
      <c r="G25" s="31">
        <f t="shared" si="1"/>
        <v>-735883</v>
      </c>
      <c r="H25" s="31">
        <f t="shared" si="1"/>
        <v>-8652251</v>
      </c>
      <c r="I25" s="31">
        <f t="shared" si="1"/>
        <v>-5246585</v>
      </c>
      <c r="J25" s="31">
        <f t="shared" si="1"/>
        <v>-14634719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-14634719</v>
      </c>
      <c r="X25" s="31">
        <f t="shared" si="1"/>
        <v>-154645000</v>
      </c>
      <c r="Y25" s="31">
        <f t="shared" si="1"/>
        <v>140010281</v>
      </c>
      <c r="Z25" s="32">
        <f>+IF(X25&lt;&gt;0,+(Y25/X25)*100,0)</f>
        <v>-90.53657150247341</v>
      </c>
      <c r="AA25" s="33">
        <f>SUM(AA19:AA24)</f>
        <v>-674966000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/>
    </row>
    <row r="34" spans="1:27" ht="13.5">
      <c r="A34" s="27" t="s">
        <v>55</v>
      </c>
      <c r="B34" s="28"/>
      <c r="C34" s="29">
        <f aca="true" t="shared" si="2" ref="C34:Y34">SUM(C29:C33)</f>
        <v>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155599619</v>
      </c>
      <c r="D36" s="35">
        <f>+D15+D25+D34</f>
        <v>0</v>
      </c>
      <c r="E36" s="36">
        <f t="shared" si="3"/>
        <v>-748777</v>
      </c>
      <c r="F36" s="37">
        <f t="shared" si="3"/>
        <v>-748777</v>
      </c>
      <c r="G36" s="37">
        <f t="shared" si="3"/>
        <v>48856888</v>
      </c>
      <c r="H36" s="37">
        <f t="shared" si="3"/>
        <v>-28175404</v>
      </c>
      <c r="I36" s="37">
        <f t="shared" si="3"/>
        <v>34886815</v>
      </c>
      <c r="J36" s="37">
        <f t="shared" si="3"/>
        <v>55568299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55568299</v>
      </c>
      <c r="X36" s="37">
        <f t="shared" si="3"/>
        <v>81855909</v>
      </c>
      <c r="Y36" s="37">
        <f t="shared" si="3"/>
        <v>-26287610</v>
      </c>
      <c r="Z36" s="38">
        <f>+IF(X36&lt;&gt;0,+(Y36/X36)*100,0)</f>
        <v>-32.11449279733733</v>
      </c>
      <c r="AA36" s="39">
        <f>+AA15+AA25+AA34</f>
        <v>-748777</v>
      </c>
    </row>
    <row r="37" spans="1:27" ht="13.5">
      <c r="A37" s="26" t="s">
        <v>57</v>
      </c>
      <c r="B37" s="20"/>
      <c r="C37" s="35"/>
      <c r="D37" s="35"/>
      <c r="E37" s="36"/>
      <c r="F37" s="37"/>
      <c r="G37" s="37">
        <v>20980815</v>
      </c>
      <c r="H37" s="37">
        <v>69837703</v>
      </c>
      <c r="I37" s="37">
        <v>41662299</v>
      </c>
      <c r="J37" s="37">
        <v>20980815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20980815</v>
      </c>
      <c r="X37" s="37"/>
      <c r="Y37" s="37">
        <v>20980815</v>
      </c>
      <c r="Z37" s="38"/>
      <c r="AA37" s="39"/>
    </row>
    <row r="38" spans="1:27" ht="13.5">
      <c r="A38" s="45" t="s">
        <v>58</v>
      </c>
      <c r="B38" s="46"/>
      <c r="C38" s="47">
        <v>155599619</v>
      </c>
      <c r="D38" s="47"/>
      <c r="E38" s="48">
        <v>-748777</v>
      </c>
      <c r="F38" s="49">
        <v>-748777</v>
      </c>
      <c r="G38" s="49">
        <v>69837703</v>
      </c>
      <c r="H38" s="49">
        <v>41662299</v>
      </c>
      <c r="I38" s="49">
        <v>76549114</v>
      </c>
      <c r="J38" s="49">
        <v>76549114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76549114</v>
      </c>
      <c r="X38" s="49">
        <v>81855909</v>
      </c>
      <c r="Y38" s="49">
        <v>-5306795</v>
      </c>
      <c r="Z38" s="50">
        <v>-6.48</v>
      </c>
      <c r="AA38" s="51">
        <v>-748777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109415618</v>
      </c>
      <c r="D6" s="21"/>
      <c r="E6" s="22">
        <v>93061000</v>
      </c>
      <c r="F6" s="23">
        <v>93061000</v>
      </c>
      <c r="G6" s="23">
        <v>18688023</v>
      </c>
      <c r="H6" s="23">
        <v>25002966</v>
      </c>
      <c r="I6" s="23">
        <v>21169040</v>
      </c>
      <c r="J6" s="23">
        <v>64860029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64860029</v>
      </c>
      <c r="X6" s="23">
        <v>26523500</v>
      </c>
      <c r="Y6" s="23">
        <v>38336529</v>
      </c>
      <c r="Z6" s="24">
        <v>144.54</v>
      </c>
      <c r="AA6" s="25">
        <v>93061000</v>
      </c>
    </row>
    <row r="7" spans="1:27" ht="13.5">
      <c r="A7" s="26" t="s">
        <v>34</v>
      </c>
      <c r="B7" s="20"/>
      <c r="C7" s="21">
        <v>37933000</v>
      </c>
      <c r="D7" s="21"/>
      <c r="E7" s="22">
        <v>42767000</v>
      </c>
      <c r="F7" s="23">
        <v>42767000</v>
      </c>
      <c r="G7" s="23">
        <v>15423000</v>
      </c>
      <c r="H7" s="23"/>
      <c r="I7" s="23"/>
      <c r="J7" s="23">
        <v>15423000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15423000</v>
      </c>
      <c r="X7" s="23"/>
      <c r="Y7" s="23">
        <v>15423000</v>
      </c>
      <c r="Z7" s="24"/>
      <c r="AA7" s="25">
        <v>42767000</v>
      </c>
    </row>
    <row r="8" spans="1:27" ht="13.5">
      <c r="A8" s="26" t="s">
        <v>35</v>
      </c>
      <c r="B8" s="20"/>
      <c r="C8" s="21"/>
      <c r="D8" s="21"/>
      <c r="E8" s="22">
        <v>18943000</v>
      </c>
      <c r="F8" s="23">
        <v>18943000</v>
      </c>
      <c r="G8" s="23">
        <v>1800000</v>
      </c>
      <c r="H8" s="23">
        <v>1360000</v>
      </c>
      <c r="I8" s="23"/>
      <c r="J8" s="23">
        <v>3160000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3160000</v>
      </c>
      <c r="X8" s="23"/>
      <c r="Y8" s="23">
        <v>3160000</v>
      </c>
      <c r="Z8" s="24"/>
      <c r="AA8" s="25">
        <v>18943000</v>
      </c>
    </row>
    <row r="9" spans="1:27" ht="13.5">
      <c r="A9" s="26" t="s">
        <v>36</v>
      </c>
      <c r="B9" s="20"/>
      <c r="C9" s="21">
        <v>953545</v>
      </c>
      <c r="D9" s="21"/>
      <c r="E9" s="22"/>
      <c r="F9" s="23"/>
      <c r="G9" s="23">
        <v>260407</v>
      </c>
      <c r="H9" s="23">
        <v>236939</v>
      </c>
      <c r="I9" s="23">
        <v>16198</v>
      </c>
      <c r="J9" s="23">
        <v>513544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513544</v>
      </c>
      <c r="X9" s="23"/>
      <c r="Y9" s="23">
        <v>513544</v>
      </c>
      <c r="Z9" s="24"/>
      <c r="AA9" s="25"/>
    </row>
    <row r="10" spans="1:27" ht="13.5">
      <c r="A10" s="26" t="s">
        <v>37</v>
      </c>
      <c r="B10" s="20"/>
      <c r="C10" s="21"/>
      <c r="D10" s="21"/>
      <c r="E10" s="22"/>
      <c r="F10" s="23"/>
      <c r="G10" s="23">
        <v>883030</v>
      </c>
      <c r="H10" s="23">
        <v>1319330</v>
      </c>
      <c r="I10" s="23">
        <v>468041</v>
      </c>
      <c r="J10" s="23">
        <v>2670401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2670401</v>
      </c>
      <c r="X10" s="23"/>
      <c r="Y10" s="23">
        <v>2670401</v>
      </c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-204908657</v>
      </c>
      <c r="D12" s="21"/>
      <c r="E12" s="22">
        <v>-138926000</v>
      </c>
      <c r="F12" s="23">
        <v>-138926000</v>
      </c>
      <c r="G12" s="23">
        <v>-36689264</v>
      </c>
      <c r="H12" s="23">
        <v>-24232961</v>
      </c>
      <c r="I12" s="23">
        <v>-23395026</v>
      </c>
      <c r="J12" s="23">
        <v>-84317251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-84317251</v>
      </c>
      <c r="X12" s="23">
        <v>-36298000</v>
      </c>
      <c r="Y12" s="23">
        <v>-48019251</v>
      </c>
      <c r="Z12" s="24">
        <v>132.29</v>
      </c>
      <c r="AA12" s="25">
        <v>-138926000</v>
      </c>
    </row>
    <row r="13" spans="1:27" ht="13.5">
      <c r="A13" s="26" t="s">
        <v>40</v>
      </c>
      <c r="B13" s="20"/>
      <c r="C13" s="21">
        <v>-3003493</v>
      </c>
      <c r="D13" s="21"/>
      <c r="E13" s="22">
        <v>-850000</v>
      </c>
      <c r="F13" s="23">
        <v>-850000</v>
      </c>
      <c r="G13" s="23">
        <v>-34558</v>
      </c>
      <c r="H13" s="23">
        <v>-31991</v>
      </c>
      <c r="I13" s="23">
        <v>-17066</v>
      </c>
      <c r="J13" s="23">
        <v>-83615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-83615</v>
      </c>
      <c r="X13" s="23"/>
      <c r="Y13" s="23">
        <v>-83615</v>
      </c>
      <c r="Z13" s="24"/>
      <c r="AA13" s="25">
        <v>-850000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-59609987</v>
      </c>
      <c r="D15" s="29">
        <f>SUM(D6:D14)</f>
        <v>0</v>
      </c>
      <c r="E15" s="30">
        <f t="shared" si="0"/>
        <v>14995000</v>
      </c>
      <c r="F15" s="31">
        <f t="shared" si="0"/>
        <v>14995000</v>
      </c>
      <c r="G15" s="31">
        <f t="shared" si="0"/>
        <v>330638</v>
      </c>
      <c r="H15" s="31">
        <f t="shared" si="0"/>
        <v>3654283</v>
      </c>
      <c r="I15" s="31">
        <f t="shared" si="0"/>
        <v>-1758813</v>
      </c>
      <c r="J15" s="31">
        <f t="shared" si="0"/>
        <v>2226108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2226108</v>
      </c>
      <c r="X15" s="31">
        <f t="shared" si="0"/>
        <v>-9774500</v>
      </c>
      <c r="Y15" s="31">
        <f t="shared" si="0"/>
        <v>12000608</v>
      </c>
      <c r="Z15" s="32">
        <f>+IF(X15&lt;&gt;0,+(Y15/X15)*100,0)</f>
        <v>-122.77464831960714</v>
      </c>
      <c r="AA15" s="33">
        <f>SUM(AA6:AA14)</f>
        <v>14995000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/>
      <c r="D19" s="21"/>
      <c r="E19" s="22">
        <v>32457000</v>
      </c>
      <c r="F19" s="23">
        <v>32457000</v>
      </c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>
        <v>32457000</v>
      </c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-17512511</v>
      </c>
      <c r="D24" s="21"/>
      <c r="E24" s="22">
        <v>-29450000</v>
      </c>
      <c r="F24" s="23">
        <v>-29450000</v>
      </c>
      <c r="G24" s="23">
        <v>-1128996</v>
      </c>
      <c r="H24" s="23">
        <v>-411103</v>
      </c>
      <c r="I24" s="23">
        <v>-113259</v>
      </c>
      <c r="J24" s="23">
        <v>-1653358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-1653358</v>
      </c>
      <c r="X24" s="23"/>
      <c r="Y24" s="23">
        <v>-1653358</v>
      </c>
      <c r="Z24" s="24"/>
      <c r="AA24" s="25">
        <v>-29450000</v>
      </c>
    </row>
    <row r="25" spans="1:27" ht="13.5">
      <c r="A25" s="27" t="s">
        <v>49</v>
      </c>
      <c r="B25" s="28"/>
      <c r="C25" s="29">
        <f aca="true" t="shared" si="1" ref="C25:Y25">SUM(C19:C24)</f>
        <v>-17512511</v>
      </c>
      <c r="D25" s="29">
        <f>SUM(D19:D24)</f>
        <v>0</v>
      </c>
      <c r="E25" s="30">
        <f t="shared" si="1"/>
        <v>3007000</v>
      </c>
      <c r="F25" s="31">
        <f t="shared" si="1"/>
        <v>3007000</v>
      </c>
      <c r="G25" s="31">
        <f t="shared" si="1"/>
        <v>-1128996</v>
      </c>
      <c r="H25" s="31">
        <f t="shared" si="1"/>
        <v>-411103</v>
      </c>
      <c r="I25" s="31">
        <f t="shared" si="1"/>
        <v>-113259</v>
      </c>
      <c r="J25" s="31">
        <f t="shared" si="1"/>
        <v>-1653358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-1653358</v>
      </c>
      <c r="X25" s="31">
        <f t="shared" si="1"/>
        <v>0</v>
      </c>
      <c r="Y25" s="31">
        <f t="shared" si="1"/>
        <v>-1653358</v>
      </c>
      <c r="Z25" s="32">
        <f>+IF(X25&lt;&gt;0,+(Y25/X25)*100,0)</f>
        <v>0</v>
      </c>
      <c r="AA25" s="33">
        <f>SUM(AA19:AA24)</f>
        <v>3007000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698000</v>
      </c>
      <c r="F31" s="23">
        <v>698000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>
        <v>698000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-10454236</v>
      </c>
      <c r="D33" s="21"/>
      <c r="E33" s="22">
        <v>-8200000</v>
      </c>
      <c r="F33" s="23">
        <v>-8200000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5">
        <v>-8200000</v>
      </c>
    </row>
    <row r="34" spans="1:27" ht="13.5">
      <c r="A34" s="27" t="s">
        <v>55</v>
      </c>
      <c r="B34" s="28"/>
      <c r="C34" s="29">
        <f aca="true" t="shared" si="2" ref="C34:Y34">SUM(C29:C33)</f>
        <v>-10454236</v>
      </c>
      <c r="D34" s="29">
        <f>SUM(D29:D33)</f>
        <v>0</v>
      </c>
      <c r="E34" s="30">
        <f t="shared" si="2"/>
        <v>-7502000</v>
      </c>
      <c r="F34" s="31">
        <f t="shared" si="2"/>
        <v>-7502000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-7502000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-87576734</v>
      </c>
      <c r="D36" s="35">
        <f>+D15+D25+D34</f>
        <v>0</v>
      </c>
      <c r="E36" s="36">
        <f t="shared" si="3"/>
        <v>10500000</v>
      </c>
      <c r="F36" s="37">
        <f t="shared" si="3"/>
        <v>10500000</v>
      </c>
      <c r="G36" s="37">
        <f t="shared" si="3"/>
        <v>-798358</v>
      </c>
      <c r="H36" s="37">
        <f t="shared" si="3"/>
        <v>3243180</v>
      </c>
      <c r="I36" s="37">
        <f t="shared" si="3"/>
        <v>-1872072</v>
      </c>
      <c r="J36" s="37">
        <f t="shared" si="3"/>
        <v>572750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572750</v>
      </c>
      <c r="X36" s="37">
        <f t="shared" si="3"/>
        <v>-9774500</v>
      </c>
      <c r="Y36" s="37">
        <f t="shared" si="3"/>
        <v>10347250</v>
      </c>
      <c r="Z36" s="38">
        <f>+IF(X36&lt;&gt;0,+(Y36/X36)*100,0)</f>
        <v>-105.85963476392655</v>
      </c>
      <c r="AA36" s="39">
        <f>+AA15+AA25+AA34</f>
        <v>10500000</v>
      </c>
    </row>
    <row r="37" spans="1:27" ht="13.5">
      <c r="A37" s="26" t="s">
        <v>57</v>
      </c>
      <c r="B37" s="20"/>
      <c r="C37" s="35">
        <v>54978852</v>
      </c>
      <c r="D37" s="35"/>
      <c r="E37" s="36">
        <v>9095000</v>
      </c>
      <c r="F37" s="37">
        <v>9095000</v>
      </c>
      <c r="G37" s="37">
        <v>8898762</v>
      </c>
      <c r="H37" s="37">
        <v>8100404</v>
      </c>
      <c r="I37" s="37">
        <v>11343584</v>
      </c>
      <c r="J37" s="37">
        <v>8898762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8898762</v>
      </c>
      <c r="X37" s="37">
        <v>9095000</v>
      </c>
      <c r="Y37" s="37">
        <v>-196238</v>
      </c>
      <c r="Z37" s="38">
        <v>-2.16</v>
      </c>
      <c r="AA37" s="39">
        <v>9095000</v>
      </c>
    </row>
    <row r="38" spans="1:27" ht="13.5">
      <c r="A38" s="45" t="s">
        <v>58</v>
      </c>
      <c r="B38" s="46"/>
      <c r="C38" s="47">
        <v>-32597882</v>
      </c>
      <c r="D38" s="47"/>
      <c r="E38" s="48">
        <v>19595000</v>
      </c>
      <c r="F38" s="49">
        <v>19595000</v>
      </c>
      <c r="G38" s="49">
        <v>8100404</v>
      </c>
      <c r="H38" s="49">
        <v>11343584</v>
      </c>
      <c r="I38" s="49">
        <v>9471512</v>
      </c>
      <c r="J38" s="49">
        <v>9471512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9471512</v>
      </c>
      <c r="X38" s="49">
        <v>-679500</v>
      </c>
      <c r="Y38" s="49">
        <v>10151012</v>
      </c>
      <c r="Z38" s="50">
        <v>-1493.89</v>
      </c>
      <c r="AA38" s="51">
        <v>19595000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8567701</v>
      </c>
      <c r="D6" s="21"/>
      <c r="E6" s="22">
        <v>9593584</v>
      </c>
      <c r="F6" s="23">
        <v>9593584</v>
      </c>
      <c r="G6" s="23">
        <v>1334679</v>
      </c>
      <c r="H6" s="23">
        <v>735999</v>
      </c>
      <c r="I6" s="23">
        <v>407432</v>
      </c>
      <c r="J6" s="23">
        <v>2478110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2478110</v>
      </c>
      <c r="X6" s="23">
        <v>2796395</v>
      </c>
      <c r="Y6" s="23">
        <v>-318285</v>
      </c>
      <c r="Z6" s="24">
        <v>-11.38</v>
      </c>
      <c r="AA6" s="25">
        <v>9593584</v>
      </c>
    </row>
    <row r="7" spans="1:27" ht="13.5">
      <c r="A7" s="26" t="s">
        <v>34</v>
      </c>
      <c r="B7" s="20"/>
      <c r="C7" s="21">
        <v>48460000</v>
      </c>
      <c r="D7" s="21"/>
      <c r="E7" s="22">
        <v>70264900</v>
      </c>
      <c r="F7" s="23">
        <v>70264900</v>
      </c>
      <c r="G7" s="23">
        <v>27517000</v>
      </c>
      <c r="H7" s="23">
        <v>1477000</v>
      </c>
      <c r="I7" s="23"/>
      <c r="J7" s="23">
        <v>28994000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28994000</v>
      </c>
      <c r="X7" s="23">
        <v>25392500</v>
      </c>
      <c r="Y7" s="23">
        <v>3601500</v>
      </c>
      <c r="Z7" s="24">
        <v>14.18</v>
      </c>
      <c r="AA7" s="25">
        <v>70264900</v>
      </c>
    </row>
    <row r="8" spans="1:27" ht="13.5">
      <c r="A8" s="26" t="s">
        <v>35</v>
      </c>
      <c r="B8" s="20"/>
      <c r="C8" s="21">
        <v>15594954</v>
      </c>
      <c r="D8" s="21"/>
      <c r="E8" s="22">
        <v>22855100</v>
      </c>
      <c r="F8" s="23">
        <v>22855100</v>
      </c>
      <c r="G8" s="23">
        <v>4300000</v>
      </c>
      <c r="H8" s="23"/>
      <c r="I8" s="23"/>
      <c r="J8" s="23">
        <v>4300000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4300000</v>
      </c>
      <c r="X8" s="23">
        <v>10887550</v>
      </c>
      <c r="Y8" s="23">
        <v>-6587550</v>
      </c>
      <c r="Z8" s="24">
        <v>-60.51</v>
      </c>
      <c r="AA8" s="25">
        <v>22855100</v>
      </c>
    </row>
    <row r="9" spans="1:27" ht="13.5">
      <c r="A9" s="26" t="s">
        <v>36</v>
      </c>
      <c r="B9" s="20"/>
      <c r="C9" s="21">
        <v>1509766</v>
      </c>
      <c r="D9" s="21"/>
      <c r="E9" s="22">
        <v>820005</v>
      </c>
      <c r="F9" s="23">
        <v>820005</v>
      </c>
      <c r="G9" s="23">
        <v>38939</v>
      </c>
      <c r="H9" s="23">
        <v>23255</v>
      </c>
      <c r="I9" s="23">
        <v>242346</v>
      </c>
      <c r="J9" s="23">
        <v>304540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304540</v>
      </c>
      <c r="X9" s="23">
        <v>205001</v>
      </c>
      <c r="Y9" s="23">
        <v>99539</v>
      </c>
      <c r="Z9" s="24">
        <v>48.56</v>
      </c>
      <c r="AA9" s="25">
        <v>820005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-51404303</v>
      </c>
      <c r="D12" s="21"/>
      <c r="E12" s="22">
        <v>-66152428</v>
      </c>
      <c r="F12" s="23">
        <v>-66152428</v>
      </c>
      <c r="G12" s="23">
        <v>-24576667</v>
      </c>
      <c r="H12" s="23">
        <v>-5692319</v>
      </c>
      <c r="I12" s="23">
        <v>-6164831</v>
      </c>
      <c r="J12" s="23">
        <v>-36433817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-36433817</v>
      </c>
      <c r="X12" s="23">
        <v>-17925908</v>
      </c>
      <c r="Y12" s="23">
        <v>-18507909</v>
      </c>
      <c r="Z12" s="24">
        <v>103.25</v>
      </c>
      <c r="AA12" s="25">
        <v>-66152428</v>
      </c>
    </row>
    <row r="13" spans="1:27" ht="13.5">
      <c r="A13" s="26" t="s">
        <v>40</v>
      </c>
      <c r="B13" s="20"/>
      <c r="C13" s="21">
        <v>-139310</v>
      </c>
      <c r="D13" s="21"/>
      <c r="E13" s="22">
        <v>-119172</v>
      </c>
      <c r="F13" s="23">
        <v>-119172</v>
      </c>
      <c r="G13" s="23">
        <v>-9224</v>
      </c>
      <c r="H13" s="23">
        <v>-7924</v>
      </c>
      <c r="I13" s="23">
        <v>-8180</v>
      </c>
      <c r="J13" s="23">
        <v>-25328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-25328</v>
      </c>
      <c r="X13" s="23">
        <v>-29793</v>
      </c>
      <c r="Y13" s="23">
        <v>4465</v>
      </c>
      <c r="Z13" s="24">
        <v>-14.99</v>
      </c>
      <c r="AA13" s="25">
        <v>-119172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22588808</v>
      </c>
      <c r="D15" s="29">
        <f>SUM(D6:D14)</f>
        <v>0</v>
      </c>
      <c r="E15" s="30">
        <f t="shared" si="0"/>
        <v>37261989</v>
      </c>
      <c r="F15" s="31">
        <f t="shared" si="0"/>
        <v>37261989</v>
      </c>
      <c r="G15" s="31">
        <f t="shared" si="0"/>
        <v>8604727</v>
      </c>
      <c r="H15" s="31">
        <f t="shared" si="0"/>
        <v>-3463989</v>
      </c>
      <c r="I15" s="31">
        <f t="shared" si="0"/>
        <v>-5523233</v>
      </c>
      <c r="J15" s="31">
        <f t="shared" si="0"/>
        <v>-382495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-382495</v>
      </c>
      <c r="X15" s="31">
        <f t="shared" si="0"/>
        <v>21325745</v>
      </c>
      <c r="Y15" s="31">
        <f t="shared" si="0"/>
        <v>-21708240</v>
      </c>
      <c r="Z15" s="32">
        <f>+IF(X15&lt;&gt;0,+(Y15/X15)*100,0)</f>
        <v>-101.79358329568322</v>
      </c>
      <c r="AA15" s="33">
        <f>SUM(AA6:AA14)</f>
        <v>37261989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-22255744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>
        <v>1000000</v>
      </c>
      <c r="F20" s="40">
        <v>1000000</v>
      </c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>
        <v>260000</v>
      </c>
      <c r="Y20" s="23">
        <v>-260000</v>
      </c>
      <c r="Z20" s="24">
        <v>-100</v>
      </c>
      <c r="AA20" s="25">
        <v>1000000</v>
      </c>
    </row>
    <row r="21" spans="1:27" ht="13.5">
      <c r="A21" s="26" t="s">
        <v>46</v>
      </c>
      <c r="B21" s="20"/>
      <c r="C21" s="44"/>
      <c r="D21" s="44"/>
      <c r="E21" s="22">
        <v>250000</v>
      </c>
      <c r="F21" s="23">
        <v>250000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60000</v>
      </c>
      <c r="Y21" s="40">
        <v>-60000</v>
      </c>
      <c r="Z21" s="41">
        <v>-100</v>
      </c>
      <c r="AA21" s="42">
        <v>250000</v>
      </c>
    </row>
    <row r="22" spans="1:27" ht="13.5">
      <c r="A22" s="26" t="s">
        <v>47</v>
      </c>
      <c r="B22" s="20"/>
      <c r="C22" s="21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/>
      <c r="D24" s="21"/>
      <c r="E24" s="22">
        <v>-33627100</v>
      </c>
      <c r="F24" s="23">
        <v>-33627100</v>
      </c>
      <c r="G24" s="23">
        <v>-1137172</v>
      </c>
      <c r="H24" s="23"/>
      <c r="I24" s="23">
        <v>-2972053</v>
      </c>
      <c r="J24" s="23">
        <v>-4109225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-4109225</v>
      </c>
      <c r="X24" s="23">
        <v>-8500000</v>
      </c>
      <c r="Y24" s="23">
        <v>4390775</v>
      </c>
      <c r="Z24" s="24">
        <v>-51.66</v>
      </c>
      <c r="AA24" s="25">
        <v>-33627100</v>
      </c>
    </row>
    <row r="25" spans="1:27" ht="13.5">
      <c r="A25" s="27" t="s">
        <v>49</v>
      </c>
      <c r="B25" s="28"/>
      <c r="C25" s="29">
        <f aca="true" t="shared" si="1" ref="C25:Y25">SUM(C19:C24)</f>
        <v>-22255744</v>
      </c>
      <c r="D25" s="29">
        <f>SUM(D19:D24)</f>
        <v>0</v>
      </c>
      <c r="E25" s="30">
        <f t="shared" si="1"/>
        <v>-32377100</v>
      </c>
      <c r="F25" s="31">
        <f t="shared" si="1"/>
        <v>-32377100</v>
      </c>
      <c r="G25" s="31">
        <f t="shared" si="1"/>
        <v>-1137172</v>
      </c>
      <c r="H25" s="31">
        <f t="shared" si="1"/>
        <v>0</v>
      </c>
      <c r="I25" s="31">
        <f t="shared" si="1"/>
        <v>-2972053</v>
      </c>
      <c r="J25" s="31">
        <f t="shared" si="1"/>
        <v>-4109225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-4109225</v>
      </c>
      <c r="X25" s="31">
        <f t="shared" si="1"/>
        <v>-8180000</v>
      </c>
      <c r="Y25" s="31">
        <f t="shared" si="1"/>
        <v>4070775</v>
      </c>
      <c r="Z25" s="32">
        <f>+IF(X25&lt;&gt;0,+(Y25/X25)*100,0)</f>
        <v>-49.764975550122244</v>
      </c>
      <c r="AA25" s="33">
        <f>SUM(AA19:AA24)</f>
        <v>-32377100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3.5">
      <c r="A31" s="26" t="s">
        <v>53</v>
      </c>
      <c r="B31" s="20"/>
      <c r="C31" s="21"/>
      <c r="D31" s="21"/>
      <c r="E31" s="22">
        <v>3225</v>
      </c>
      <c r="F31" s="23">
        <v>3225</v>
      </c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>
        <v>1020</v>
      </c>
      <c r="Y31" s="23">
        <v>-1020</v>
      </c>
      <c r="Z31" s="24">
        <v>-100</v>
      </c>
      <c r="AA31" s="25">
        <v>3225</v>
      </c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309183</v>
      </c>
      <c r="D33" s="21"/>
      <c r="E33" s="22">
        <v>-348888</v>
      </c>
      <c r="F33" s="23">
        <v>-348888</v>
      </c>
      <c r="G33" s="23">
        <v>-27052</v>
      </c>
      <c r="H33" s="23">
        <v>-28160</v>
      </c>
      <c r="I33" s="23">
        <v>-27984</v>
      </c>
      <c r="J33" s="23">
        <v>-83196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-83196</v>
      </c>
      <c r="X33" s="23">
        <v>-87222</v>
      </c>
      <c r="Y33" s="23">
        <v>4026</v>
      </c>
      <c r="Z33" s="24">
        <v>-4.62</v>
      </c>
      <c r="AA33" s="25">
        <v>-348888</v>
      </c>
    </row>
    <row r="34" spans="1:27" ht="13.5">
      <c r="A34" s="27" t="s">
        <v>55</v>
      </c>
      <c r="B34" s="28"/>
      <c r="C34" s="29">
        <f aca="true" t="shared" si="2" ref="C34:Y34">SUM(C29:C33)</f>
        <v>309183</v>
      </c>
      <c r="D34" s="29">
        <f>SUM(D29:D33)</f>
        <v>0</v>
      </c>
      <c r="E34" s="30">
        <f t="shared" si="2"/>
        <v>-345663</v>
      </c>
      <c r="F34" s="31">
        <f t="shared" si="2"/>
        <v>-345663</v>
      </c>
      <c r="G34" s="31">
        <f t="shared" si="2"/>
        <v>-27052</v>
      </c>
      <c r="H34" s="31">
        <f t="shared" si="2"/>
        <v>-28160</v>
      </c>
      <c r="I34" s="31">
        <f t="shared" si="2"/>
        <v>-27984</v>
      </c>
      <c r="J34" s="31">
        <f t="shared" si="2"/>
        <v>-83196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-83196</v>
      </c>
      <c r="X34" s="31">
        <f t="shared" si="2"/>
        <v>-86202</v>
      </c>
      <c r="Y34" s="31">
        <f t="shared" si="2"/>
        <v>3006</v>
      </c>
      <c r="Z34" s="32">
        <f>+IF(X34&lt;&gt;0,+(Y34/X34)*100,0)</f>
        <v>-3.487158070578409</v>
      </c>
      <c r="AA34" s="33">
        <f>SUM(AA29:AA33)</f>
        <v>-345663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642247</v>
      </c>
      <c r="D36" s="35">
        <f>+D15+D25+D34</f>
        <v>0</v>
      </c>
      <c r="E36" s="36">
        <f t="shared" si="3"/>
        <v>4539226</v>
      </c>
      <c r="F36" s="37">
        <f t="shared" si="3"/>
        <v>4539226</v>
      </c>
      <c r="G36" s="37">
        <f t="shared" si="3"/>
        <v>7440503</v>
      </c>
      <c r="H36" s="37">
        <f t="shared" si="3"/>
        <v>-3492149</v>
      </c>
      <c r="I36" s="37">
        <f t="shared" si="3"/>
        <v>-8523270</v>
      </c>
      <c r="J36" s="37">
        <f t="shared" si="3"/>
        <v>-4574916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-4574916</v>
      </c>
      <c r="X36" s="37">
        <f t="shared" si="3"/>
        <v>13059543</v>
      </c>
      <c r="Y36" s="37">
        <f t="shared" si="3"/>
        <v>-17634459</v>
      </c>
      <c r="Z36" s="38">
        <f>+IF(X36&lt;&gt;0,+(Y36/X36)*100,0)</f>
        <v>-135.03121051019932</v>
      </c>
      <c r="AA36" s="39">
        <f>+AA15+AA25+AA34</f>
        <v>4539226</v>
      </c>
    </row>
    <row r="37" spans="1:27" ht="13.5">
      <c r="A37" s="26" t="s">
        <v>57</v>
      </c>
      <c r="B37" s="20"/>
      <c r="C37" s="35">
        <v>4281522</v>
      </c>
      <c r="D37" s="35"/>
      <c r="E37" s="36">
        <v>81000</v>
      </c>
      <c r="F37" s="37">
        <v>81000</v>
      </c>
      <c r="G37" s="37">
        <v>4985785</v>
      </c>
      <c r="H37" s="37">
        <v>12426288</v>
      </c>
      <c r="I37" s="37">
        <v>8934139</v>
      </c>
      <c r="J37" s="37">
        <v>4985785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4985785</v>
      </c>
      <c r="X37" s="37">
        <v>81000</v>
      </c>
      <c r="Y37" s="37">
        <v>4904785</v>
      </c>
      <c r="Z37" s="38">
        <v>6055.29</v>
      </c>
      <c r="AA37" s="39">
        <v>81000</v>
      </c>
    </row>
    <row r="38" spans="1:27" ht="13.5">
      <c r="A38" s="45" t="s">
        <v>58</v>
      </c>
      <c r="B38" s="46"/>
      <c r="C38" s="47">
        <v>4923769</v>
      </c>
      <c r="D38" s="47"/>
      <c r="E38" s="48">
        <v>4620225</v>
      </c>
      <c r="F38" s="49">
        <v>4620225</v>
      </c>
      <c r="G38" s="49">
        <v>12426288</v>
      </c>
      <c r="H38" s="49">
        <v>8934139</v>
      </c>
      <c r="I38" s="49">
        <v>410869</v>
      </c>
      <c r="J38" s="49">
        <v>410869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410869</v>
      </c>
      <c r="X38" s="49">
        <v>13140542</v>
      </c>
      <c r="Y38" s="49">
        <v>-12729673</v>
      </c>
      <c r="Z38" s="50">
        <v>-96.87</v>
      </c>
      <c r="AA38" s="51">
        <v>4620225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91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3.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3.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3.5">
      <c r="A6" s="26" t="s">
        <v>33</v>
      </c>
      <c r="B6" s="20"/>
      <c r="C6" s="21">
        <v>47405012</v>
      </c>
      <c r="D6" s="21"/>
      <c r="E6" s="22">
        <v>190145000</v>
      </c>
      <c r="F6" s="23">
        <v>190145000</v>
      </c>
      <c r="G6" s="23">
        <v>9170677</v>
      </c>
      <c r="H6" s="23">
        <v>7810261</v>
      </c>
      <c r="I6" s="23">
        <v>7986353</v>
      </c>
      <c r="J6" s="23">
        <v>24967291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v>24967291</v>
      </c>
      <c r="X6" s="23">
        <v>44503000</v>
      </c>
      <c r="Y6" s="23">
        <v>-19535709</v>
      </c>
      <c r="Z6" s="24">
        <v>-43.9</v>
      </c>
      <c r="AA6" s="25">
        <v>190145000</v>
      </c>
    </row>
    <row r="7" spans="1:27" ht="13.5">
      <c r="A7" s="26" t="s">
        <v>34</v>
      </c>
      <c r="B7" s="20"/>
      <c r="C7" s="21">
        <v>370089756</v>
      </c>
      <c r="D7" s="21"/>
      <c r="E7" s="22">
        <v>391738000</v>
      </c>
      <c r="F7" s="23">
        <v>391738000</v>
      </c>
      <c r="G7" s="23">
        <v>181446287</v>
      </c>
      <c r="H7" s="23">
        <v>1629000</v>
      </c>
      <c r="I7" s="23">
        <v>1500000</v>
      </c>
      <c r="J7" s="23">
        <v>184575287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184575287</v>
      </c>
      <c r="X7" s="23">
        <v>235042000</v>
      </c>
      <c r="Y7" s="23">
        <v>-50466713</v>
      </c>
      <c r="Z7" s="24">
        <v>-21.47</v>
      </c>
      <c r="AA7" s="25">
        <v>391738000</v>
      </c>
    </row>
    <row r="8" spans="1:27" ht="13.5">
      <c r="A8" s="26" t="s">
        <v>35</v>
      </c>
      <c r="B8" s="20"/>
      <c r="C8" s="21"/>
      <c r="D8" s="21"/>
      <c r="E8" s="22">
        <v>141460000</v>
      </c>
      <c r="F8" s="23">
        <v>141460000</v>
      </c>
      <c r="G8" s="23">
        <v>34845000</v>
      </c>
      <c r="H8" s="23"/>
      <c r="I8" s="23">
        <v>3691000</v>
      </c>
      <c r="J8" s="23">
        <v>38536000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38536000</v>
      </c>
      <c r="X8" s="23">
        <v>85000000</v>
      </c>
      <c r="Y8" s="23">
        <v>-46464000</v>
      </c>
      <c r="Z8" s="24">
        <v>-54.66</v>
      </c>
      <c r="AA8" s="25">
        <v>141460000</v>
      </c>
    </row>
    <row r="9" spans="1:27" ht="13.5">
      <c r="A9" s="26" t="s">
        <v>36</v>
      </c>
      <c r="B9" s="20"/>
      <c r="C9" s="21">
        <v>27321796</v>
      </c>
      <c r="D9" s="21"/>
      <c r="E9" s="22">
        <v>16000000</v>
      </c>
      <c r="F9" s="23">
        <v>16000000</v>
      </c>
      <c r="G9" s="23">
        <v>1210841</v>
      </c>
      <c r="H9" s="23">
        <v>1688281</v>
      </c>
      <c r="I9" s="23">
        <v>988864</v>
      </c>
      <c r="J9" s="23">
        <v>3887986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3887986</v>
      </c>
      <c r="X9" s="23">
        <v>6000000</v>
      </c>
      <c r="Y9" s="23">
        <v>-2112014</v>
      </c>
      <c r="Z9" s="24">
        <v>-35.2</v>
      </c>
      <c r="AA9" s="25">
        <v>16000000</v>
      </c>
    </row>
    <row r="10" spans="1:27" ht="13.5">
      <c r="A10" s="26" t="s">
        <v>37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5"/>
    </row>
    <row r="11" spans="1:27" ht="13.5">
      <c r="A11" s="13" t="s">
        <v>38</v>
      </c>
      <c r="B11" s="20"/>
      <c r="C11" s="21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5"/>
    </row>
    <row r="12" spans="1:27" ht="13.5">
      <c r="A12" s="26" t="s">
        <v>39</v>
      </c>
      <c r="B12" s="20"/>
      <c r="C12" s="21">
        <v>-433916416</v>
      </c>
      <c r="D12" s="21"/>
      <c r="E12" s="22">
        <v>-449581000</v>
      </c>
      <c r="F12" s="23">
        <v>-449581000</v>
      </c>
      <c r="G12" s="23">
        <v>-146748368</v>
      </c>
      <c r="H12" s="23">
        <v>-37574505</v>
      </c>
      <c r="I12" s="23">
        <v>-43067936</v>
      </c>
      <c r="J12" s="23">
        <v>-227390809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-227390809</v>
      </c>
      <c r="X12" s="23">
        <v>-95252000</v>
      </c>
      <c r="Y12" s="23">
        <v>-132138809</v>
      </c>
      <c r="Z12" s="24">
        <v>138.73</v>
      </c>
      <c r="AA12" s="25">
        <v>-449581000</v>
      </c>
    </row>
    <row r="13" spans="1:27" ht="13.5">
      <c r="A13" s="26" t="s">
        <v>40</v>
      </c>
      <c r="B13" s="20"/>
      <c r="C13" s="21">
        <v>-1652345</v>
      </c>
      <c r="D13" s="21"/>
      <c r="E13" s="22">
        <v>-2100000</v>
      </c>
      <c r="F13" s="23">
        <v>-2100000</v>
      </c>
      <c r="G13" s="23">
        <v>-31013</v>
      </c>
      <c r="H13" s="23">
        <v>-13228</v>
      </c>
      <c r="I13" s="23"/>
      <c r="J13" s="23">
        <v>-44241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-44241</v>
      </c>
      <c r="X13" s="23"/>
      <c r="Y13" s="23">
        <v>-44241</v>
      </c>
      <c r="Z13" s="24"/>
      <c r="AA13" s="25">
        <v>-2100000</v>
      </c>
    </row>
    <row r="14" spans="1:27" ht="13.5">
      <c r="A14" s="26" t="s">
        <v>41</v>
      </c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5"/>
    </row>
    <row r="15" spans="1:27" ht="13.5">
      <c r="A15" s="27" t="s">
        <v>42</v>
      </c>
      <c r="B15" s="28"/>
      <c r="C15" s="29">
        <f aca="true" t="shared" si="0" ref="C15:Y15">SUM(C6:C14)</f>
        <v>9247803</v>
      </c>
      <c r="D15" s="29">
        <f>SUM(D6:D14)</f>
        <v>0</v>
      </c>
      <c r="E15" s="30">
        <f t="shared" si="0"/>
        <v>287662000</v>
      </c>
      <c r="F15" s="31">
        <f t="shared" si="0"/>
        <v>287662000</v>
      </c>
      <c r="G15" s="31">
        <f t="shared" si="0"/>
        <v>79893424</v>
      </c>
      <c r="H15" s="31">
        <f t="shared" si="0"/>
        <v>-26460191</v>
      </c>
      <c r="I15" s="31">
        <f t="shared" si="0"/>
        <v>-28901719</v>
      </c>
      <c r="J15" s="31">
        <f t="shared" si="0"/>
        <v>24531514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24531514</v>
      </c>
      <c r="X15" s="31">
        <f t="shared" si="0"/>
        <v>275293000</v>
      </c>
      <c r="Y15" s="31">
        <f t="shared" si="0"/>
        <v>-250761486</v>
      </c>
      <c r="Z15" s="32">
        <f>+IF(X15&lt;&gt;0,+(Y15/X15)*100,0)</f>
        <v>-91.08894377989995</v>
      </c>
      <c r="AA15" s="33">
        <f>SUM(AA6:AA14)</f>
        <v>287662000</v>
      </c>
    </row>
    <row r="16" spans="1:27" ht="4.5" customHeight="1">
      <c r="A16" s="34"/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3.5">
      <c r="A17" s="13" t="s">
        <v>43</v>
      </c>
      <c r="B17" s="20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5"/>
    </row>
    <row r="18" spans="1:27" ht="13.5">
      <c r="A18" s="13" t="s">
        <v>32</v>
      </c>
      <c r="B18" s="20"/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9"/>
    </row>
    <row r="19" spans="1:27" ht="13.5">
      <c r="A19" s="26" t="s">
        <v>44</v>
      </c>
      <c r="B19" s="20"/>
      <c r="C19" s="21">
        <v>104756244</v>
      </c>
      <c r="D19" s="21"/>
      <c r="E19" s="22"/>
      <c r="F19" s="23"/>
      <c r="G19" s="40"/>
      <c r="H19" s="40"/>
      <c r="I19" s="40"/>
      <c r="J19" s="23"/>
      <c r="K19" s="40"/>
      <c r="L19" s="40"/>
      <c r="M19" s="23"/>
      <c r="N19" s="40"/>
      <c r="O19" s="40"/>
      <c r="P19" s="40"/>
      <c r="Q19" s="23"/>
      <c r="R19" s="40"/>
      <c r="S19" s="40"/>
      <c r="T19" s="23"/>
      <c r="U19" s="40"/>
      <c r="V19" s="40"/>
      <c r="W19" s="40"/>
      <c r="X19" s="23"/>
      <c r="Y19" s="40"/>
      <c r="Z19" s="41"/>
      <c r="AA19" s="42"/>
    </row>
    <row r="20" spans="1:27" ht="13.5">
      <c r="A20" s="26" t="s">
        <v>45</v>
      </c>
      <c r="B20" s="20"/>
      <c r="C20" s="21"/>
      <c r="D20" s="21"/>
      <c r="E20" s="43"/>
      <c r="F20" s="40"/>
      <c r="G20" s="23"/>
      <c r="H20" s="23"/>
      <c r="I20" s="23"/>
      <c r="J20" s="23"/>
      <c r="K20" s="23"/>
      <c r="L20" s="23"/>
      <c r="M20" s="40"/>
      <c r="N20" s="23"/>
      <c r="O20" s="23"/>
      <c r="P20" s="23"/>
      <c r="Q20" s="23"/>
      <c r="R20" s="23"/>
      <c r="S20" s="23"/>
      <c r="T20" s="40"/>
      <c r="U20" s="23"/>
      <c r="V20" s="23"/>
      <c r="W20" s="23"/>
      <c r="X20" s="23"/>
      <c r="Y20" s="23"/>
      <c r="Z20" s="24"/>
      <c r="AA20" s="25"/>
    </row>
    <row r="21" spans="1:27" ht="13.5">
      <c r="A21" s="26" t="s">
        <v>46</v>
      </c>
      <c r="B21" s="20"/>
      <c r="C21" s="44"/>
      <c r="D21" s="44"/>
      <c r="E21" s="22"/>
      <c r="F21" s="23"/>
      <c r="G21" s="40">
        <v>100000000</v>
      </c>
      <c r="H21" s="40"/>
      <c r="I21" s="40"/>
      <c r="J21" s="23">
        <v>100000000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100000000</v>
      </c>
      <c r="X21" s="23"/>
      <c r="Y21" s="40">
        <v>100000000</v>
      </c>
      <c r="Z21" s="41"/>
      <c r="AA21" s="42"/>
    </row>
    <row r="22" spans="1:27" ht="13.5">
      <c r="A22" s="26" t="s">
        <v>47</v>
      </c>
      <c r="B22" s="20"/>
      <c r="C22" s="21">
        <v>-1247470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5"/>
    </row>
    <row r="23" spans="1:27" ht="13.5">
      <c r="A23" s="13" t="s">
        <v>38</v>
      </c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/>
    </row>
    <row r="24" spans="1:27" ht="13.5">
      <c r="A24" s="26" t="s">
        <v>48</v>
      </c>
      <c r="B24" s="20"/>
      <c r="C24" s="21">
        <v>-163385172</v>
      </c>
      <c r="D24" s="21"/>
      <c r="E24" s="22">
        <v>-332663000</v>
      </c>
      <c r="F24" s="23">
        <v>-332663000</v>
      </c>
      <c r="G24" s="23">
        <v>-111579</v>
      </c>
      <c r="H24" s="23">
        <v>-12326237</v>
      </c>
      <c r="I24" s="23">
        <v>-18566350</v>
      </c>
      <c r="J24" s="23">
        <v>-31004166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-31004166</v>
      </c>
      <c r="X24" s="23">
        <v>-50060000</v>
      </c>
      <c r="Y24" s="23">
        <v>19055834</v>
      </c>
      <c r="Z24" s="24">
        <v>-38.07</v>
      </c>
      <c r="AA24" s="25">
        <v>-332663000</v>
      </c>
    </row>
    <row r="25" spans="1:27" ht="13.5">
      <c r="A25" s="27" t="s">
        <v>49</v>
      </c>
      <c r="B25" s="28"/>
      <c r="C25" s="29">
        <f aca="true" t="shared" si="1" ref="C25:Y25">SUM(C19:C24)</f>
        <v>-59876398</v>
      </c>
      <c r="D25" s="29">
        <f>SUM(D19:D24)</f>
        <v>0</v>
      </c>
      <c r="E25" s="30">
        <f t="shared" si="1"/>
        <v>-332663000</v>
      </c>
      <c r="F25" s="31">
        <f t="shared" si="1"/>
        <v>-332663000</v>
      </c>
      <c r="G25" s="31">
        <f t="shared" si="1"/>
        <v>99888421</v>
      </c>
      <c r="H25" s="31">
        <f t="shared" si="1"/>
        <v>-12326237</v>
      </c>
      <c r="I25" s="31">
        <f t="shared" si="1"/>
        <v>-18566350</v>
      </c>
      <c r="J25" s="31">
        <f t="shared" si="1"/>
        <v>68995834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68995834</v>
      </c>
      <c r="X25" s="31">
        <f t="shared" si="1"/>
        <v>-50060000</v>
      </c>
      <c r="Y25" s="31">
        <f t="shared" si="1"/>
        <v>119055834</v>
      </c>
      <c r="Z25" s="32">
        <f>+IF(X25&lt;&gt;0,+(Y25/X25)*100,0)</f>
        <v>-237.82627646823812</v>
      </c>
      <c r="AA25" s="33">
        <f>SUM(AA19:AA24)</f>
        <v>-332663000</v>
      </c>
    </row>
    <row r="26" spans="1:27" ht="4.5" customHeight="1">
      <c r="A26" s="34"/>
      <c r="B26" s="20"/>
      <c r="C26" s="21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5"/>
    </row>
    <row r="27" spans="1:27" ht="13.5">
      <c r="A27" s="13" t="s">
        <v>50</v>
      </c>
      <c r="B27" s="20"/>
      <c r="C27" s="21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5"/>
    </row>
    <row r="28" spans="1:27" ht="13.5">
      <c r="A28" s="13" t="s">
        <v>32</v>
      </c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3.5">
      <c r="A29" s="26" t="s">
        <v>51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3.5">
      <c r="A30" s="26" t="s">
        <v>52</v>
      </c>
      <c r="B30" s="20"/>
      <c r="C30" s="21">
        <v>60000000</v>
      </c>
      <c r="D30" s="21"/>
      <c r="E30" s="22">
        <v>45000000</v>
      </c>
      <c r="F30" s="23">
        <v>45000000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45000000</v>
      </c>
      <c r="Y30" s="23">
        <v>-45000000</v>
      </c>
      <c r="Z30" s="24">
        <v>-100</v>
      </c>
      <c r="AA30" s="25">
        <v>45000000</v>
      </c>
    </row>
    <row r="31" spans="1:27" ht="13.5">
      <c r="A31" s="26" t="s">
        <v>53</v>
      </c>
      <c r="B31" s="20"/>
      <c r="C31" s="21"/>
      <c r="D31" s="21"/>
      <c r="E31" s="22"/>
      <c r="F31" s="23"/>
      <c r="G31" s="23"/>
      <c r="H31" s="40"/>
      <c r="I31" s="40"/>
      <c r="J31" s="40"/>
      <c r="K31" s="23"/>
      <c r="L31" s="23"/>
      <c r="M31" s="23"/>
      <c r="N31" s="23"/>
      <c r="O31" s="40"/>
      <c r="P31" s="40"/>
      <c r="Q31" s="40"/>
      <c r="R31" s="23"/>
      <c r="S31" s="23"/>
      <c r="T31" s="23"/>
      <c r="U31" s="23"/>
      <c r="V31" s="40"/>
      <c r="W31" s="40"/>
      <c r="X31" s="40"/>
      <c r="Y31" s="23"/>
      <c r="Z31" s="24"/>
      <c r="AA31" s="25"/>
    </row>
    <row r="32" spans="1:27" ht="13.5">
      <c r="A32" s="13" t="s">
        <v>38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3.5">
      <c r="A33" s="26" t="s">
        <v>54</v>
      </c>
      <c r="B33" s="20"/>
      <c r="C33" s="21">
        <v>-48000000</v>
      </c>
      <c r="D33" s="21"/>
      <c r="E33" s="22">
        <v>-45000000</v>
      </c>
      <c r="F33" s="23">
        <v>-45000000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-45000000</v>
      </c>
      <c r="Y33" s="23">
        <v>45000000</v>
      </c>
      <c r="Z33" s="24">
        <v>-100</v>
      </c>
      <c r="AA33" s="25">
        <v>-45000000</v>
      </c>
    </row>
    <row r="34" spans="1:27" ht="13.5">
      <c r="A34" s="27" t="s">
        <v>55</v>
      </c>
      <c r="B34" s="28"/>
      <c r="C34" s="29">
        <f aca="true" t="shared" si="2" ref="C34:Y34">SUM(C29:C33)</f>
        <v>12000000</v>
      </c>
      <c r="D34" s="29">
        <f>SUM(D29:D33)</f>
        <v>0</v>
      </c>
      <c r="E34" s="30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0</v>
      </c>
      <c r="Q34" s="31">
        <f t="shared" si="2"/>
        <v>0</v>
      </c>
      <c r="R34" s="31">
        <f t="shared" si="2"/>
        <v>0</v>
      </c>
      <c r="S34" s="31">
        <f t="shared" si="2"/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3.5">
      <c r="A36" s="13" t="s">
        <v>56</v>
      </c>
      <c r="B36" s="20"/>
      <c r="C36" s="35">
        <f aca="true" t="shared" si="3" ref="C36:Y36">+C15+C25+C34</f>
        <v>-38628595</v>
      </c>
      <c r="D36" s="35">
        <f>+D15+D25+D34</f>
        <v>0</v>
      </c>
      <c r="E36" s="36">
        <f t="shared" si="3"/>
        <v>-45001000</v>
      </c>
      <c r="F36" s="37">
        <f t="shared" si="3"/>
        <v>-45001000</v>
      </c>
      <c r="G36" s="37">
        <f t="shared" si="3"/>
        <v>179781845</v>
      </c>
      <c r="H36" s="37">
        <f t="shared" si="3"/>
        <v>-38786428</v>
      </c>
      <c r="I36" s="37">
        <f t="shared" si="3"/>
        <v>-47468069</v>
      </c>
      <c r="J36" s="37">
        <f t="shared" si="3"/>
        <v>93527348</v>
      </c>
      <c r="K36" s="37">
        <f t="shared" si="3"/>
        <v>0</v>
      </c>
      <c r="L36" s="37">
        <f t="shared" si="3"/>
        <v>0</v>
      </c>
      <c r="M36" s="37">
        <f t="shared" si="3"/>
        <v>0</v>
      </c>
      <c r="N36" s="37">
        <f t="shared" si="3"/>
        <v>0</v>
      </c>
      <c r="O36" s="37">
        <f t="shared" si="3"/>
        <v>0</v>
      </c>
      <c r="P36" s="37">
        <f t="shared" si="3"/>
        <v>0</v>
      </c>
      <c r="Q36" s="37">
        <f t="shared" si="3"/>
        <v>0</v>
      </c>
      <c r="R36" s="37">
        <f t="shared" si="3"/>
        <v>0</v>
      </c>
      <c r="S36" s="37">
        <f t="shared" si="3"/>
        <v>0</v>
      </c>
      <c r="T36" s="37">
        <f t="shared" si="3"/>
        <v>0</v>
      </c>
      <c r="U36" s="37">
        <f t="shared" si="3"/>
        <v>0</v>
      </c>
      <c r="V36" s="37">
        <f t="shared" si="3"/>
        <v>0</v>
      </c>
      <c r="W36" s="37">
        <f t="shared" si="3"/>
        <v>93527348</v>
      </c>
      <c r="X36" s="37">
        <f t="shared" si="3"/>
        <v>225233000</v>
      </c>
      <c r="Y36" s="37">
        <f t="shared" si="3"/>
        <v>-131705652</v>
      </c>
      <c r="Z36" s="38">
        <f>+IF(X36&lt;&gt;0,+(Y36/X36)*100,0)</f>
        <v>-58.47529092095741</v>
      </c>
      <c r="AA36" s="39">
        <f>+AA15+AA25+AA34</f>
        <v>-45001000</v>
      </c>
    </row>
    <row r="37" spans="1:27" ht="13.5">
      <c r="A37" s="26" t="s">
        <v>57</v>
      </c>
      <c r="B37" s="20"/>
      <c r="C37" s="35">
        <v>292292697</v>
      </c>
      <c r="D37" s="35"/>
      <c r="E37" s="36">
        <v>154848000</v>
      </c>
      <c r="F37" s="37">
        <v>154848000</v>
      </c>
      <c r="G37" s="37">
        <v>282553340</v>
      </c>
      <c r="H37" s="37">
        <v>462335185</v>
      </c>
      <c r="I37" s="37">
        <v>423548757</v>
      </c>
      <c r="J37" s="37">
        <v>282553340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>
        <v>282553340</v>
      </c>
      <c r="X37" s="37">
        <v>154848000</v>
      </c>
      <c r="Y37" s="37">
        <v>127705340</v>
      </c>
      <c r="Z37" s="38">
        <v>82.47</v>
      </c>
      <c r="AA37" s="39">
        <v>154848000</v>
      </c>
    </row>
    <row r="38" spans="1:27" ht="13.5">
      <c r="A38" s="45" t="s">
        <v>58</v>
      </c>
      <c r="B38" s="46"/>
      <c r="C38" s="47">
        <v>253664102</v>
      </c>
      <c r="D38" s="47"/>
      <c r="E38" s="48">
        <v>109847000</v>
      </c>
      <c r="F38" s="49">
        <v>109847000</v>
      </c>
      <c r="G38" s="49">
        <v>462335185</v>
      </c>
      <c r="H38" s="49">
        <v>423548757</v>
      </c>
      <c r="I38" s="49">
        <v>376080688</v>
      </c>
      <c r="J38" s="49">
        <v>376080688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376080688</v>
      </c>
      <c r="X38" s="49">
        <v>380081000</v>
      </c>
      <c r="Y38" s="49">
        <v>-4000312</v>
      </c>
      <c r="Z38" s="50">
        <v>-1.05</v>
      </c>
      <c r="AA38" s="51">
        <v>109847000</v>
      </c>
    </row>
    <row r="39" spans="1:27" ht="13.5">
      <c r="A39" s="52" t="s">
        <v>89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3.5">
      <c r="A40" s="54" t="s">
        <v>90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3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2014-11-18T06:47:21Z</dcterms:created>
  <dcterms:modified xsi:type="dcterms:W3CDTF">2014-11-18T06:47:21Z</dcterms:modified>
  <cp:category/>
  <cp:version/>
  <cp:contentType/>
  <cp:contentStatus/>
</cp:coreProperties>
</file>