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MP301" sheetId="1" r:id="rId1"/>
    <sheet name="MP302" sheetId="2" r:id="rId2"/>
    <sheet name="MP303" sheetId="3" r:id="rId3"/>
    <sheet name="MP304" sheetId="4" r:id="rId4"/>
    <sheet name="MP305" sheetId="5" r:id="rId5"/>
    <sheet name="MP306" sheetId="6" r:id="rId6"/>
    <sheet name="MP307" sheetId="7" r:id="rId7"/>
    <sheet name="DC30" sheetId="8" r:id="rId8"/>
    <sheet name="MP311" sheetId="9" r:id="rId9"/>
    <sheet name="MP312" sheetId="10" r:id="rId10"/>
    <sheet name="MP313" sheetId="11" r:id="rId11"/>
    <sheet name="MP314" sheetId="12" r:id="rId12"/>
    <sheet name="MP315" sheetId="13" r:id="rId13"/>
    <sheet name="MP316" sheetId="14" r:id="rId14"/>
    <sheet name="DC31" sheetId="15" r:id="rId15"/>
    <sheet name="MP321" sheetId="16" r:id="rId16"/>
    <sheet name="MP322" sheetId="17" r:id="rId17"/>
    <sheet name="MP323" sheetId="18" r:id="rId18"/>
    <sheet name="MP324" sheetId="19" r:id="rId19"/>
    <sheet name="MP325" sheetId="20" r:id="rId20"/>
    <sheet name="DC32" sheetId="21" r:id="rId21"/>
    <sheet name="Summary" sheetId="22" r:id="rId22"/>
  </sheets>
  <definedNames>
    <definedName name="_xlnm.Print_Area" localSheetId="7">'DC30'!$A$1:$AA$41</definedName>
    <definedName name="_xlnm.Print_Area" localSheetId="14">'DC31'!$A$1:$AA$41</definedName>
    <definedName name="_xlnm.Print_Area" localSheetId="20">'DC32'!$A$1:$AA$41</definedName>
    <definedName name="_xlnm.Print_Area" localSheetId="0">'MP301'!$A$1:$AA$41</definedName>
    <definedName name="_xlnm.Print_Area" localSheetId="1">'MP302'!$A$1:$AA$41</definedName>
    <definedName name="_xlnm.Print_Area" localSheetId="2">'MP303'!$A$1:$AA$41</definedName>
    <definedName name="_xlnm.Print_Area" localSheetId="3">'MP304'!$A$1:$AA$41</definedName>
    <definedName name="_xlnm.Print_Area" localSheetId="4">'MP305'!$A$1:$AA$41</definedName>
    <definedName name="_xlnm.Print_Area" localSheetId="5">'MP306'!$A$1:$AA$41</definedName>
    <definedName name="_xlnm.Print_Area" localSheetId="6">'MP307'!$A$1:$AA$41</definedName>
    <definedName name="_xlnm.Print_Area" localSheetId="8">'MP311'!$A$1:$AA$41</definedName>
    <definedName name="_xlnm.Print_Area" localSheetId="9">'MP312'!$A$1:$AA$41</definedName>
    <definedName name="_xlnm.Print_Area" localSheetId="10">'MP313'!$A$1:$AA$41</definedName>
    <definedName name="_xlnm.Print_Area" localSheetId="11">'MP314'!$A$1:$AA$41</definedName>
    <definedName name="_xlnm.Print_Area" localSheetId="12">'MP315'!$A$1:$AA$41</definedName>
    <definedName name="_xlnm.Print_Area" localSheetId="13">'MP316'!$A$1:$AA$41</definedName>
    <definedName name="_xlnm.Print_Area" localSheetId="15">'MP321'!$A$1:$AA$41</definedName>
    <definedName name="_xlnm.Print_Area" localSheetId="16">'MP322'!$A$1:$AA$41</definedName>
    <definedName name="_xlnm.Print_Area" localSheetId="17">'MP323'!$A$1:$AA$41</definedName>
    <definedName name="_xlnm.Print_Area" localSheetId="18">'MP324'!$A$1:$AA$41</definedName>
    <definedName name="_xlnm.Print_Area" localSheetId="19">'MP325'!$A$1:$AA$41</definedName>
    <definedName name="_xlnm.Print_Area" localSheetId="21">'Summary'!$A$1:$AA$41</definedName>
  </definedNames>
  <calcPr calcMode="manual" fullCalcOnLoad="1"/>
</workbook>
</file>

<file path=xl/sharedStrings.xml><?xml version="1.0" encoding="utf-8"?>
<sst xmlns="http://schemas.openxmlformats.org/spreadsheetml/2006/main" count="1474" uniqueCount="83">
  <si>
    <t>Mpumalanga: Albert Luthuli(MP301) - Table C7 Quarterly Budget Statement - Cash Flows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</si>
  <si>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</si>
  <si>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</si>
  <si>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</si>
  <si>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</si>
  <si>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</si>
  <si>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</si>
  <si>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</si>
  <si>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</si>
  <si>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</si>
  <si>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</si>
  <si>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</si>
  <si>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</si>
  <si>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</si>
  <si>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</si>
  <si>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</si>
  <si>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</si>
  <si>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</si>
  <si>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</si>
  <si>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</si>
  <si>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</si>
  <si>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</si>
  <si>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</si>
  <si>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</si>
  <si>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</si>
  <si>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</si>
  <si>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</si>
  <si>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</si>
  <si>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</si>
  <si>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</si>
  <si>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</si>
  <si>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</si>
  <si>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</si>
  <si>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</si>
  <si>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</si>
  <si>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</si>
  <si>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</si>
  <si>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</si>
  <si>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</si>
  <si>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</si>
  <si>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</si>
  <si>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</si>
  <si>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</si>
  <si>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</si>
  <si>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</si>
  <si>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</si>
  <si>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</si>
  <si>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</si>
  <si>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</si>
  <si>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</si>
  <si>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</si>
  <si>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</si>
  <si>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</si>
  <si>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</si>
  <si>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</si>
  <si>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</si>
  <si>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</si>
  <si>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</si>
  <si>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</si>
  <si>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Mpumalanga: Msukaligwa(MP302) - Table C7 Quarterly Budget Statement - Cash Flows for 1st Quarter ended 30 September 2014 (Figures Finalised as at 2014/10/30)</t>
  </si>
  <si>
    <t>Mpumalanga: Mkhondo(MP303) - Table C7 Quarterly Budget Statement - Cash Flows for 1st Quarter ended 30 September 2014 (Figures Finalised as at 2014/10/30)</t>
  </si>
  <si>
    <t>Mpumalanga: Pixley Ka Seme (MP)(MP304) - Table C7 Quarterly Budget Statement - Cash Flows for 1st Quarter ended 30 September 2014 (Figures Finalised as at 2014/10/30)</t>
  </si>
  <si>
    <t>Mpumalanga: Lekwa(MP305) - Table C7 Quarterly Budget Statement - Cash Flows for 1st Quarter ended 30 September 2014 (Figures Finalised as at 2014/10/30)</t>
  </si>
  <si>
    <t>Mpumalanga: Dipaleseng(MP306) - Table C7 Quarterly Budget Statement - Cash Flows for 1st Quarter ended 30 September 2014 (Figures Finalised as at 2014/10/30)</t>
  </si>
  <si>
    <t>Mpumalanga: Govan Mbeki(MP307) - Table C7 Quarterly Budget Statement - Cash Flows for 1st Quarter ended 30 September 2014 (Figures Finalised as at 2014/10/30)</t>
  </si>
  <si>
    <t>Mpumalanga: Gert Sibande(DC30) - Table C7 Quarterly Budget Statement - Cash Flows for 1st Quarter ended 30 September 2014 (Figures Finalised as at 2014/10/30)</t>
  </si>
  <si>
    <t>Mpumalanga: Victor Khanye(MP311) - Table C7 Quarterly Budget Statement - Cash Flows for 1st Quarter ended 30 September 2014 (Figures Finalised as at 2014/10/30)</t>
  </si>
  <si>
    <t>Mpumalanga: Emalahleni (Mp)(MP312) - Table C7 Quarterly Budget Statement - Cash Flows for 1st Quarter ended 30 September 2014 (Figures Finalised as at 2014/10/30)</t>
  </si>
  <si>
    <t>Mpumalanga: Steve Tshwete(MP313) - Table C7 Quarterly Budget Statement - Cash Flows for 1st Quarter ended 30 September 2014 (Figures Finalised as at 2014/10/30)</t>
  </si>
  <si>
    <t>Mpumalanga: Emakhazeni(MP314) - Table C7 Quarterly Budget Statement - Cash Flows for 1st Quarter ended 30 September 2014 (Figures Finalised as at 2014/10/30)</t>
  </si>
  <si>
    <t>Mpumalanga: Thembisile Hani(MP315) - Table C7 Quarterly Budget Statement - Cash Flows for 1st Quarter ended 30 September 2014 (Figures Finalised as at 2014/10/30)</t>
  </si>
  <si>
    <t>Mpumalanga: Dr J.S. Moroka(MP316) - Table C7 Quarterly Budget Statement - Cash Flows for 1st Quarter ended 30 September 2014 (Figures Finalised as at 2014/10/30)</t>
  </si>
  <si>
    <t>Mpumalanga: Nkangala(DC31) - Table C7 Quarterly Budget Statement - Cash Flows for 1st Quarter ended 30 September 2014 (Figures Finalised as at 2014/10/30)</t>
  </si>
  <si>
    <t>Mpumalanga: Thaba Chweu(MP321) - Table C7 Quarterly Budget Statement - Cash Flows for 1st Quarter ended 30 September 2014 (Figures Finalised as at 2014/10/30)</t>
  </si>
  <si>
    <t>Mpumalanga: Mbombela(MP322) - Table C7 Quarterly Budget Statement - Cash Flows for 1st Quarter ended 30 September 2014 (Figures Finalised as at 2014/10/30)</t>
  </si>
  <si>
    <t>Mpumalanga: Umjindi(MP323) - Table C7 Quarterly Budget Statement - Cash Flows for 1st Quarter ended 30 September 2014 (Figures Finalised as at 2014/10/30)</t>
  </si>
  <si>
    <t>Mpumalanga: Nkomazi(MP324) - Table C7 Quarterly Budget Statement - Cash Flows for 1st Quarter ended 30 September 2014 (Figures Finalised as at 2014/10/30)</t>
  </si>
  <si>
    <t>Mpumalanga: Bushbuckridge(MP325) - Table C7 Quarterly Budget Statement - Cash Flows for 1st Quarter ended 30 September 2014 (Figures Finalised as at 2014/10/30)</t>
  </si>
  <si>
    <t>Mpumalanga: Ehlanzeni(DC32) - Table C7 Quarterly Budget Statement - Cash Flows for 1st Quarter ended 30 September 2014 (Figures Finalised as at 2014/10/30)</t>
  </si>
  <si>
    <t>Summary - Table C7 Quarterly Budget Statement - Cash Flows for 1st Quarter ended 30 September 2014 (Figures Finalised as at 2014/10/30)</t>
  </si>
  <si>
    <t>References</t>
  </si>
  <si>
    <t>1. Material variances to be explained in Table SC1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</si>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</sst>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0" fillId="0" borderId="10" xfId="0" applyFont="1" applyFill="1" applyBorder="1" applyAlignment="1">
      <alignment vertical="center"/>
    </xf>
    <xf numFmtId="0" fontId="20" fillId="0" borderId="11" xfId="0" applyFont="1" applyBorder="1" applyAlignment="1" applyProtection="1">
      <alignment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left" vertical="center"/>
      <protection/>
    </xf>
    <xf numFmtId="0" fontId="20" fillId="0" borderId="18" xfId="0" applyFont="1" applyFill="1" applyBorder="1" applyAlignment="1" applyProtection="1">
      <alignment vertical="center"/>
      <protection/>
    </xf>
    <xf numFmtId="0" fontId="20" fillId="0" borderId="19" xfId="0" applyFont="1" applyFill="1" applyBorder="1" applyAlignment="1" applyProtection="1">
      <alignment horizontal="center" vertical="center" wrapText="1"/>
      <protection/>
    </xf>
    <xf numFmtId="0" fontId="20" fillId="0" borderId="20" xfId="0" applyFont="1" applyFill="1" applyBorder="1" applyAlignment="1" applyProtection="1">
      <alignment horizontal="center" vertical="center" wrapText="1"/>
      <protection/>
    </xf>
    <xf numFmtId="0" fontId="20" fillId="0" borderId="21" xfId="0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 horizontal="center"/>
      <protection/>
    </xf>
    <xf numFmtId="172" fontId="20" fillId="0" borderId="23" xfId="0" applyNumberFormat="1" applyFont="1" applyFill="1" applyBorder="1" applyAlignment="1" applyProtection="1">
      <alignment horizontal="center"/>
      <protection/>
    </xf>
    <xf numFmtId="172" fontId="20" fillId="0" borderId="24" xfId="0" applyNumberFormat="1" applyFont="1" applyFill="1" applyBorder="1" applyAlignment="1" applyProtection="1">
      <alignment horizontal="center"/>
      <protection/>
    </xf>
    <xf numFmtId="172" fontId="20" fillId="0" borderId="10" xfId="0" applyNumberFormat="1" applyFont="1" applyFill="1" applyBorder="1" applyAlignment="1" applyProtection="1">
      <alignment horizontal="center"/>
      <protection/>
    </xf>
    <xf numFmtId="171" fontId="20" fillId="0" borderId="10" xfId="0" applyNumberFormat="1" applyFont="1" applyFill="1" applyBorder="1" applyAlignment="1" applyProtection="1">
      <alignment horizontal="center"/>
      <protection/>
    </xf>
    <xf numFmtId="172" fontId="20" fillId="0" borderId="25" xfId="0" applyNumberFormat="1" applyFont="1" applyFill="1" applyBorder="1" applyAlignment="1" applyProtection="1">
      <alignment horizontal="center"/>
      <protection/>
    </xf>
    <xf numFmtId="0" fontId="21" fillId="0" borderId="26" xfId="0" applyFont="1" applyFill="1" applyBorder="1" applyAlignment="1" applyProtection="1">
      <alignment horizontal="center"/>
      <protection/>
    </xf>
    <xf numFmtId="172" fontId="21" fillId="0" borderId="27" xfId="0" applyNumberFormat="1" applyFont="1" applyFill="1" applyBorder="1" applyAlignment="1" applyProtection="1">
      <alignment/>
      <protection/>
    </xf>
    <xf numFmtId="172" fontId="21" fillId="0" borderId="28" xfId="0" applyNumberFormat="1" applyFont="1" applyFill="1" applyBorder="1" applyAlignment="1" applyProtection="1">
      <alignment/>
      <protection/>
    </xf>
    <xf numFmtId="172" fontId="21" fillId="0" borderId="26" xfId="0" applyNumberFormat="1" applyFont="1" applyFill="1" applyBorder="1" applyAlignment="1" applyProtection="1">
      <alignment/>
      <protection/>
    </xf>
    <xf numFmtId="171" fontId="21" fillId="0" borderId="26" xfId="0" applyNumberFormat="1" applyFont="1" applyFill="1" applyBorder="1" applyAlignment="1" applyProtection="1">
      <alignment/>
      <protection/>
    </xf>
    <xf numFmtId="172" fontId="21" fillId="0" borderId="29" xfId="0" applyNumberFormat="1" applyFont="1" applyFill="1" applyBorder="1" applyAlignment="1" applyProtection="1">
      <alignment/>
      <protection/>
    </xf>
    <xf numFmtId="0" fontId="21" fillId="0" borderId="22" xfId="0" applyFont="1" applyFill="1" applyBorder="1" applyAlignment="1" applyProtection="1">
      <alignment horizontal="left" indent="1"/>
      <protection/>
    </xf>
    <xf numFmtId="0" fontId="20" fillId="0" borderId="30" xfId="0" applyFont="1" applyFill="1" applyBorder="1" applyAlignment="1" applyProtection="1">
      <alignment/>
      <protection/>
    </xf>
    <xf numFmtId="0" fontId="21" fillId="0" borderId="31" xfId="0" applyFont="1" applyFill="1" applyBorder="1" applyAlignment="1" applyProtection="1">
      <alignment horizontal="center"/>
      <protection/>
    </xf>
    <xf numFmtId="172" fontId="20" fillId="0" borderId="32" xfId="0" applyNumberFormat="1" applyFont="1" applyFill="1" applyBorder="1" applyAlignment="1" applyProtection="1">
      <alignment/>
      <protection/>
    </xf>
    <xf numFmtId="172" fontId="20" fillId="0" borderId="33" xfId="0" applyNumberFormat="1" applyFont="1" applyFill="1" applyBorder="1" applyAlignment="1" applyProtection="1">
      <alignment/>
      <protection/>
    </xf>
    <xf numFmtId="172" fontId="20" fillId="0" borderId="31" xfId="0" applyNumberFormat="1" applyFont="1" applyFill="1" applyBorder="1" applyAlignment="1" applyProtection="1">
      <alignment/>
      <protection/>
    </xf>
    <xf numFmtId="171" fontId="20" fillId="0" borderId="31" xfId="0" applyNumberFormat="1" applyFont="1" applyFill="1" applyBorder="1" applyAlignment="1" applyProtection="1">
      <alignment/>
      <protection/>
    </xf>
    <xf numFmtId="172" fontId="20" fillId="0" borderId="34" xfId="0" applyNumberFormat="1" applyFont="1" applyFill="1" applyBorder="1" applyAlignment="1" applyProtection="1">
      <alignment/>
      <protection/>
    </xf>
    <xf numFmtId="0" fontId="21" fillId="0" borderId="22" xfId="0" applyFont="1" applyFill="1" applyBorder="1" applyAlignment="1" applyProtection="1">
      <alignment/>
      <protection/>
    </xf>
    <xf numFmtId="172" fontId="20" fillId="0" borderId="27" xfId="0" applyNumberFormat="1" applyFont="1" applyFill="1" applyBorder="1" applyAlignment="1" applyProtection="1">
      <alignment/>
      <protection/>
    </xf>
    <xf numFmtId="172" fontId="20" fillId="0" borderId="28" xfId="0" applyNumberFormat="1" applyFont="1" applyFill="1" applyBorder="1" applyAlignment="1" applyProtection="1">
      <alignment/>
      <protection/>
    </xf>
    <xf numFmtId="172" fontId="20" fillId="0" borderId="26" xfId="0" applyNumberFormat="1" applyFont="1" applyFill="1" applyBorder="1" applyAlignment="1" applyProtection="1">
      <alignment/>
      <protection/>
    </xf>
    <xf numFmtId="171" fontId="20" fillId="0" borderId="26" xfId="0" applyNumberFormat="1" applyFont="1" applyFill="1" applyBorder="1" applyAlignment="1" applyProtection="1">
      <alignment/>
      <protection/>
    </xf>
    <xf numFmtId="172" fontId="20" fillId="0" borderId="29" xfId="0" applyNumberFormat="1" applyFont="1" applyFill="1" applyBorder="1" applyAlignment="1" applyProtection="1">
      <alignment/>
      <protection/>
    </xf>
    <xf numFmtId="172" fontId="21" fillId="0" borderId="26" xfId="42" applyNumberFormat="1" applyFont="1" applyFill="1" applyBorder="1" applyAlignment="1" applyProtection="1">
      <alignment/>
      <protection/>
    </xf>
    <xf numFmtId="171" fontId="21" fillId="0" borderId="26" xfId="42" applyNumberFormat="1" applyFont="1" applyFill="1" applyBorder="1" applyAlignment="1" applyProtection="1">
      <alignment/>
      <protection/>
    </xf>
    <xf numFmtId="172" fontId="21" fillId="0" borderId="29" xfId="42" applyNumberFormat="1" applyFont="1" applyFill="1" applyBorder="1" applyAlignment="1" applyProtection="1">
      <alignment/>
      <protection/>
    </xf>
    <xf numFmtId="172" fontId="21" fillId="0" borderId="28" xfId="42" applyNumberFormat="1" applyFont="1" applyFill="1" applyBorder="1" applyAlignment="1" applyProtection="1">
      <alignment/>
      <protection/>
    </xf>
    <xf numFmtId="172" fontId="21" fillId="0" borderId="27" xfId="42" applyNumberFormat="1" applyFont="1" applyFill="1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indent="1"/>
      <protection/>
    </xf>
    <xf numFmtId="0" fontId="21" fillId="0" borderId="18" xfId="0" applyFont="1" applyFill="1" applyBorder="1" applyAlignment="1" applyProtection="1">
      <alignment horizontal="center"/>
      <protection/>
    </xf>
    <xf numFmtId="172" fontId="20" fillId="0" borderId="35" xfId="0" applyNumberFormat="1" applyFont="1" applyFill="1" applyBorder="1" applyAlignment="1" applyProtection="1">
      <alignment/>
      <protection/>
    </xf>
    <xf numFmtId="172" fontId="20" fillId="0" borderId="36" xfId="0" applyNumberFormat="1" applyFont="1" applyFill="1" applyBorder="1" applyAlignment="1" applyProtection="1">
      <alignment/>
      <protection/>
    </xf>
    <xf numFmtId="172" fontId="20" fillId="0" borderId="18" xfId="0" applyNumberFormat="1" applyFont="1" applyFill="1" applyBorder="1" applyAlignment="1" applyProtection="1">
      <alignment/>
      <protection/>
    </xf>
    <xf numFmtId="171" fontId="20" fillId="0" borderId="18" xfId="0" applyNumberFormat="1" applyFont="1" applyFill="1" applyBorder="1" applyAlignment="1" applyProtection="1">
      <alignment/>
      <protection/>
    </xf>
    <xf numFmtId="172" fontId="20" fillId="0" borderId="37" xfId="0" applyNumberFormat="1" applyFont="1" applyFill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50367764</v>
      </c>
      <c r="D6" s="21"/>
      <c r="E6" s="22">
        <v>43784266</v>
      </c>
      <c r="F6" s="23">
        <v>43784266</v>
      </c>
      <c r="G6" s="23">
        <v>3478629</v>
      </c>
      <c r="H6" s="23">
        <v>1990653</v>
      </c>
      <c r="I6" s="23">
        <v>8635158</v>
      </c>
      <c r="J6" s="23">
        <v>14104440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14104440</v>
      </c>
      <c r="X6" s="23">
        <v>10944932</v>
      </c>
      <c r="Y6" s="23">
        <v>3159508</v>
      </c>
      <c r="Z6" s="24">
        <v>28.87</v>
      </c>
      <c r="AA6" s="25">
        <v>43784266</v>
      </c>
    </row>
    <row r="7" spans="1:27" ht="13.5">
      <c r="A7" s="26" t="s">
        <v>34</v>
      </c>
      <c r="B7" s="20"/>
      <c r="C7" s="21">
        <v>181979473</v>
      </c>
      <c r="D7" s="21"/>
      <c r="E7" s="22">
        <v>199712350</v>
      </c>
      <c r="F7" s="23">
        <v>199712350</v>
      </c>
      <c r="G7" s="23">
        <v>76401000</v>
      </c>
      <c r="H7" s="23"/>
      <c r="I7" s="23"/>
      <c r="J7" s="23">
        <v>76401000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76401000</v>
      </c>
      <c r="X7" s="23">
        <v>89877350</v>
      </c>
      <c r="Y7" s="23">
        <v>-13476350</v>
      </c>
      <c r="Z7" s="24">
        <v>-14.99</v>
      </c>
      <c r="AA7" s="25">
        <v>199712350</v>
      </c>
    </row>
    <row r="8" spans="1:27" ht="13.5">
      <c r="A8" s="26" t="s">
        <v>35</v>
      </c>
      <c r="B8" s="20"/>
      <c r="C8" s="21"/>
      <c r="D8" s="21"/>
      <c r="E8" s="22">
        <v>102736650</v>
      </c>
      <c r="F8" s="23">
        <v>102736650</v>
      </c>
      <c r="G8" s="23">
        <v>40704000</v>
      </c>
      <c r="H8" s="23">
        <v>2576000</v>
      </c>
      <c r="I8" s="23"/>
      <c r="J8" s="23">
        <v>43280000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43280000</v>
      </c>
      <c r="X8" s="23">
        <v>43353650</v>
      </c>
      <c r="Y8" s="23">
        <v>-73650</v>
      </c>
      <c r="Z8" s="24">
        <v>-0.17</v>
      </c>
      <c r="AA8" s="25">
        <v>102736650</v>
      </c>
    </row>
    <row r="9" spans="1:27" ht="13.5">
      <c r="A9" s="26" t="s">
        <v>36</v>
      </c>
      <c r="B9" s="20"/>
      <c r="C9" s="21">
        <v>19494670</v>
      </c>
      <c r="D9" s="21"/>
      <c r="E9" s="22">
        <v>20420760</v>
      </c>
      <c r="F9" s="23">
        <v>20420760</v>
      </c>
      <c r="G9" s="23">
        <v>1580209</v>
      </c>
      <c r="H9" s="23">
        <v>1607937</v>
      </c>
      <c r="I9" s="23"/>
      <c r="J9" s="23">
        <v>3188146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3188146</v>
      </c>
      <c r="X9" s="23">
        <v>5105190</v>
      </c>
      <c r="Y9" s="23">
        <v>-1917044</v>
      </c>
      <c r="Z9" s="24">
        <v>-37.55</v>
      </c>
      <c r="AA9" s="25">
        <v>20420760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-245328452</v>
      </c>
      <c r="D12" s="21"/>
      <c r="E12" s="22">
        <v>-257995013</v>
      </c>
      <c r="F12" s="23">
        <v>-257995013</v>
      </c>
      <c r="G12" s="23">
        <v>-27774453</v>
      </c>
      <c r="H12" s="23">
        <v>-35605823</v>
      </c>
      <c r="I12" s="23">
        <v>-19741062</v>
      </c>
      <c r="J12" s="23">
        <v>-83121338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-83121338</v>
      </c>
      <c r="X12" s="23">
        <v>-63098992</v>
      </c>
      <c r="Y12" s="23">
        <v>-20022346</v>
      </c>
      <c r="Z12" s="24">
        <v>31.73</v>
      </c>
      <c r="AA12" s="25">
        <v>-257995013</v>
      </c>
    </row>
    <row r="13" spans="1:27" ht="13.5">
      <c r="A13" s="26" t="s">
        <v>40</v>
      </c>
      <c r="B13" s="20"/>
      <c r="C13" s="21"/>
      <c r="D13" s="21"/>
      <c r="E13" s="22">
        <v>-846000</v>
      </c>
      <c r="F13" s="23">
        <v>-846000</v>
      </c>
      <c r="G13" s="23"/>
      <c r="H13" s="23"/>
      <c r="I13" s="23">
        <v>-263</v>
      </c>
      <c r="J13" s="23">
        <v>-263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-263</v>
      </c>
      <c r="X13" s="23">
        <v>-211500</v>
      </c>
      <c r="Y13" s="23">
        <v>211237</v>
      </c>
      <c r="Z13" s="24">
        <v>-99.88</v>
      </c>
      <c r="AA13" s="25">
        <v>-846000</v>
      </c>
    </row>
    <row r="14" spans="1:27" ht="13.5">
      <c r="A14" s="26" t="s">
        <v>41</v>
      </c>
      <c r="B14" s="20"/>
      <c r="C14" s="21"/>
      <c r="D14" s="21"/>
      <c r="E14" s="22">
        <v>-5915000</v>
      </c>
      <c r="F14" s="23">
        <v>-5915000</v>
      </c>
      <c r="G14" s="23"/>
      <c r="H14" s="23"/>
      <c r="I14" s="23">
        <v>-54000</v>
      </c>
      <c r="J14" s="23">
        <v>-54000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-54000</v>
      </c>
      <c r="X14" s="23"/>
      <c r="Y14" s="23">
        <v>-54000</v>
      </c>
      <c r="Z14" s="24"/>
      <c r="AA14" s="25">
        <v>-5915000</v>
      </c>
    </row>
    <row r="15" spans="1:27" ht="13.5">
      <c r="A15" s="27" t="s">
        <v>42</v>
      </c>
      <c r="B15" s="28"/>
      <c r="C15" s="29">
        <f aca="true" t="shared" si="0" ref="C15:Y15">SUM(C6:C14)</f>
        <v>6513455</v>
      </c>
      <c r="D15" s="29">
        <f>SUM(D6:D14)</f>
        <v>0</v>
      </c>
      <c r="E15" s="30">
        <f t="shared" si="0"/>
        <v>101898013</v>
      </c>
      <c r="F15" s="31">
        <f t="shared" si="0"/>
        <v>101898013</v>
      </c>
      <c r="G15" s="31">
        <f t="shared" si="0"/>
        <v>94389385</v>
      </c>
      <c r="H15" s="31">
        <f t="shared" si="0"/>
        <v>-29431233</v>
      </c>
      <c r="I15" s="31">
        <f t="shared" si="0"/>
        <v>-11160167</v>
      </c>
      <c r="J15" s="31">
        <f t="shared" si="0"/>
        <v>53797985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53797985</v>
      </c>
      <c r="X15" s="31">
        <f t="shared" si="0"/>
        <v>85970630</v>
      </c>
      <c r="Y15" s="31">
        <f t="shared" si="0"/>
        <v>-32172645</v>
      </c>
      <c r="Z15" s="32">
        <f>+IF(X15&lt;&gt;0,+(Y15/X15)*100,0)</f>
        <v>-37.42283265808335</v>
      </c>
      <c r="AA15" s="33">
        <f>SUM(AA6:AA14)</f>
        <v>101898013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132552945</v>
      </c>
      <c r="D19" s="21"/>
      <c r="E19" s="22"/>
      <c r="F19" s="23"/>
      <c r="G19" s="40"/>
      <c r="H19" s="40"/>
      <c r="I19" s="40">
        <v>2635</v>
      </c>
      <c r="J19" s="23">
        <v>2635</v>
      </c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>
        <v>2635</v>
      </c>
      <c r="X19" s="23"/>
      <c r="Y19" s="40">
        <v>2635</v>
      </c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-137824066</v>
      </c>
      <c r="D24" s="21"/>
      <c r="E24" s="22">
        <v>-102736650</v>
      </c>
      <c r="F24" s="23">
        <v>-102736650</v>
      </c>
      <c r="G24" s="23">
        <v>-22420754</v>
      </c>
      <c r="H24" s="23">
        <v>-15321769</v>
      </c>
      <c r="I24" s="23">
        <v>-15063337</v>
      </c>
      <c r="J24" s="23">
        <v>-52805860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-52805860</v>
      </c>
      <c r="X24" s="23">
        <v>-43353650</v>
      </c>
      <c r="Y24" s="23">
        <v>-9452210</v>
      </c>
      <c r="Z24" s="24">
        <v>21.8</v>
      </c>
      <c r="AA24" s="25">
        <v>-102736650</v>
      </c>
    </row>
    <row r="25" spans="1:27" ht="13.5">
      <c r="A25" s="27" t="s">
        <v>49</v>
      </c>
      <c r="B25" s="28"/>
      <c r="C25" s="29">
        <f aca="true" t="shared" si="1" ref="C25:Y25">SUM(C19:C24)</f>
        <v>-5271121</v>
      </c>
      <c r="D25" s="29">
        <f>SUM(D19:D24)</f>
        <v>0</v>
      </c>
      <c r="E25" s="30">
        <f t="shared" si="1"/>
        <v>-102736650</v>
      </c>
      <c r="F25" s="31">
        <f t="shared" si="1"/>
        <v>-102736650</v>
      </c>
      <c r="G25" s="31">
        <f t="shared" si="1"/>
        <v>-22420754</v>
      </c>
      <c r="H25" s="31">
        <f t="shared" si="1"/>
        <v>-15321769</v>
      </c>
      <c r="I25" s="31">
        <f t="shared" si="1"/>
        <v>-15060702</v>
      </c>
      <c r="J25" s="31">
        <f t="shared" si="1"/>
        <v>-52803225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-52803225</v>
      </c>
      <c r="X25" s="31">
        <f t="shared" si="1"/>
        <v>-43353650</v>
      </c>
      <c r="Y25" s="31">
        <f t="shared" si="1"/>
        <v>-9449575</v>
      </c>
      <c r="Z25" s="32">
        <f>+IF(X25&lt;&gt;0,+(Y25/X25)*100,0)</f>
        <v>21.796492336862062</v>
      </c>
      <c r="AA25" s="33">
        <f>SUM(AA19:AA24)</f>
        <v>-102736650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1242334</v>
      </c>
      <c r="D36" s="35">
        <f>+D15+D25+D34</f>
        <v>0</v>
      </c>
      <c r="E36" s="36">
        <f t="shared" si="3"/>
        <v>-838637</v>
      </c>
      <c r="F36" s="37">
        <f t="shared" si="3"/>
        <v>-838637</v>
      </c>
      <c r="G36" s="37">
        <f t="shared" si="3"/>
        <v>71968631</v>
      </c>
      <c r="H36" s="37">
        <f t="shared" si="3"/>
        <v>-44753002</v>
      </c>
      <c r="I36" s="37">
        <f t="shared" si="3"/>
        <v>-26220869</v>
      </c>
      <c r="J36" s="37">
        <f t="shared" si="3"/>
        <v>994760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994760</v>
      </c>
      <c r="X36" s="37">
        <f t="shared" si="3"/>
        <v>42616980</v>
      </c>
      <c r="Y36" s="37">
        <f t="shared" si="3"/>
        <v>-41622220</v>
      </c>
      <c r="Z36" s="38">
        <f>+IF(X36&lt;&gt;0,+(Y36/X36)*100,0)</f>
        <v>-97.66581301631415</v>
      </c>
      <c r="AA36" s="39">
        <f>+AA15+AA25+AA34</f>
        <v>-838637</v>
      </c>
    </row>
    <row r="37" spans="1:27" ht="13.5">
      <c r="A37" s="26" t="s">
        <v>57</v>
      </c>
      <c r="B37" s="20"/>
      <c r="C37" s="35">
        <v>1195124</v>
      </c>
      <c r="D37" s="35"/>
      <c r="E37" s="36">
        <v>19140669</v>
      </c>
      <c r="F37" s="37">
        <v>19140669</v>
      </c>
      <c r="G37" s="37">
        <v>18634049</v>
      </c>
      <c r="H37" s="37">
        <v>90602680</v>
      </c>
      <c r="I37" s="37">
        <v>45849678</v>
      </c>
      <c r="J37" s="37">
        <v>18634049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18634049</v>
      </c>
      <c r="X37" s="37">
        <v>19140669</v>
      </c>
      <c r="Y37" s="37">
        <v>-506620</v>
      </c>
      <c r="Z37" s="38">
        <v>-2.65</v>
      </c>
      <c r="AA37" s="39">
        <v>19140669</v>
      </c>
    </row>
    <row r="38" spans="1:27" ht="13.5">
      <c r="A38" s="45" t="s">
        <v>58</v>
      </c>
      <c r="B38" s="46"/>
      <c r="C38" s="47">
        <v>2437458</v>
      </c>
      <c r="D38" s="47"/>
      <c r="E38" s="48">
        <v>18302031</v>
      </c>
      <c r="F38" s="49">
        <v>18302031</v>
      </c>
      <c r="G38" s="49">
        <v>90602680</v>
      </c>
      <c r="H38" s="49">
        <v>45849678</v>
      </c>
      <c r="I38" s="49">
        <v>19628809</v>
      </c>
      <c r="J38" s="49">
        <v>19628809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19628809</v>
      </c>
      <c r="X38" s="49">
        <v>61757648</v>
      </c>
      <c r="Y38" s="49">
        <v>-42128839</v>
      </c>
      <c r="Z38" s="50">
        <v>-68.22</v>
      </c>
      <c r="AA38" s="51">
        <v>18302031</v>
      </c>
    </row>
    <row r="39" spans="1:27" ht="13.5">
      <c r="A39" s="52" t="s">
        <v>80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1410277420</v>
      </c>
      <c r="F6" s="23">
        <v>1410277420</v>
      </c>
      <c r="G6" s="23">
        <v>1683323720</v>
      </c>
      <c r="H6" s="23">
        <v>168707279</v>
      </c>
      <c r="I6" s="23">
        <v>135271485</v>
      </c>
      <c r="J6" s="23">
        <v>1987302484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1987302484</v>
      </c>
      <c r="X6" s="23">
        <v>352570106</v>
      </c>
      <c r="Y6" s="23">
        <v>1634732378</v>
      </c>
      <c r="Z6" s="24">
        <v>463.66</v>
      </c>
      <c r="AA6" s="25">
        <v>1410277420</v>
      </c>
    </row>
    <row r="7" spans="1:27" ht="13.5">
      <c r="A7" s="26" t="s">
        <v>34</v>
      </c>
      <c r="B7" s="20"/>
      <c r="C7" s="21"/>
      <c r="D7" s="21"/>
      <c r="E7" s="22">
        <v>219579000</v>
      </c>
      <c r="F7" s="23">
        <v>219579000</v>
      </c>
      <c r="G7" s="23">
        <v>347778000</v>
      </c>
      <c r="H7" s="23">
        <v>1600000</v>
      </c>
      <c r="I7" s="23">
        <v>72735000</v>
      </c>
      <c r="J7" s="23">
        <v>422113000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422113000</v>
      </c>
      <c r="X7" s="23">
        <v>73193000</v>
      </c>
      <c r="Y7" s="23">
        <v>348920000</v>
      </c>
      <c r="Z7" s="24">
        <v>476.71</v>
      </c>
      <c r="AA7" s="25">
        <v>219579000</v>
      </c>
    </row>
    <row r="8" spans="1:27" ht="13.5">
      <c r="A8" s="26" t="s">
        <v>35</v>
      </c>
      <c r="B8" s="20"/>
      <c r="C8" s="21"/>
      <c r="D8" s="21"/>
      <c r="E8" s="22">
        <v>159916000</v>
      </c>
      <c r="F8" s="23">
        <v>159916000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>
        <v>26652666</v>
      </c>
      <c r="Y8" s="23">
        <v>-26652666</v>
      </c>
      <c r="Z8" s="24">
        <v>-100</v>
      </c>
      <c r="AA8" s="25">
        <v>159916000</v>
      </c>
    </row>
    <row r="9" spans="1:27" ht="13.5">
      <c r="A9" s="26" t="s">
        <v>36</v>
      </c>
      <c r="B9" s="20"/>
      <c r="C9" s="21"/>
      <c r="D9" s="21"/>
      <c r="E9" s="22">
        <v>50356980</v>
      </c>
      <c r="F9" s="23">
        <v>50356980</v>
      </c>
      <c r="G9" s="23">
        <v>50356984</v>
      </c>
      <c r="H9" s="23">
        <v>5403946</v>
      </c>
      <c r="I9" s="23">
        <v>5898014</v>
      </c>
      <c r="J9" s="23">
        <v>61658944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61658944</v>
      </c>
      <c r="X9" s="23">
        <v>12589245</v>
      </c>
      <c r="Y9" s="23">
        <v>49069699</v>
      </c>
      <c r="Z9" s="24">
        <v>389.77</v>
      </c>
      <c r="AA9" s="25">
        <v>50356980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-1416868812</v>
      </c>
      <c r="F12" s="23">
        <v>-1416868812</v>
      </c>
      <c r="G12" s="23">
        <v>-2047141832</v>
      </c>
      <c r="H12" s="23">
        <v>-170591251</v>
      </c>
      <c r="I12" s="23">
        <v>-219635199</v>
      </c>
      <c r="J12" s="23">
        <v>-2437368282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-2437368282</v>
      </c>
      <c r="X12" s="23">
        <v>-354217203</v>
      </c>
      <c r="Y12" s="23">
        <v>-2083151079</v>
      </c>
      <c r="Z12" s="24">
        <v>588.1</v>
      </c>
      <c r="AA12" s="25">
        <v>-1416868812</v>
      </c>
    </row>
    <row r="13" spans="1:27" ht="13.5">
      <c r="A13" s="26" t="s">
        <v>40</v>
      </c>
      <c r="B13" s="20"/>
      <c r="C13" s="21"/>
      <c r="D13" s="21"/>
      <c r="E13" s="22">
        <v>-16130160</v>
      </c>
      <c r="F13" s="23">
        <v>-16130160</v>
      </c>
      <c r="G13" s="23"/>
      <c r="H13" s="23"/>
      <c r="I13" s="23">
        <v>-282598</v>
      </c>
      <c r="J13" s="23">
        <v>-282598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-282598</v>
      </c>
      <c r="X13" s="23">
        <v>-4032540</v>
      </c>
      <c r="Y13" s="23">
        <v>3749942</v>
      </c>
      <c r="Z13" s="24">
        <v>-92.99</v>
      </c>
      <c r="AA13" s="25">
        <v>-16130160</v>
      </c>
    </row>
    <row r="14" spans="1:27" ht="13.5">
      <c r="A14" s="26" t="s">
        <v>41</v>
      </c>
      <c r="B14" s="20"/>
      <c r="C14" s="21"/>
      <c r="D14" s="21"/>
      <c r="E14" s="22">
        <v>-34547556</v>
      </c>
      <c r="F14" s="23">
        <v>-34547556</v>
      </c>
      <c r="G14" s="23">
        <v>-1643095</v>
      </c>
      <c r="H14" s="23">
        <v>-1900906</v>
      </c>
      <c r="I14" s="23">
        <v>-1856697</v>
      </c>
      <c r="J14" s="23">
        <v>-5400698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-5400698</v>
      </c>
      <c r="X14" s="23">
        <v>-8636889</v>
      </c>
      <c r="Y14" s="23">
        <v>3236191</v>
      </c>
      <c r="Z14" s="24">
        <v>-37.47</v>
      </c>
      <c r="AA14" s="25">
        <v>-34547556</v>
      </c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372582872</v>
      </c>
      <c r="F15" s="31">
        <f t="shared" si="0"/>
        <v>372582872</v>
      </c>
      <c r="G15" s="31">
        <f t="shared" si="0"/>
        <v>32673777</v>
      </c>
      <c r="H15" s="31">
        <f t="shared" si="0"/>
        <v>3219068</v>
      </c>
      <c r="I15" s="31">
        <f t="shared" si="0"/>
        <v>-7869995</v>
      </c>
      <c r="J15" s="31">
        <f t="shared" si="0"/>
        <v>28022850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28022850</v>
      </c>
      <c r="X15" s="31">
        <f t="shared" si="0"/>
        <v>98118385</v>
      </c>
      <c r="Y15" s="31">
        <f t="shared" si="0"/>
        <v>-70095535</v>
      </c>
      <c r="Z15" s="32">
        <f>+IF(X15&lt;&gt;0,+(Y15/X15)*100,0)</f>
        <v>-71.4397561680209</v>
      </c>
      <c r="AA15" s="33">
        <f>SUM(AA6:AA14)</f>
        <v>372582872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-159916000</v>
      </c>
      <c r="F24" s="23">
        <v>-159916000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>
        <v>-26652666</v>
      </c>
      <c r="Y24" s="23">
        <v>26652666</v>
      </c>
      <c r="Z24" s="24">
        <v>-100</v>
      </c>
      <c r="AA24" s="25">
        <v>-159916000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-159916000</v>
      </c>
      <c r="F25" s="31">
        <f t="shared" si="1"/>
        <v>-159916000</v>
      </c>
      <c r="G25" s="31">
        <f t="shared" si="1"/>
        <v>0</v>
      </c>
      <c r="H25" s="31">
        <f t="shared" si="1"/>
        <v>0</v>
      </c>
      <c r="I25" s="31">
        <f t="shared" si="1"/>
        <v>0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0</v>
      </c>
      <c r="X25" s="31">
        <f t="shared" si="1"/>
        <v>-26652666</v>
      </c>
      <c r="Y25" s="31">
        <f t="shared" si="1"/>
        <v>26652666</v>
      </c>
      <c r="Z25" s="32">
        <f>+IF(X25&lt;&gt;0,+(Y25/X25)*100,0)</f>
        <v>-100</v>
      </c>
      <c r="AA25" s="33">
        <f>SUM(AA19:AA24)</f>
        <v>-159916000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>
        <v>5000000</v>
      </c>
      <c r="F31" s="23">
        <v>5000000</v>
      </c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>
        <v>1250001</v>
      </c>
      <c r="Y31" s="23">
        <v>-1250001</v>
      </c>
      <c r="Z31" s="24">
        <v>-100</v>
      </c>
      <c r="AA31" s="25">
        <v>5000000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>
        <v>-21797868</v>
      </c>
      <c r="F33" s="23">
        <v>-21797868</v>
      </c>
      <c r="G33" s="23"/>
      <c r="H33" s="23"/>
      <c r="I33" s="23">
        <v>-282598</v>
      </c>
      <c r="J33" s="23">
        <v>-282598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-282598</v>
      </c>
      <c r="X33" s="23">
        <v>-5449467</v>
      </c>
      <c r="Y33" s="23">
        <v>5166869</v>
      </c>
      <c r="Z33" s="24">
        <v>-94.81</v>
      </c>
      <c r="AA33" s="25">
        <v>-21797868</v>
      </c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-16797868</v>
      </c>
      <c r="F34" s="31">
        <f t="shared" si="2"/>
        <v>-16797868</v>
      </c>
      <c r="G34" s="31">
        <f t="shared" si="2"/>
        <v>0</v>
      </c>
      <c r="H34" s="31">
        <f t="shared" si="2"/>
        <v>0</v>
      </c>
      <c r="I34" s="31">
        <f t="shared" si="2"/>
        <v>-282598</v>
      </c>
      <c r="J34" s="31">
        <f t="shared" si="2"/>
        <v>-282598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-282598</v>
      </c>
      <c r="X34" s="31">
        <f t="shared" si="2"/>
        <v>-4199466</v>
      </c>
      <c r="Y34" s="31">
        <f t="shared" si="2"/>
        <v>3916868</v>
      </c>
      <c r="Z34" s="32">
        <f>+IF(X34&lt;&gt;0,+(Y34/X34)*100,0)</f>
        <v>-93.27062059795222</v>
      </c>
      <c r="AA34" s="33">
        <f>SUM(AA29:AA33)</f>
        <v>-16797868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195869004</v>
      </c>
      <c r="F36" s="37">
        <f t="shared" si="3"/>
        <v>195869004</v>
      </c>
      <c r="G36" s="37">
        <f t="shared" si="3"/>
        <v>32673777</v>
      </c>
      <c r="H36" s="37">
        <f t="shared" si="3"/>
        <v>3219068</v>
      </c>
      <c r="I36" s="37">
        <f t="shared" si="3"/>
        <v>-8152593</v>
      </c>
      <c r="J36" s="37">
        <f t="shared" si="3"/>
        <v>27740252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27740252</v>
      </c>
      <c r="X36" s="37">
        <f t="shared" si="3"/>
        <v>67266253</v>
      </c>
      <c r="Y36" s="37">
        <f t="shared" si="3"/>
        <v>-39526001</v>
      </c>
      <c r="Z36" s="38">
        <f>+IF(X36&lt;&gt;0,+(Y36/X36)*100,0)</f>
        <v>-58.76052141628879</v>
      </c>
      <c r="AA36" s="39">
        <f>+AA15+AA25+AA34</f>
        <v>195869004</v>
      </c>
    </row>
    <row r="37" spans="1:27" ht="13.5">
      <c r="A37" s="26" t="s">
        <v>57</v>
      </c>
      <c r="B37" s="20"/>
      <c r="C37" s="35"/>
      <c r="D37" s="35"/>
      <c r="E37" s="36"/>
      <c r="F37" s="37"/>
      <c r="G37" s="37">
        <v>-34710238</v>
      </c>
      <c r="H37" s="37">
        <v>-2036461</v>
      </c>
      <c r="I37" s="37">
        <v>1182607</v>
      </c>
      <c r="J37" s="37">
        <v>-34710238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-34710238</v>
      </c>
      <c r="X37" s="37"/>
      <c r="Y37" s="37">
        <v>-34710238</v>
      </c>
      <c r="Z37" s="38"/>
      <c r="AA37" s="39"/>
    </row>
    <row r="38" spans="1:27" ht="13.5">
      <c r="A38" s="45" t="s">
        <v>58</v>
      </c>
      <c r="B38" s="46"/>
      <c r="C38" s="47"/>
      <c r="D38" s="47"/>
      <c r="E38" s="48">
        <v>195869004</v>
      </c>
      <c r="F38" s="49">
        <v>195869004</v>
      </c>
      <c r="G38" s="49">
        <v>-2036461</v>
      </c>
      <c r="H38" s="49">
        <v>1182607</v>
      </c>
      <c r="I38" s="49">
        <v>-6969986</v>
      </c>
      <c r="J38" s="49">
        <v>-6969986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-6969986</v>
      </c>
      <c r="X38" s="49">
        <v>67266253</v>
      </c>
      <c r="Y38" s="49">
        <v>-74236239</v>
      </c>
      <c r="Z38" s="50">
        <v>-110.36</v>
      </c>
      <c r="AA38" s="51">
        <v>195869004</v>
      </c>
    </row>
    <row r="39" spans="1:27" ht="13.5">
      <c r="A39" s="52" t="s">
        <v>80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1091392475</v>
      </c>
      <c r="F6" s="23">
        <v>1091392475</v>
      </c>
      <c r="G6" s="23">
        <v>92008051</v>
      </c>
      <c r="H6" s="23">
        <v>95579030</v>
      </c>
      <c r="I6" s="23">
        <v>98272991</v>
      </c>
      <c r="J6" s="23">
        <v>285860072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285860072</v>
      </c>
      <c r="X6" s="23">
        <v>281849716</v>
      </c>
      <c r="Y6" s="23">
        <v>4010356</v>
      </c>
      <c r="Z6" s="24">
        <v>1.42</v>
      </c>
      <c r="AA6" s="25">
        <v>1091392475</v>
      </c>
    </row>
    <row r="7" spans="1:27" ht="13.5">
      <c r="A7" s="26" t="s">
        <v>34</v>
      </c>
      <c r="B7" s="20"/>
      <c r="C7" s="21"/>
      <c r="D7" s="21"/>
      <c r="E7" s="22">
        <v>189619569</v>
      </c>
      <c r="F7" s="23">
        <v>189619569</v>
      </c>
      <c r="G7" s="23">
        <v>42669019</v>
      </c>
      <c r="H7" s="23">
        <v>611500</v>
      </c>
      <c r="I7" s="23">
        <v>2193489</v>
      </c>
      <c r="J7" s="23">
        <v>45474008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45474008</v>
      </c>
      <c r="X7" s="23">
        <v>43825614</v>
      </c>
      <c r="Y7" s="23">
        <v>1648394</v>
      </c>
      <c r="Z7" s="24">
        <v>3.76</v>
      </c>
      <c r="AA7" s="25">
        <v>189619569</v>
      </c>
    </row>
    <row r="8" spans="1:27" ht="13.5">
      <c r="A8" s="26" t="s">
        <v>35</v>
      </c>
      <c r="B8" s="20"/>
      <c r="C8" s="21"/>
      <c r="D8" s="21"/>
      <c r="E8" s="22">
        <v>45770680</v>
      </c>
      <c r="F8" s="23">
        <v>45770680</v>
      </c>
      <c r="G8" s="23">
        <v>2652481</v>
      </c>
      <c r="H8" s="23">
        <v>1036000</v>
      </c>
      <c r="I8" s="23"/>
      <c r="J8" s="23">
        <v>3688481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3688481</v>
      </c>
      <c r="X8" s="23">
        <v>9100000</v>
      </c>
      <c r="Y8" s="23">
        <v>-5411519</v>
      </c>
      <c r="Z8" s="24">
        <v>-59.47</v>
      </c>
      <c r="AA8" s="25">
        <v>45770680</v>
      </c>
    </row>
    <row r="9" spans="1:27" ht="13.5">
      <c r="A9" s="26" t="s">
        <v>36</v>
      </c>
      <c r="B9" s="20"/>
      <c r="C9" s="21"/>
      <c r="D9" s="21"/>
      <c r="E9" s="22">
        <v>22191409</v>
      </c>
      <c r="F9" s="23">
        <v>22191409</v>
      </c>
      <c r="G9" s="23">
        <v>1982431</v>
      </c>
      <c r="H9" s="23">
        <v>1553380</v>
      </c>
      <c r="I9" s="23">
        <v>1425340</v>
      </c>
      <c r="J9" s="23">
        <v>4961151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4961151</v>
      </c>
      <c r="X9" s="23">
        <v>2486756</v>
      </c>
      <c r="Y9" s="23">
        <v>2474395</v>
      </c>
      <c r="Z9" s="24">
        <v>99.5</v>
      </c>
      <c r="AA9" s="25">
        <v>22191409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-940770745</v>
      </c>
      <c r="F12" s="23">
        <v>-940770745</v>
      </c>
      <c r="G12" s="23">
        <v>-121948156</v>
      </c>
      <c r="H12" s="23">
        <v>-95498150</v>
      </c>
      <c r="I12" s="23">
        <v>-99166158</v>
      </c>
      <c r="J12" s="23">
        <v>-316612464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-316612464</v>
      </c>
      <c r="X12" s="23">
        <v>-255357874</v>
      </c>
      <c r="Y12" s="23">
        <v>-61254590</v>
      </c>
      <c r="Z12" s="24">
        <v>23.99</v>
      </c>
      <c r="AA12" s="25">
        <v>-940770745</v>
      </c>
    </row>
    <row r="13" spans="1:27" ht="13.5">
      <c r="A13" s="26" t="s">
        <v>40</v>
      </c>
      <c r="B13" s="20"/>
      <c r="C13" s="21"/>
      <c r="D13" s="21"/>
      <c r="E13" s="22">
        <v>-28080922</v>
      </c>
      <c r="F13" s="23">
        <v>-28080922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-278682</v>
      </c>
      <c r="Y13" s="23">
        <v>278682</v>
      </c>
      <c r="Z13" s="24">
        <v>-100</v>
      </c>
      <c r="AA13" s="25">
        <v>-28080922</v>
      </c>
    </row>
    <row r="14" spans="1:27" ht="13.5">
      <c r="A14" s="26" t="s">
        <v>41</v>
      </c>
      <c r="B14" s="20"/>
      <c r="C14" s="21"/>
      <c r="D14" s="21"/>
      <c r="E14" s="22">
        <v>-62503456</v>
      </c>
      <c r="F14" s="23">
        <v>-62503456</v>
      </c>
      <c r="G14" s="23">
        <v>-5007321</v>
      </c>
      <c r="H14" s="23">
        <v>-5123812</v>
      </c>
      <c r="I14" s="23">
        <v>-5187125</v>
      </c>
      <c r="J14" s="23">
        <v>-15318258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-15318258</v>
      </c>
      <c r="X14" s="23">
        <v>-14545140</v>
      </c>
      <c r="Y14" s="23">
        <v>-773118</v>
      </c>
      <c r="Z14" s="24">
        <v>5.32</v>
      </c>
      <c r="AA14" s="25">
        <v>-62503456</v>
      </c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317619010</v>
      </c>
      <c r="F15" s="31">
        <f t="shared" si="0"/>
        <v>317619010</v>
      </c>
      <c r="G15" s="31">
        <f t="shared" si="0"/>
        <v>12356505</v>
      </c>
      <c r="H15" s="31">
        <f t="shared" si="0"/>
        <v>-1842052</v>
      </c>
      <c r="I15" s="31">
        <f t="shared" si="0"/>
        <v>-2461463</v>
      </c>
      <c r="J15" s="31">
        <f t="shared" si="0"/>
        <v>8052990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8052990</v>
      </c>
      <c r="X15" s="31">
        <f t="shared" si="0"/>
        <v>67080390</v>
      </c>
      <c r="Y15" s="31">
        <f t="shared" si="0"/>
        <v>-59027400</v>
      </c>
      <c r="Z15" s="32">
        <f>+IF(X15&lt;&gt;0,+(Y15/X15)*100,0)</f>
        <v>-87.99501612915488</v>
      </c>
      <c r="AA15" s="33">
        <f>SUM(AA6:AA14)</f>
        <v>317619010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>
        <v>150000</v>
      </c>
      <c r="F19" s="23">
        <v>150000</v>
      </c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>
        <v>37500</v>
      </c>
      <c r="Y19" s="40">
        <v>-37500</v>
      </c>
      <c r="Z19" s="41">
        <v>-100</v>
      </c>
      <c r="AA19" s="42">
        <v>150000</v>
      </c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>
        <v>-205000000</v>
      </c>
      <c r="F22" s="23">
        <v>-120000000</v>
      </c>
      <c r="G22" s="23">
        <v>60000000</v>
      </c>
      <c r="H22" s="23">
        <v>30000000</v>
      </c>
      <c r="I22" s="23">
        <v>36000000</v>
      </c>
      <c r="J22" s="23">
        <v>126000000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>
        <v>126000000</v>
      </c>
      <c r="X22" s="23">
        <v>-62000000</v>
      </c>
      <c r="Y22" s="23">
        <v>188000000</v>
      </c>
      <c r="Z22" s="24">
        <v>-303.23</v>
      </c>
      <c r="AA22" s="25">
        <v>-120000000</v>
      </c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-186399180</v>
      </c>
      <c r="F24" s="23">
        <v>-257089920</v>
      </c>
      <c r="G24" s="23">
        <v>-1004883</v>
      </c>
      <c r="H24" s="23">
        <v>-6760491</v>
      </c>
      <c r="I24" s="23">
        <v>-12366854</v>
      </c>
      <c r="J24" s="23">
        <v>-20132228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-20132228</v>
      </c>
      <c r="X24" s="23">
        <v>-21115782</v>
      </c>
      <c r="Y24" s="23">
        <v>983554</v>
      </c>
      <c r="Z24" s="24">
        <v>-4.66</v>
      </c>
      <c r="AA24" s="25">
        <v>-257089920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-391249180</v>
      </c>
      <c r="F25" s="31">
        <f t="shared" si="1"/>
        <v>-376939920</v>
      </c>
      <c r="G25" s="31">
        <f t="shared" si="1"/>
        <v>58995117</v>
      </c>
      <c r="H25" s="31">
        <f t="shared" si="1"/>
        <v>23239509</v>
      </c>
      <c r="I25" s="31">
        <f t="shared" si="1"/>
        <v>23633146</v>
      </c>
      <c r="J25" s="31">
        <f t="shared" si="1"/>
        <v>105867772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105867772</v>
      </c>
      <c r="X25" s="31">
        <f t="shared" si="1"/>
        <v>-83078282</v>
      </c>
      <c r="Y25" s="31">
        <f t="shared" si="1"/>
        <v>188946054</v>
      </c>
      <c r="Z25" s="32">
        <f>+IF(X25&lt;&gt;0,+(Y25/X25)*100,0)</f>
        <v>-227.43134481283568</v>
      </c>
      <c r="AA25" s="33">
        <f>SUM(AA19:AA24)</f>
        <v>-376939920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>
        <v>80000000</v>
      </c>
      <c r="F30" s="23">
        <v>80000000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>
        <v>80000000</v>
      </c>
    </row>
    <row r="31" spans="1:27" ht="13.5">
      <c r="A31" s="26" t="s">
        <v>53</v>
      </c>
      <c r="B31" s="20"/>
      <c r="C31" s="21"/>
      <c r="D31" s="21"/>
      <c r="E31" s="22">
        <v>5241810</v>
      </c>
      <c r="F31" s="23">
        <v>5241810</v>
      </c>
      <c r="G31" s="23">
        <v>499147</v>
      </c>
      <c r="H31" s="40">
        <v>-38365</v>
      </c>
      <c r="I31" s="40">
        <v>-111839</v>
      </c>
      <c r="J31" s="40">
        <v>348943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348943</v>
      </c>
      <c r="X31" s="40">
        <v>975366</v>
      </c>
      <c r="Y31" s="23">
        <v>-626423</v>
      </c>
      <c r="Z31" s="24">
        <v>-64.22</v>
      </c>
      <c r="AA31" s="25">
        <v>5241810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>
        <v>-16709401</v>
      </c>
      <c r="F33" s="23">
        <v>-16709401</v>
      </c>
      <c r="G33" s="23"/>
      <c r="H33" s="23"/>
      <c r="I33" s="23">
        <v>-2195710</v>
      </c>
      <c r="J33" s="23">
        <v>-2195710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-2195710</v>
      </c>
      <c r="X33" s="23">
        <v>-1991009</v>
      </c>
      <c r="Y33" s="23">
        <v>-204701</v>
      </c>
      <c r="Z33" s="24">
        <v>10.28</v>
      </c>
      <c r="AA33" s="25">
        <v>-16709401</v>
      </c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68532409</v>
      </c>
      <c r="F34" s="31">
        <f t="shared" si="2"/>
        <v>68532409</v>
      </c>
      <c r="G34" s="31">
        <f t="shared" si="2"/>
        <v>499147</v>
      </c>
      <c r="H34" s="31">
        <f t="shared" si="2"/>
        <v>-38365</v>
      </c>
      <c r="I34" s="31">
        <f t="shared" si="2"/>
        <v>-2307549</v>
      </c>
      <c r="J34" s="31">
        <f t="shared" si="2"/>
        <v>-1846767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-1846767</v>
      </c>
      <c r="X34" s="31">
        <f t="shared" si="2"/>
        <v>-1015643</v>
      </c>
      <c r="Y34" s="31">
        <f t="shared" si="2"/>
        <v>-831124</v>
      </c>
      <c r="Z34" s="32">
        <f>+IF(X34&lt;&gt;0,+(Y34/X34)*100,0)</f>
        <v>81.83229737220657</v>
      </c>
      <c r="AA34" s="33">
        <f>SUM(AA29:AA33)</f>
        <v>68532409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-5097761</v>
      </c>
      <c r="F36" s="37">
        <f t="shared" si="3"/>
        <v>9211499</v>
      </c>
      <c r="G36" s="37">
        <f t="shared" si="3"/>
        <v>71850769</v>
      </c>
      <c r="H36" s="37">
        <f t="shared" si="3"/>
        <v>21359092</v>
      </c>
      <c r="I36" s="37">
        <f t="shared" si="3"/>
        <v>18864134</v>
      </c>
      <c r="J36" s="37">
        <f t="shared" si="3"/>
        <v>112073995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112073995</v>
      </c>
      <c r="X36" s="37">
        <f t="shared" si="3"/>
        <v>-17013535</v>
      </c>
      <c r="Y36" s="37">
        <f t="shared" si="3"/>
        <v>129087530</v>
      </c>
      <c r="Z36" s="38">
        <f>+IF(X36&lt;&gt;0,+(Y36/X36)*100,0)</f>
        <v>-758.7343253474367</v>
      </c>
      <c r="AA36" s="39">
        <f>+AA15+AA25+AA34</f>
        <v>9211499</v>
      </c>
    </row>
    <row r="37" spans="1:27" ht="13.5">
      <c r="A37" s="26" t="s">
        <v>57</v>
      </c>
      <c r="B37" s="20"/>
      <c r="C37" s="35"/>
      <c r="D37" s="35"/>
      <c r="E37" s="36">
        <v>47859408</v>
      </c>
      <c r="F37" s="37">
        <v>47859408</v>
      </c>
      <c r="G37" s="37">
        <v>68326224</v>
      </c>
      <c r="H37" s="37">
        <v>140176993</v>
      </c>
      <c r="I37" s="37">
        <v>161536085</v>
      </c>
      <c r="J37" s="37">
        <v>68326224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68326224</v>
      </c>
      <c r="X37" s="37">
        <v>47859408</v>
      </c>
      <c r="Y37" s="37">
        <v>20466816</v>
      </c>
      <c r="Z37" s="38">
        <v>42.76</v>
      </c>
      <c r="AA37" s="39">
        <v>47859408</v>
      </c>
    </row>
    <row r="38" spans="1:27" ht="13.5">
      <c r="A38" s="45" t="s">
        <v>58</v>
      </c>
      <c r="B38" s="46"/>
      <c r="C38" s="47"/>
      <c r="D38" s="47"/>
      <c r="E38" s="48">
        <v>42761647</v>
      </c>
      <c r="F38" s="49">
        <v>57070907</v>
      </c>
      <c r="G38" s="49">
        <v>140176993</v>
      </c>
      <c r="H38" s="49">
        <v>161536085</v>
      </c>
      <c r="I38" s="49">
        <v>180400219</v>
      </c>
      <c r="J38" s="49">
        <v>180400219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180400219</v>
      </c>
      <c r="X38" s="49">
        <v>30845873</v>
      </c>
      <c r="Y38" s="49">
        <v>149554346</v>
      </c>
      <c r="Z38" s="50">
        <v>484.84</v>
      </c>
      <c r="AA38" s="51">
        <v>57070907</v>
      </c>
    </row>
    <row r="39" spans="1:27" ht="13.5">
      <c r="A39" s="52" t="s">
        <v>80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146801021</v>
      </c>
      <c r="D6" s="21"/>
      <c r="E6" s="22">
        <v>144943788</v>
      </c>
      <c r="F6" s="23">
        <v>144943788</v>
      </c>
      <c r="G6" s="23">
        <v>25782964</v>
      </c>
      <c r="H6" s="23">
        <v>7116673</v>
      </c>
      <c r="I6" s="23">
        <v>7857724</v>
      </c>
      <c r="J6" s="23">
        <v>40757361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40757361</v>
      </c>
      <c r="X6" s="23">
        <v>36235947</v>
      </c>
      <c r="Y6" s="23">
        <v>4521414</v>
      </c>
      <c r="Z6" s="24">
        <v>12.48</v>
      </c>
      <c r="AA6" s="25">
        <v>144943788</v>
      </c>
    </row>
    <row r="7" spans="1:27" ht="13.5">
      <c r="A7" s="26" t="s">
        <v>34</v>
      </c>
      <c r="B7" s="20"/>
      <c r="C7" s="21">
        <v>41975000</v>
      </c>
      <c r="D7" s="21"/>
      <c r="E7" s="22">
        <v>46402332</v>
      </c>
      <c r="F7" s="23">
        <v>46402332</v>
      </c>
      <c r="G7" s="23">
        <v>18536000</v>
      </c>
      <c r="H7" s="23">
        <v>1428000</v>
      </c>
      <c r="I7" s="23">
        <v>858301</v>
      </c>
      <c r="J7" s="23">
        <v>20822301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20822301</v>
      </c>
      <c r="X7" s="23">
        <v>11600583</v>
      </c>
      <c r="Y7" s="23">
        <v>9221718</v>
      </c>
      <c r="Z7" s="24">
        <v>79.49</v>
      </c>
      <c r="AA7" s="25">
        <v>46402332</v>
      </c>
    </row>
    <row r="8" spans="1:27" ht="13.5">
      <c r="A8" s="26" t="s">
        <v>35</v>
      </c>
      <c r="B8" s="20"/>
      <c r="C8" s="21">
        <v>13322000</v>
      </c>
      <c r="D8" s="21"/>
      <c r="E8" s="22">
        <v>17232000</v>
      </c>
      <c r="F8" s="23">
        <v>17232000</v>
      </c>
      <c r="G8" s="23">
        <v>7139000</v>
      </c>
      <c r="H8" s="23"/>
      <c r="I8" s="23"/>
      <c r="J8" s="23">
        <v>7139000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7139000</v>
      </c>
      <c r="X8" s="23">
        <v>4308000</v>
      </c>
      <c r="Y8" s="23">
        <v>2831000</v>
      </c>
      <c r="Z8" s="24">
        <v>65.71</v>
      </c>
      <c r="AA8" s="25">
        <v>17232000</v>
      </c>
    </row>
    <row r="9" spans="1:27" ht="13.5">
      <c r="A9" s="26" t="s">
        <v>36</v>
      </c>
      <c r="B9" s="20"/>
      <c r="C9" s="21">
        <v>218287</v>
      </c>
      <c r="D9" s="21"/>
      <c r="E9" s="22">
        <v>216240</v>
      </c>
      <c r="F9" s="23">
        <v>216240</v>
      </c>
      <c r="G9" s="23">
        <v>10660</v>
      </c>
      <c r="H9" s="23">
        <v>27301</v>
      </c>
      <c r="I9" s="23">
        <v>65010</v>
      </c>
      <c r="J9" s="23">
        <v>102971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102971</v>
      </c>
      <c r="X9" s="23">
        <v>54060</v>
      </c>
      <c r="Y9" s="23">
        <v>48911</v>
      </c>
      <c r="Z9" s="24">
        <v>90.48</v>
      </c>
      <c r="AA9" s="25">
        <v>216240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-221118224</v>
      </c>
      <c r="D12" s="21"/>
      <c r="E12" s="22">
        <v>-171616680</v>
      </c>
      <c r="F12" s="23">
        <v>-171616680</v>
      </c>
      <c r="G12" s="23">
        <v>-6987626</v>
      </c>
      <c r="H12" s="23">
        <v>-17895653</v>
      </c>
      <c r="I12" s="23">
        <v>-8502481</v>
      </c>
      <c r="J12" s="23">
        <v>-33385760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-33385760</v>
      </c>
      <c r="X12" s="23">
        <v>-42904170</v>
      </c>
      <c r="Y12" s="23">
        <v>9518410</v>
      </c>
      <c r="Z12" s="24">
        <v>-22.19</v>
      </c>
      <c r="AA12" s="25">
        <v>-171616680</v>
      </c>
    </row>
    <row r="13" spans="1:27" ht="13.5">
      <c r="A13" s="26" t="s">
        <v>40</v>
      </c>
      <c r="B13" s="20"/>
      <c r="C13" s="21">
        <v>-2161754</v>
      </c>
      <c r="D13" s="21"/>
      <c r="E13" s="22">
        <v>-1536996</v>
      </c>
      <c r="F13" s="23">
        <v>-1536996</v>
      </c>
      <c r="G13" s="23"/>
      <c r="H13" s="23">
        <v>-511509</v>
      </c>
      <c r="I13" s="23">
        <v>-14539</v>
      </c>
      <c r="J13" s="23">
        <v>-526048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-526048</v>
      </c>
      <c r="X13" s="23">
        <v>-384249</v>
      </c>
      <c r="Y13" s="23">
        <v>-141799</v>
      </c>
      <c r="Z13" s="24">
        <v>36.9</v>
      </c>
      <c r="AA13" s="25">
        <v>-1536996</v>
      </c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-20963670</v>
      </c>
      <c r="D15" s="29">
        <f>SUM(D6:D14)</f>
        <v>0</v>
      </c>
      <c r="E15" s="30">
        <f t="shared" si="0"/>
        <v>35640684</v>
      </c>
      <c r="F15" s="31">
        <f t="shared" si="0"/>
        <v>35640684</v>
      </c>
      <c r="G15" s="31">
        <f t="shared" si="0"/>
        <v>44480998</v>
      </c>
      <c r="H15" s="31">
        <f t="shared" si="0"/>
        <v>-9835188</v>
      </c>
      <c r="I15" s="31">
        <f t="shared" si="0"/>
        <v>264015</v>
      </c>
      <c r="J15" s="31">
        <f t="shared" si="0"/>
        <v>34909825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34909825</v>
      </c>
      <c r="X15" s="31">
        <f t="shared" si="0"/>
        <v>8910171</v>
      </c>
      <c r="Y15" s="31">
        <f t="shared" si="0"/>
        <v>25999654</v>
      </c>
      <c r="Z15" s="32">
        <f>+IF(X15&lt;&gt;0,+(Y15/X15)*100,0)</f>
        <v>291.7974750428471</v>
      </c>
      <c r="AA15" s="33">
        <f>SUM(AA6:AA14)</f>
        <v>35640684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8167</v>
      </c>
      <c r="D19" s="21"/>
      <c r="E19" s="22">
        <v>204000</v>
      </c>
      <c r="F19" s="23">
        <v>204000</v>
      </c>
      <c r="G19" s="40"/>
      <c r="H19" s="40"/>
      <c r="I19" s="40">
        <v>18000</v>
      </c>
      <c r="J19" s="23">
        <v>18000</v>
      </c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>
        <v>18000</v>
      </c>
      <c r="X19" s="23">
        <v>51000</v>
      </c>
      <c r="Y19" s="40">
        <v>-33000</v>
      </c>
      <c r="Z19" s="41">
        <v>-64.71</v>
      </c>
      <c r="AA19" s="42">
        <v>204000</v>
      </c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-21911227</v>
      </c>
      <c r="D24" s="21"/>
      <c r="E24" s="22">
        <v>-17267400</v>
      </c>
      <c r="F24" s="23">
        <v>-17267400</v>
      </c>
      <c r="G24" s="23"/>
      <c r="H24" s="23">
        <v>-24256</v>
      </c>
      <c r="I24" s="23">
        <v>-241134</v>
      </c>
      <c r="J24" s="23">
        <v>-265390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-265390</v>
      </c>
      <c r="X24" s="23">
        <v>-4316850</v>
      </c>
      <c r="Y24" s="23">
        <v>4051460</v>
      </c>
      <c r="Z24" s="24">
        <v>-93.85</v>
      </c>
      <c r="AA24" s="25">
        <v>-17267400</v>
      </c>
    </row>
    <row r="25" spans="1:27" ht="13.5">
      <c r="A25" s="27" t="s">
        <v>49</v>
      </c>
      <c r="B25" s="28"/>
      <c r="C25" s="29">
        <f aca="true" t="shared" si="1" ref="C25:Y25">SUM(C19:C24)</f>
        <v>-21903060</v>
      </c>
      <c r="D25" s="29">
        <f>SUM(D19:D24)</f>
        <v>0</v>
      </c>
      <c r="E25" s="30">
        <f t="shared" si="1"/>
        <v>-17063400</v>
      </c>
      <c r="F25" s="31">
        <f t="shared" si="1"/>
        <v>-17063400</v>
      </c>
      <c r="G25" s="31">
        <f t="shared" si="1"/>
        <v>0</v>
      </c>
      <c r="H25" s="31">
        <f t="shared" si="1"/>
        <v>-24256</v>
      </c>
      <c r="I25" s="31">
        <f t="shared" si="1"/>
        <v>-223134</v>
      </c>
      <c r="J25" s="31">
        <f t="shared" si="1"/>
        <v>-247390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-247390</v>
      </c>
      <c r="X25" s="31">
        <f t="shared" si="1"/>
        <v>-4265850</v>
      </c>
      <c r="Y25" s="31">
        <f t="shared" si="1"/>
        <v>4018460</v>
      </c>
      <c r="Z25" s="32">
        <f>+IF(X25&lt;&gt;0,+(Y25/X25)*100,0)</f>
        <v>-94.20068685021744</v>
      </c>
      <c r="AA25" s="33">
        <f>SUM(AA19:AA24)</f>
        <v>-17063400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>
        <v>74529</v>
      </c>
      <c r="D31" s="21"/>
      <c r="E31" s="22">
        <v>-62400</v>
      </c>
      <c r="F31" s="23">
        <v>-62400</v>
      </c>
      <c r="G31" s="23"/>
      <c r="H31" s="40">
        <v>376</v>
      </c>
      <c r="I31" s="40">
        <v>4268</v>
      </c>
      <c r="J31" s="40">
        <v>4644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4644</v>
      </c>
      <c r="X31" s="40">
        <v>-15600</v>
      </c>
      <c r="Y31" s="23">
        <v>20244</v>
      </c>
      <c r="Z31" s="24">
        <v>-129.77</v>
      </c>
      <c r="AA31" s="25">
        <v>-62400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74529</v>
      </c>
      <c r="D34" s="29">
        <f>SUM(D29:D33)</f>
        <v>0</v>
      </c>
      <c r="E34" s="30">
        <f t="shared" si="2"/>
        <v>-62400</v>
      </c>
      <c r="F34" s="31">
        <f t="shared" si="2"/>
        <v>-62400</v>
      </c>
      <c r="G34" s="31">
        <f t="shared" si="2"/>
        <v>0</v>
      </c>
      <c r="H34" s="31">
        <f t="shared" si="2"/>
        <v>376</v>
      </c>
      <c r="I34" s="31">
        <f t="shared" si="2"/>
        <v>4268</v>
      </c>
      <c r="J34" s="31">
        <f t="shared" si="2"/>
        <v>4644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4644</v>
      </c>
      <c r="X34" s="31">
        <f t="shared" si="2"/>
        <v>-15600</v>
      </c>
      <c r="Y34" s="31">
        <f t="shared" si="2"/>
        <v>20244</v>
      </c>
      <c r="Z34" s="32">
        <f>+IF(X34&lt;&gt;0,+(Y34/X34)*100,0)</f>
        <v>-129.76923076923077</v>
      </c>
      <c r="AA34" s="33">
        <f>SUM(AA29:AA33)</f>
        <v>-62400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-42792201</v>
      </c>
      <c r="D36" s="35">
        <f>+D15+D25+D34</f>
        <v>0</v>
      </c>
      <c r="E36" s="36">
        <f t="shared" si="3"/>
        <v>18514884</v>
      </c>
      <c r="F36" s="37">
        <f t="shared" si="3"/>
        <v>18514884</v>
      </c>
      <c r="G36" s="37">
        <f t="shared" si="3"/>
        <v>44480998</v>
      </c>
      <c r="H36" s="37">
        <f t="shared" si="3"/>
        <v>-9859068</v>
      </c>
      <c r="I36" s="37">
        <f t="shared" si="3"/>
        <v>45149</v>
      </c>
      <c r="J36" s="37">
        <f t="shared" si="3"/>
        <v>34667079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34667079</v>
      </c>
      <c r="X36" s="37">
        <f t="shared" si="3"/>
        <v>4628721</v>
      </c>
      <c r="Y36" s="37">
        <f t="shared" si="3"/>
        <v>30038358</v>
      </c>
      <c r="Z36" s="38">
        <f>+IF(X36&lt;&gt;0,+(Y36/X36)*100,0)</f>
        <v>648.9558994806557</v>
      </c>
      <c r="AA36" s="39">
        <f>+AA15+AA25+AA34</f>
        <v>18514884</v>
      </c>
    </row>
    <row r="37" spans="1:27" ht="13.5">
      <c r="A37" s="26" t="s">
        <v>57</v>
      </c>
      <c r="B37" s="20"/>
      <c r="C37" s="35">
        <v>6023396</v>
      </c>
      <c r="D37" s="35"/>
      <c r="E37" s="36">
        <v>-23524911</v>
      </c>
      <c r="F37" s="37">
        <v>-23524911</v>
      </c>
      <c r="G37" s="37">
        <v>5859877</v>
      </c>
      <c r="H37" s="37">
        <v>50340875</v>
      </c>
      <c r="I37" s="37">
        <v>40481807</v>
      </c>
      <c r="J37" s="37">
        <v>5859877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5859877</v>
      </c>
      <c r="X37" s="37">
        <v>-23524911</v>
      </c>
      <c r="Y37" s="37">
        <v>29384788</v>
      </c>
      <c r="Z37" s="38">
        <v>-124.91</v>
      </c>
      <c r="AA37" s="39">
        <v>-23524911</v>
      </c>
    </row>
    <row r="38" spans="1:27" ht="13.5">
      <c r="A38" s="45" t="s">
        <v>58</v>
      </c>
      <c r="B38" s="46"/>
      <c r="C38" s="47">
        <v>-36768805</v>
      </c>
      <c r="D38" s="47"/>
      <c r="E38" s="48">
        <v>-5010025</v>
      </c>
      <c r="F38" s="49">
        <v>-5010025</v>
      </c>
      <c r="G38" s="49">
        <v>50340875</v>
      </c>
      <c r="H38" s="49">
        <v>40481807</v>
      </c>
      <c r="I38" s="49">
        <v>40526956</v>
      </c>
      <c r="J38" s="49">
        <v>40526956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40526956</v>
      </c>
      <c r="X38" s="49">
        <v>-18896188</v>
      </c>
      <c r="Y38" s="49">
        <v>59423144</v>
      </c>
      <c r="Z38" s="50">
        <v>-314.47</v>
      </c>
      <c r="AA38" s="51">
        <v>-5010025</v>
      </c>
    </row>
    <row r="39" spans="1:27" ht="13.5">
      <c r="A39" s="52" t="s">
        <v>80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11203437</v>
      </c>
      <c r="F6" s="23">
        <v>11203437</v>
      </c>
      <c r="G6" s="23">
        <v>1858767</v>
      </c>
      <c r="H6" s="23">
        <v>645510</v>
      </c>
      <c r="I6" s="23">
        <v>7669911</v>
      </c>
      <c r="J6" s="23">
        <v>10174188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10174188</v>
      </c>
      <c r="X6" s="23">
        <v>2556900</v>
      </c>
      <c r="Y6" s="23">
        <v>7617288</v>
      </c>
      <c r="Z6" s="24">
        <v>297.91</v>
      </c>
      <c r="AA6" s="25">
        <v>11203437</v>
      </c>
    </row>
    <row r="7" spans="1:27" ht="13.5">
      <c r="A7" s="26" t="s">
        <v>34</v>
      </c>
      <c r="B7" s="20"/>
      <c r="C7" s="21"/>
      <c r="D7" s="21"/>
      <c r="E7" s="22">
        <v>280980250</v>
      </c>
      <c r="F7" s="23">
        <v>280980250</v>
      </c>
      <c r="G7" s="23">
        <v>104486000</v>
      </c>
      <c r="H7" s="23">
        <v>4937000</v>
      </c>
      <c r="I7" s="23"/>
      <c r="J7" s="23">
        <v>109423000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109423000</v>
      </c>
      <c r="X7" s="23">
        <v>133286000</v>
      </c>
      <c r="Y7" s="23">
        <v>-23863000</v>
      </c>
      <c r="Z7" s="24">
        <v>-17.9</v>
      </c>
      <c r="AA7" s="25">
        <v>280980250</v>
      </c>
    </row>
    <row r="8" spans="1:27" ht="13.5">
      <c r="A8" s="26" t="s">
        <v>35</v>
      </c>
      <c r="B8" s="20"/>
      <c r="C8" s="21"/>
      <c r="D8" s="21"/>
      <c r="E8" s="22">
        <v>110819750</v>
      </c>
      <c r="F8" s="23">
        <v>110819750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>
        <v>57642000</v>
      </c>
      <c r="Y8" s="23">
        <v>-57642000</v>
      </c>
      <c r="Z8" s="24">
        <v>-100</v>
      </c>
      <c r="AA8" s="25">
        <v>110819750</v>
      </c>
    </row>
    <row r="9" spans="1:27" ht="13.5">
      <c r="A9" s="26" t="s">
        <v>36</v>
      </c>
      <c r="B9" s="20"/>
      <c r="C9" s="21"/>
      <c r="D9" s="21"/>
      <c r="E9" s="22">
        <v>4185187</v>
      </c>
      <c r="F9" s="23">
        <v>4185187</v>
      </c>
      <c r="G9" s="23">
        <v>81113</v>
      </c>
      <c r="H9" s="23">
        <v>188153</v>
      </c>
      <c r="I9" s="23">
        <v>62448</v>
      </c>
      <c r="J9" s="23">
        <v>331714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331714</v>
      </c>
      <c r="X9" s="23">
        <v>912722</v>
      </c>
      <c r="Y9" s="23">
        <v>-581008</v>
      </c>
      <c r="Z9" s="24">
        <v>-63.66</v>
      </c>
      <c r="AA9" s="25">
        <v>4185187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-289816153</v>
      </c>
      <c r="F12" s="23">
        <v>-289816153</v>
      </c>
      <c r="G12" s="23">
        <v>-37761454</v>
      </c>
      <c r="H12" s="23">
        <v>-24508559</v>
      </c>
      <c r="I12" s="23">
        <v>-28031558</v>
      </c>
      <c r="J12" s="23">
        <v>-90301571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-90301571</v>
      </c>
      <c r="X12" s="23">
        <v>-65274850</v>
      </c>
      <c r="Y12" s="23">
        <v>-25026721</v>
      </c>
      <c r="Z12" s="24">
        <v>38.34</v>
      </c>
      <c r="AA12" s="25">
        <v>-289816153</v>
      </c>
    </row>
    <row r="13" spans="1:27" ht="13.5">
      <c r="A13" s="26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117372471</v>
      </c>
      <c r="F15" s="31">
        <f t="shared" si="0"/>
        <v>117372471</v>
      </c>
      <c r="G15" s="31">
        <f t="shared" si="0"/>
        <v>68664426</v>
      </c>
      <c r="H15" s="31">
        <f t="shared" si="0"/>
        <v>-18737896</v>
      </c>
      <c r="I15" s="31">
        <f t="shared" si="0"/>
        <v>-20299199</v>
      </c>
      <c r="J15" s="31">
        <f t="shared" si="0"/>
        <v>29627331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29627331</v>
      </c>
      <c r="X15" s="31">
        <f t="shared" si="0"/>
        <v>129122772</v>
      </c>
      <c r="Y15" s="31">
        <f t="shared" si="0"/>
        <v>-99495441</v>
      </c>
      <c r="Z15" s="32">
        <f>+IF(X15&lt;&gt;0,+(Y15/X15)*100,0)</f>
        <v>-77.05491406271854</v>
      </c>
      <c r="AA15" s="33">
        <f>SUM(AA6:AA14)</f>
        <v>117372471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-110819752</v>
      </c>
      <c r="F24" s="23">
        <v>-110819752</v>
      </c>
      <c r="G24" s="23"/>
      <c r="H24" s="23">
        <v>-74915</v>
      </c>
      <c r="I24" s="23">
        <v>-1828641</v>
      </c>
      <c r="J24" s="23">
        <v>-1903556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-1903556</v>
      </c>
      <c r="X24" s="23">
        <v>-14000000</v>
      </c>
      <c r="Y24" s="23">
        <v>12096444</v>
      </c>
      <c r="Z24" s="24">
        <v>-86.4</v>
      </c>
      <c r="AA24" s="25">
        <v>-110819752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-110819752</v>
      </c>
      <c r="F25" s="31">
        <f t="shared" si="1"/>
        <v>-110819752</v>
      </c>
      <c r="G25" s="31">
        <f t="shared" si="1"/>
        <v>0</v>
      </c>
      <c r="H25" s="31">
        <f t="shared" si="1"/>
        <v>-74915</v>
      </c>
      <c r="I25" s="31">
        <f t="shared" si="1"/>
        <v>-1828641</v>
      </c>
      <c r="J25" s="31">
        <f t="shared" si="1"/>
        <v>-1903556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-1903556</v>
      </c>
      <c r="X25" s="31">
        <f t="shared" si="1"/>
        <v>-14000000</v>
      </c>
      <c r="Y25" s="31">
        <f t="shared" si="1"/>
        <v>12096444</v>
      </c>
      <c r="Z25" s="32">
        <f>+IF(X25&lt;&gt;0,+(Y25/X25)*100,0)</f>
        <v>-86.40317142857143</v>
      </c>
      <c r="AA25" s="33">
        <f>SUM(AA19:AA24)</f>
        <v>-110819752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6552719</v>
      </c>
      <c r="F36" s="37">
        <f t="shared" si="3"/>
        <v>6552719</v>
      </c>
      <c r="G36" s="37">
        <f t="shared" si="3"/>
        <v>68664426</v>
      </c>
      <c r="H36" s="37">
        <f t="shared" si="3"/>
        <v>-18812811</v>
      </c>
      <c r="I36" s="37">
        <f t="shared" si="3"/>
        <v>-22127840</v>
      </c>
      <c r="J36" s="37">
        <f t="shared" si="3"/>
        <v>27723775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27723775</v>
      </c>
      <c r="X36" s="37">
        <f t="shared" si="3"/>
        <v>115122772</v>
      </c>
      <c r="Y36" s="37">
        <f t="shared" si="3"/>
        <v>-87398997</v>
      </c>
      <c r="Z36" s="38">
        <f>+IF(X36&lt;&gt;0,+(Y36/X36)*100,0)</f>
        <v>-75.91807900525536</v>
      </c>
      <c r="AA36" s="39">
        <f>+AA15+AA25+AA34</f>
        <v>6552719</v>
      </c>
    </row>
    <row r="37" spans="1:27" ht="13.5">
      <c r="A37" s="26" t="s">
        <v>57</v>
      </c>
      <c r="B37" s="20"/>
      <c r="C37" s="35"/>
      <c r="D37" s="35"/>
      <c r="E37" s="36">
        <v>24000000</v>
      </c>
      <c r="F37" s="37">
        <v>24000000</v>
      </c>
      <c r="G37" s="37">
        <v>41211430</v>
      </c>
      <c r="H37" s="37">
        <v>109875856</v>
      </c>
      <c r="I37" s="37">
        <v>91063045</v>
      </c>
      <c r="J37" s="37">
        <v>41211430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41211430</v>
      </c>
      <c r="X37" s="37">
        <v>24000000</v>
      </c>
      <c r="Y37" s="37">
        <v>17211430</v>
      </c>
      <c r="Z37" s="38">
        <v>71.71</v>
      </c>
      <c r="AA37" s="39">
        <v>24000000</v>
      </c>
    </row>
    <row r="38" spans="1:27" ht="13.5">
      <c r="A38" s="45" t="s">
        <v>58</v>
      </c>
      <c r="B38" s="46"/>
      <c r="C38" s="47"/>
      <c r="D38" s="47"/>
      <c r="E38" s="48">
        <v>30552719</v>
      </c>
      <c r="F38" s="49">
        <v>30552719</v>
      </c>
      <c r="G38" s="49">
        <v>109875856</v>
      </c>
      <c r="H38" s="49">
        <v>91063045</v>
      </c>
      <c r="I38" s="49">
        <v>68935205</v>
      </c>
      <c r="J38" s="49">
        <v>68935205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68935205</v>
      </c>
      <c r="X38" s="49">
        <v>139122772</v>
      </c>
      <c r="Y38" s="49">
        <v>-70187567</v>
      </c>
      <c r="Z38" s="50">
        <v>-50.45</v>
      </c>
      <c r="AA38" s="51">
        <v>30552719</v>
      </c>
    </row>
    <row r="39" spans="1:27" ht="13.5">
      <c r="A39" s="52" t="s">
        <v>80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47412630</v>
      </c>
      <c r="F6" s="23">
        <v>47412630</v>
      </c>
      <c r="G6" s="23">
        <v>12225579</v>
      </c>
      <c r="H6" s="23">
        <v>7905471</v>
      </c>
      <c r="I6" s="23">
        <v>2082071</v>
      </c>
      <c r="J6" s="23">
        <v>22213121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22213121</v>
      </c>
      <c r="X6" s="23">
        <v>11853158</v>
      </c>
      <c r="Y6" s="23">
        <v>10359963</v>
      </c>
      <c r="Z6" s="24">
        <v>87.4</v>
      </c>
      <c r="AA6" s="25">
        <v>47412630</v>
      </c>
    </row>
    <row r="7" spans="1:27" ht="13.5">
      <c r="A7" s="26" t="s">
        <v>34</v>
      </c>
      <c r="B7" s="20"/>
      <c r="C7" s="21"/>
      <c r="D7" s="21"/>
      <c r="E7" s="22">
        <v>297075624</v>
      </c>
      <c r="F7" s="23">
        <v>297075624</v>
      </c>
      <c r="G7" s="23">
        <v>108796000</v>
      </c>
      <c r="H7" s="23">
        <v>2296000</v>
      </c>
      <c r="I7" s="23"/>
      <c r="J7" s="23">
        <v>111092000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111092000</v>
      </c>
      <c r="X7" s="23">
        <v>148537812</v>
      </c>
      <c r="Y7" s="23">
        <v>-37445812</v>
      </c>
      <c r="Z7" s="24">
        <v>-25.21</v>
      </c>
      <c r="AA7" s="25">
        <v>297075624</v>
      </c>
    </row>
    <row r="8" spans="1:27" ht="13.5">
      <c r="A8" s="26" t="s">
        <v>35</v>
      </c>
      <c r="B8" s="20"/>
      <c r="C8" s="21"/>
      <c r="D8" s="21"/>
      <c r="E8" s="22">
        <v>111848750</v>
      </c>
      <c r="F8" s="23">
        <v>111848750</v>
      </c>
      <c r="G8" s="23"/>
      <c r="H8" s="23">
        <v>93167000</v>
      </c>
      <c r="I8" s="23"/>
      <c r="J8" s="23">
        <v>93167000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93167000</v>
      </c>
      <c r="X8" s="23">
        <v>55924250</v>
      </c>
      <c r="Y8" s="23">
        <v>37242750</v>
      </c>
      <c r="Z8" s="24">
        <v>66.59</v>
      </c>
      <c r="AA8" s="25">
        <v>111848750</v>
      </c>
    </row>
    <row r="9" spans="1:27" ht="13.5">
      <c r="A9" s="26" t="s">
        <v>36</v>
      </c>
      <c r="B9" s="20"/>
      <c r="C9" s="21"/>
      <c r="D9" s="21"/>
      <c r="E9" s="22">
        <v>23610996</v>
      </c>
      <c r="F9" s="23">
        <v>23610996</v>
      </c>
      <c r="G9" s="23">
        <v>752461</v>
      </c>
      <c r="H9" s="23">
        <v>343877</v>
      </c>
      <c r="I9" s="23">
        <v>404138</v>
      </c>
      <c r="J9" s="23">
        <v>1500476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1500476</v>
      </c>
      <c r="X9" s="23">
        <v>5902749</v>
      </c>
      <c r="Y9" s="23">
        <v>-4402273</v>
      </c>
      <c r="Z9" s="24">
        <v>-74.58</v>
      </c>
      <c r="AA9" s="25">
        <v>23610996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-349527992</v>
      </c>
      <c r="F12" s="23">
        <v>-349527992</v>
      </c>
      <c r="G12" s="23">
        <v>-123437214</v>
      </c>
      <c r="H12" s="23">
        <v>-22722673</v>
      </c>
      <c r="I12" s="23">
        <v>-22181321</v>
      </c>
      <c r="J12" s="23">
        <v>-168341208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-168341208</v>
      </c>
      <c r="X12" s="23">
        <v>-89236998</v>
      </c>
      <c r="Y12" s="23">
        <v>-79104210</v>
      </c>
      <c r="Z12" s="24">
        <v>88.65</v>
      </c>
      <c r="AA12" s="25">
        <v>-349527992</v>
      </c>
    </row>
    <row r="13" spans="1:27" ht="13.5">
      <c r="A13" s="26" t="s">
        <v>40</v>
      </c>
      <c r="B13" s="20"/>
      <c r="C13" s="21"/>
      <c r="D13" s="21"/>
      <c r="E13" s="22">
        <v>-350004</v>
      </c>
      <c r="F13" s="23">
        <v>-350004</v>
      </c>
      <c r="G13" s="23"/>
      <c r="H13" s="23">
        <v>-12565</v>
      </c>
      <c r="I13" s="23">
        <v>-20900</v>
      </c>
      <c r="J13" s="23">
        <v>-33465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-33465</v>
      </c>
      <c r="X13" s="23">
        <v>-87501</v>
      </c>
      <c r="Y13" s="23">
        <v>54036</v>
      </c>
      <c r="Z13" s="24">
        <v>-61.75</v>
      </c>
      <c r="AA13" s="25">
        <v>-350004</v>
      </c>
    </row>
    <row r="14" spans="1:27" ht="13.5">
      <c r="A14" s="26" t="s">
        <v>41</v>
      </c>
      <c r="B14" s="20"/>
      <c r="C14" s="21"/>
      <c r="D14" s="21"/>
      <c r="E14" s="22">
        <v>-5465004</v>
      </c>
      <c r="F14" s="23">
        <v>-5465004</v>
      </c>
      <c r="G14" s="23"/>
      <c r="H14" s="23">
        <v>-182880</v>
      </c>
      <c r="I14" s="23">
        <v>-2779</v>
      </c>
      <c r="J14" s="23">
        <v>-185659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-185659</v>
      </c>
      <c r="X14" s="23">
        <v>-1366251</v>
      </c>
      <c r="Y14" s="23">
        <v>1180592</v>
      </c>
      <c r="Z14" s="24">
        <v>-86.41</v>
      </c>
      <c r="AA14" s="25">
        <v>-5465004</v>
      </c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124605000</v>
      </c>
      <c r="F15" s="31">
        <f t="shared" si="0"/>
        <v>124605000</v>
      </c>
      <c r="G15" s="31">
        <f t="shared" si="0"/>
        <v>-1663174</v>
      </c>
      <c r="H15" s="31">
        <f t="shared" si="0"/>
        <v>80794230</v>
      </c>
      <c r="I15" s="31">
        <f t="shared" si="0"/>
        <v>-19718791</v>
      </c>
      <c r="J15" s="31">
        <f t="shared" si="0"/>
        <v>59412265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59412265</v>
      </c>
      <c r="X15" s="31">
        <f t="shared" si="0"/>
        <v>131527219</v>
      </c>
      <c r="Y15" s="31">
        <f t="shared" si="0"/>
        <v>-72114954</v>
      </c>
      <c r="Z15" s="32">
        <f>+IF(X15&lt;&gt;0,+(Y15/X15)*100,0)</f>
        <v>-54.82892024045608</v>
      </c>
      <c r="AA15" s="33">
        <f>SUM(AA6:AA14)</f>
        <v>124605000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-124605000</v>
      </c>
      <c r="F24" s="23">
        <v>-124605000</v>
      </c>
      <c r="G24" s="23">
        <v>-946826</v>
      </c>
      <c r="H24" s="23">
        <v>-30176000</v>
      </c>
      <c r="I24" s="23">
        <v>-28548808</v>
      </c>
      <c r="J24" s="23">
        <v>-59671634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-59671634</v>
      </c>
      <c r="X24" s="23">
        <v>-31151250</v>
      </c>
      <c r="Y24" s="23">
        <v>-28520384</v>
      </c>
      <c r="Z24" s="24">
        <v>91.55</v>
      </c>
      <c r="AA24" s="25">
        <v>-124605000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-124605000</v>
      </c>
      <c r="F25" s="31">
        <f t="shared" si="1"/>
        <v>-124605000</v>
      </c>
      <c r="G25" s="31">
        <f t="shared" si="1"/>
        <v>-946826</v>
      </c>
      <c r="H25" s="31">
        <f t="shared" si="1"/>
        <v>-30176000</v>
      </c>
      <c r="I25" s="31">
        <f t="shared" si="1"/>
        <v>-28548808</v>
      </c>
      <c r="J25" s="31">
        <f t="shared" si="1"/>
        <v>-59671634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-59671634</v>
      </c>
      <c r="X25" s="31">
        <f t="shared" si="1"/>
        <v>-31151250</v>
      </c>
      <c r="Y25" s="31">
        <f t="shared" si="1"/>
        <v>-28520384</v>
      </c>
      <c r="Z25" s="32">
        <f>+IF(X25&lt;&gt;0,+(Y25/X25)*100,0)</f>
        <v>91.55454115003411</v>
      </c>
      <c r="AA25" s="33">
        <f>SUM(AA19:AA24)</f>
        <v>-124605000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>
        <v>50004</v>
      </c>
      <c r="F31" s="23">
        <v>50004</v>
      </c>
      <c r="G31" s="23"/>
      <c r="H31" s="40">
        <v>2838</v>
      </c>
      <c r="I31" s="40"/>
      <c r="J31" s="40">
        <v>2838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2838</v>
      </c>
      <c r="X31" s="40">
        <v>12501</v>
      </c>
      <c r="Y31" s="23">
        <v>-9663</v>
      </c>
      <c r="Z31" s="24">
        <v>-77.3</v>
      </c>
      <c r="AA31" s="25">
        <v>50004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50004</v>
      </c>
      <c r="F34" s="31">
        <f t="shared" si="2"/>
        <v>50004</v>
      </c>
      <c r="G34" s="31">
        <f t="shared" si="2"/>
        <v>0</v>
      </c>
      <c r="H34" s="31">
        <f t="shared" si="2"/>
        <v>2838</v>
      </c>
      <c r="I34" s="31">
        <f t="shared" si="2"/>
        <v>0</v>
      </c>
      <c r="J34" s="31">
        <f t="shared" si="2"/>
        <v>2838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2838</v>
      </c>
      <c r="X34" s="31">
        <f t="shared" si="2"/>
        <v>12501</v>
      </c>
      <c r="Y34" s="31">
        <f t="shared" si="2"/>
        <v>-9663</v>
      </c>
      <c r="Z34" s="32">
        <f>+IF(X34&lt;&gt;0,+(Y34/X34)*100,0)</f>
        <v>-77.29781617470603</v>
      </c>
      <c r="AA34" s="33">
        <f>SUM(AA29:AA33)</f>
        <v>50004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50004</v>
      </c>
      <c r="F36" s="37">
        <f t="shared" si="3"/>
        <v>50004</v>
      </c>
      <c r="G36" s="37">
        <f t="shared" si="3"/>
        <v>-2610000</v>
      </c>
      <c r="H36" s="37">
        <f t="shared" si="3"/>
        <v>50621068</v>
      </c>
      <c r="I36" s="37">
        <f t="shared" si="3"/>
        <v>-48267599</v>
      </c>
      <c r="J36" s="37">
        <f t="shared" si="3"/>
        <v>-256531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-256531</v>
      </c>
      <c r="X36" s="37">
        <f t="shared" si="3"/>
        <v>100388470</v>
      </c>
      <c r="Y36" s="37">
        <f t="shared" si="3"/>
        <v>-100645001</v>
      </c>
      <c r="Z36" s="38">
        <f>+IF(X36&lt;&gt;0,+(Y36/X36)*100,0)</f>
        <v>-100.25553831032587</v>
      </c>
      <c r="AA36" s="39">
        <f>+AA15+AA25+AA34</f>
        <v>50004</v>
      </c>
    </row>
    <row r="37" spans="1:27" ht="13.5">
      <c r="A37" s="26" t="s">
        <v>57</v>
      </c>
      <c r="B37" s="20"/>
      <c r="C37" s="35"/>
      <c r="D37" s="35"/>
      <c r="E37" s="36">
        <v>87930000</v>
      </c>
      <c r="F37" s="37">
        <v>87930000</v>
      </c>
      <c r="G37" s="37">
        <v>697395</v>
      </c>
      <c r="H37" s="37">
        <v>-1912605</v>
      </c>
      <c r="I37" s="37">
        <v>48708463</v>
      </c>
      <c r="J37" s="37">
        <v>697395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697395</v>
      </c>
      <c r="X37" s="37">
        <v>87930000</v>
      </c>
      <c r="Y37" s="37">
        <v>-87232605</v>
      </c>
      <c r="Z37" s="38">
        <v>-99.21</v>
      </c>
      <c r="AA37" s="39">
        <v>87930000</v>
      </c>
    </row>
    <row r="38" spans="1:27" ht="13.5">
      <c r="A38" s="45" t="s">
        <v>58</v>
      </c>
      <c r="B38" s="46"/>
      <c r="C38" s="47"/>
      <c r="D38" s="47"/>
      <c r="E38" s="48">
        <v>87980004</v>
      </c>
      <c r="F38" s="49">
        <v>87980004</v>
      </c>
      <c r="G38" s="49">
        <v>-1912605</v>
      </c>
      <c r="H38" s="49">
        <v>48708463</v>
      </c>
      <c r="I38" s="49">
        <v>440864</v>
      </c>
      <c r="J38" s="49">
        <v>440864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440864</v>
      </c>
      <c r="X38" s="49">
        <v>188318470</v>
      </c>
      <c r="Y38" s="49">
        <v>-187877606</v>
      </c>
      <c r="Z38" s="50">
        <v>-99.77</v>
      </c>
      <c r="AA38" s="51">
        <v>87980004</v>
      </c>
    </row>
    <row r="39" spans="1:27" ht="13.5">
      <c r="A39" s="52" t="s">
        <v>80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38905667</v>
      </c>
      <c r="D6" s="21"/>
      <c r="E6" s="22">
        <v>1994999</v>
      </c>
      <c r="F6" s="23">
        <v>1994999</v>
      </c>
      <c r="G6" s="23">
        <v>65883</v>
      </c>
      <c r="H6" s="23">
        <v>163336</v>
      </c>
      <c r="I6" s="23">
        <v>612276</v>
      </c>
      <c r="J6" s="23">
        <v>841495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841495</v>
      </c>
      <c r="X6" s="23">
        <v>565833</v>
      </c>
      <c r="Y6" s="23">
        <v>275662</v>
      </c>
      <c r="Z6" s="24">
        <v>48.72</v>
      </c>
      <c r="AA6" s="25">
        <v>1994999</v>
      </c>
    </row>
    <row r="7" spans="1:27" ht="13.5">
      <c r="A7" s="26" t="s">
        <v>34</v>
      </c>
      <c r="B7" s="20"/>
      <c r="C7" s="21">
        <v>314592000</v>
      </c>
      <c r="D7" s="21"/>
      <c r="E7" s="22">
        <v>324271999</v>
      </c>
      <c r="F7" s="23">
        <v>324271999</v>
      </c>
      <c r="G7" s="23">
        <v>125881000</v>
      </c>
      <c r="H7" s="23">
        <v>6551550</v>
      </c>
      <c r="I7" s="23">
        <v>17888</v>
      </c>
      <c r="J7" s="23">
        <v>132450438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132450438</v>
      </c>
      <c r="X7" s="23">
        <v>108090666</v>
      </c>
      <c r="Y7" s="23">
        <v>24359772</v>
      </c>
      <c r="Z7" s="24">
        <v>22.54</v>
      </c>
      <c r="AA7" s="25">
        <v>324271999</v>
      </c>
    </row>
    <row r="8" spans="1:27" ht="13.5">
      <c r="A8" s="26" t="s">
        <v>35</v>
      </c>
      <c r="B8" s="20"/>
      <c r="C8" s="21"/>
      <c r="D8" s="21"/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5"/>
    </row>
    <row r="9" spans="1:27" ht="13.5">
      <c r="A9" s="26" t="s">
        <v>36</v>
      </c>
      <c r="B9" s="20"/>
      <c r="C9" s="21">
        <v>28430772</v>
      </c>
      <c r="D9" s="21"/>
      <c r="E9" s="22">
        <v>17435004</v>
      </c>
      <c r="F9" s="23">
        <v>17435004</v>
      </c>
      <c r="G9" s="23">
        <v>2016515</v>
      </c>
      <c r="H9" s="23">
        <v>831595</v>
      </c>
      <c r="I9" s="23">
        <v>475517</v>
      </c>
      <c r="J9" s="23">
        <v>3323627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3323627</v>
      </c>
      <c r="X9" s="23">
        <v>4358751</v>
      </c>
      <c r="Y9" s="23">
        <v>-1035124</v>
      </c>
      <c r="Z9" s="24">
        <v>-23.75</v>
      </c>
      <c r="AA9" s="25">
        <v>17435004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-160551637</v>
      </c>
      <c r="D12" s="21"/>
      <c r="E12" s="22">
        <v>-228594381</v>
      </c>
      <c r="F12" s="23">
        <v>-228594381</v>
      </c>
      <c r="G12" s="23">
        <v>-40846828</v>
      </c>
      <c r="H12" s="23">
        <v>-15084806</v>
      </c>
      <c r="I12" s="23">
        <v>-13014801</v>
      </c>
      <c r="J12" s="23">
        <v>-68946435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-68946435</v>
      </c>
      <c r="X12" s="23">
        <v>-55537172</v>
      </c>
      <c r="Y12" s="23">
        <v>-13409263</v>
      </c>
      <c r="Z12" s="24">
        <v>24.14</v>
      </c>
      <c r="AA12" s="25">
        <v>-228594381</v>
      </c>
    </row>
    <row r="13" spans="1:27" ht="13.5">
      <c r="A13" s="26" t="s">
        <v>40</v>
      </c>
      <c r="B13" s="20"/>
      <c r="C13" s="21">
        <v>-4557206</v>
      </c>
      <c r="D13" s="21"/>
      <c r="E13" s="22">
        <v>-4399607</v>
      </c>
      <c r="F13" s="23">
        <v>-4399607</v>
      </c>
      <c r="G13" s="23"/>
      <c r="H13" s="23"/>
      <c r="I13" s="23">
        <v>-505094</v>
      </c>
      <c r="J13" s="23">
        <v>-505094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-505094</v>
      </c>
      <c r="X13" s="23">
        <v>-1093343</v>
      </c>
      <c r="Y13" s="23">
        <v>588249</v>
      </c>
      <c r="Z13" s="24">
        <v>-53.8</v>
      </c>
      <c r="AA13" s="25">
        <v>-4399607</v>
      </c>
    </row>
    <row r="14" spans="1:27" ht="13.5">
      <c r="A14" s="26" t="s">
        <v>41</v>
      </c>
      <c r="B14" s="20"/>
      <c r="C14" s="21">
        <v>-249942084</v>
      </c>
      <c r="D14" s="21"/>
      <c r="E14" s="22">
        <v>-245808824</v>
      </c>
      <c r="F14" s="23">
        <v>-245808824</v>
      </c>
      <c r="G14" s="23">
        <v>-2037136</v>
      </c>
      <c r="H14" s="23">
        <v>-4968948</v>
      </c>
      <c r="I14" s="23">
        <v>-5934315</v>
      </c>
      <c r="J14" s="23">
        <v>-12940399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-12940399</v>
      </c>
      <c r="X14" s="23">
        <v>-80835710</v>
      </c>
      <c r="Y14" s="23">
        <v>67895311</v>
      </c>
      <c r="Z14" s="24">
        <v>-83.99</v>
      </c>
      <c r="AA14" s="25">
        <v>-245808824</v>
      </c>
    </row>
    <row r="15" spans="1:27" ht="13.5">
      <c r="A15" s="27" t="s">
        <v>42</v>
      </c>
      <c r="B15" s="28"/>
      <c r="C15" s="29">
        <f aca="true" t="shared" si="0" ref="C15:Y15">SUM(C6:C14)</f>
        <v>-33122488</v>
      </c>
      <c r="D15" s="29">
        <f>SUM(D6:D14)</f>
        <v>0</v>
      </c>
      <c r="E15" s="30">
        <f t="shared" si="0"/>
        <v>-135100810</v>
      </c>
      <c r="F15" s="31">
        <f t="shared" si="0"/>
        <v>-135100810</v>
      </c>
      <c r="G15" s="31">
        <f t="shared" si="0"/>
        <v>85079434</v>
      </c>
      <c r="H15" s="31">
        <f t="shared" si="0"/>
        <v>-12507273</v>
      </c>
      <c r="I15" s="31">
        <f t="shared" si="0"/>
        <v>-18348529</v>
      </c>
      <c r="J15" s="31">
        <f t="shared" si="0"/>
        <v>54223632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54223632</v>
      </c>
      <c r="X15" s="31">
        <f t="shared" si="0"/>
        <v>-24450975</v>
      </c>
      <c r="Y15" s="31">
        <f t="shared" si="0"/>
        <v>78674607</v>
      </c>
      <c r="Z15" s="32">
        <f>+IF(X15&lt;&gt;0,+(Y15/X15)*100,0)</f>
        <v>-321.7647026345575</v>
      </c>
      <c r="AA15" s="33">
        <f>SUM(AA6:AA14)</f>
        <v>-135100810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>
        <v>-2671091</v>
      </c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-22222512</v>
      </c>
      <c r="D24" s="21"/>
      <c r="E24" s="22">
        <v>-33853060</v>
      </c>
      <c r="F24" s="23">
        <v>-33853060</v>
      </c>
      <c r="G24" s="23">
        <v>-881565</v>
      </c>
      <c r="H24" s="23">
        <v>-1012220</v>
      </c>
      <c r="I24" s="23">
        <v>-979155</v>
      </c>
      <c r="J24" s="23">
        <v>-2872940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-2872940</v>
      </c>
      <c r="X24" s="23">
        <v>-7804646</v>
      </c>
      <c r="Y24" s="23">
        <v>4931706</v>
      </c>
      <c r="Z24" s="24">
        <v>-63.19</v>
      </c>
      <c r="AA24" s="25">
        <v>-33853060</v>
      </c>
    </row>
    <row r="25" spans="1:27" ht="13.5">
      <c r="A25" s="27" t="s">
        <v>49</v>
      </c>
      <c r="B25" s="28"/>
      <c r="C25" s="29">
        <f aca="true" t="shared" si="1" ref="C25:Y25">SUM(C19:C24)</f>
        <v>-24893603</v>
      </c>
      <c r="D25" s="29">
        <f>SUM(D19:D24)</f>
        <v>0</v>
      </c>
      <c r="E25" s="30">
        <f t="shared" si="1"/>
        <v>-33853060</v>
      </c>
      <c r="F25" s="31">
        <f t="shared" si="1"/>
        <v>-33853060</v>
      </c>
      <c r="G25" s="31">
        <f t="shared" si="1"/>
        <v>-881565</v>
      </c>
      <c r="H25" s="31">
        <f t="shared" si="1"/>
        <v>-1012220</v>
      </c>
      <c r="I25" s="31">
        <f t="shared" si="1"/>
        <v>-979155</v>
      </c>
      <c r="J25" s="31">
        <f t="shared" si="1"/>
        <v>-2872940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-2872940</v>
      </c>
      <c r="X25" s="31">
        <f t="shared" si="1"/>
        <v>-7804646</v>
      </c>
      <c r="Y25" s="31">
        <f t="shared" si="1"/>
        <v>4931706</v>
      </c>
      <c r="Z25" s="32">
        <f>+IF(X25&lt;&gt;0,+(Y25/X25)*100,0)</f>
        <v>-63.18936182371372</v>
      </c>
      <c r="AA25" s="33">
        <f>SUM(AA19:AA24)</f>
        <v>-33853060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-6253300</v>
      </c>
      <c r="D33" s="21"/>
      <c r="E33" s="22">
        <v>-6129882</v>
      </c>
      <c r="F33" s="23">
        <v>-6129882</v>
      </c>
      <c r="G33" s="23"/>
      <c r="H33" s="23"/>
      <c r="I33" s="23">
        <v>-1542534</v>
      </c>
      <c r="J33" s="23">
        <v>-1542534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-1542534</v>
      </c>
      <c r="X33" s="23">
        <v>-1542534</v>
      </c>
      <c r="Y33" s="23"/>
      <c r="Z33" s="24"/>
      <c r="AA33" s="25">
        <v>-6129882</v>
      </c>
    </row>
    <row r="34" spans="1:27" ht="13.5">
      <c r="A34" s="27" t="s">
        <v>55</v>
      </c>
      <c r="B34" s="28"/>
      <c r="C34" s="29">
        <f aca="true" t="shared" si="2" ref="C34:Y34">SUM(C29:C33)</f>
        <v>-6253300</v>
      </c>
      <c r="D34" s="29">
        <f>SUM(D29:D33)</f>
        <v>0</v>
      </c>
      <c r="E34" s="30">
        <f t="shared" si="2"/>
        <v>-6129882</v>
      </c>
      <c r="F34" s="31">
        <f t="shared" si="2"/>
        <v>-6129882</v>
      </c>
      <c r="G34" s="31">
        <f t="shared" si="2"/>
        <v>0</v>
      </c>
      <c r="H34" s="31">
        <f t="shared" si="2"/>
        <v>0</v>
      </c>
      <c r="I34" s="31">
        <f t="shared" si="2"/>
        <v>-1542534</v>
      </c>
      <c r="J34" s="31">
        <f t="shared" si="2"/>
        <v>-1542534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-1542534</v>
      </c>
      <c r="X34" s="31">
        <f t="shared" si="2"/>
        <v>-1542534</v>
      </c>
      <c r="Y34" s="31">
        <f t="shared" si="2"/>
        <v>0</v>
      </c>
      <c r="Z34" s="32">
        <f>+IF(X34&lt;&gt;0,+(Y34/X34)*100,0)</f>
        <v>0</v>
      </c>
      <c r="AA34" s="33">
        <f>SUM(AA29:AA33)</f>
        <v>-6129882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-64269391</v>
      </c>
      <c r="D36" s="35">
        <f>+D15+D25+D34</f>
        <v>0</v>
      </c>
      <c r="E36" s="36">
        <f t="shared" si="3"/>
        <v>-175083752</v>
      </c>
      <c r="F36" s="37">
        <f t="shared" si="3"/>
        <v>-175083752</v>
      </c>
      <c r="G36" s="37">
        <f t="shared" si="3"/>
        <v>84197869</v>
      </c>
      <c r="H36" s="37">
        <f t="shared" si="3"/>
        <v>-13519493</v>
      </c>
      <c r="I36" s="37">
        <f t="shared" si="3"/>
        <v>-20870218</v>
      </c>
      <c r="J36" s="37">
        <f t="shared" si="3"/>
        <v>49808158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49808158</v>
      </c>
      <c r="X36" s="37">
        <f t="shared" si="3"/>
        <v>-33798155</v>
      </c>
      <c r="Y36" s="37">
        <f t="shared" si="3"/>
        <v>83606313</v>
      </c>
      <c r="Z36" s="38">
        <f>+IF(X36&lt;&gt;0,+(Y36/X36)*100,0)</f>
        <v>-247.36945848079577</v>
      </c>
      <c r="AA36" s="39">
        <f>+AA15+AA25+AA34</f>
        <v>-175083752</v>
      </c>
    </row>
    <row r="37" spans="1:27" ht="13.5">
      <c r="A37" s="26" t="s">
        <v>57</v>
      </c>
      <c r="B37" s="20"/>
      <c r="C37" s="35">
        <v>466052227</v>
      </c>
      <c r="D37" s="35"/>
      <c r="E37" s="36">
        <v>206365432</v>
      </c>
      <c r="F37" s="37">
        <v>206365432</v>
      </c>
      <c r="G37" s="37">
        <v>401781729</v>
      </c>
      <c r="H37" s="37">
        <v>485979598</v>
      </c>
      <c r="I37" s="37">
        <v>472460105</v>
      </c>
      <c r="J37" s="37">
        <v>401781729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401781729</v>
      </c>
      <c r="X37" s="37">
        <v>206365432</v>
      </c>
      <c r="Y37" s="37">
        <v>195416297</v>
      </c>
      <c r="Z37" s="38">
        <v>94.69</v>
      </c>
      <c r="AA37" s="39">
        <v>206365432</v>
      </c>
    </row>
    <row r="38" spans="1:27" ht="13.5">
      <c r="A38" s="45" t="s">
        <v>58</v>
      </c>
      <c r="B38" s="46"/>
      <c r="C38" s="47">
        <v>401782836</v>
      </c>
      <c r="D38" s="47"/>
      <c r="E38" s="48">
        <v>31281681</v>
      </c>
      <c r="F38" s="49">
        <v>31281681</v>
      </c>
      <c r="G38" s="49">
        <v>485979598</v>
      </c>
      <c r="H38" s="49">
        <v>472460105</v>
      </c>
      <c r="I38" s="49">
        <v>451589887</v>
      </c>
      <c r="J38" s="49">
        <v>451589887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451589887</v>
      </c>
      <c r="X38" s="49">
        <v>172567278</v>
      </c>
      <c r="Y38" s="49">
        <v>279022609</v>
      </c>
      <c r="Z38" s="50">
        <v>161.69</v>
      </c>
      <c r="AA38" s="51">
        <v>31281681</v>
      </c>
    </row>
    <row r="39" spans="1:27" ht="13.5">
      <c r="A39" s="52" t="s">
        <v>80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263532996</v>
      </c>
      <c r="F6" s="23">
        <v>263532996</v>
      </c>
      <c r="G6" s="23">
        <v>18432843</v>
      </c>
      <c r="H6" s="23">
        <v>16052843</v>
      </c>
      <c r="I6" s="23">
        <v>17342855</v>
      </c>
      <c r="J6" s="23">
        <v>51828541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51828541</v>
      </c>
      <c r="X6" s="23">
        <v>65883249</v>
      </c>
      <c r="Y6" s="23">
        <v>-14054708</v>
      </c>
      <c r="Z6" s="24">
        <v>-21.33</v>
      </c>
      <c r="AA6" s="25">
        <v>263532996</v>
      </c>
    </row>
    <row r="7" spans="1:27" ht="13.5">
      <c r="A7" s="26" t="s">
        <v>34</v>
      </c>
      <c r="B7" s="20"/>
      <c r="C7" s="21"/>
      <c r="D7" s="21"/>
      <c r="E7" s="22">
        <v>94676000</v>
      </c>
      <c r="F7" s="23">
        <v>94676000</v>
      </c>
      <c r="G7" s="23">
        <v>37416000</v>
      </c>
      <c r="H7" s="23">
        <v>1597000</v>
      </c>
      <c r="I7" s="23"/>
      <c r="J7" s="23">
        <v>39013000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39013000</v>
      </c>
      <c r="X7" s="23">
        <v>33248000</v>
      </c>
      <c r="Y7" s="23">
        <v>5765000</v>
      </c>
      <c r="Z7" s="24">
        <v>17.34</v>
      </c>
      <c r="AA7" s="25">
        <v>94676000</v>
      </c>
    </row>
    <row r="8" spans="1:27" ht="13.5">
      <c r="A8" s="26" t="s">
        <v>35</v>
      </c>
      <c r="B8" s="20"/>
      <c r="C8" s="21"/>
      <c r="D8" s="21"/>
      <c r="E8" s="22">
        <v>46003999</v>
      </c>
      <c r="F8" s="23">
        <v>46003999</v>
      </c>
      <c r="G8" s="23">
        <v>188000</v>
      </c>
      <c r="H8" s="23"/>
      <c r="I8" s="23"/>
      <c r="J8" s="23">
        <v>188000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188000</v>
      </c>
      <c r="X8" s="23">
        <v>15501333</v>
      </c>
      <c r="Y8" s="23">
        <v>-15313333</v>
      </c>
      <c r="Z8" s="24">
        <v>-98.79</v>
      </c>
      <c r="AA8" s="25">
        <v>46003999</v>
      </c>
    </row>
    <row r="9" spans="1:27" ht="13.5">
      <c r="A9" s="26" t="s">
        <v>36</v>
      </c>
      <c r="B9" s="20"/>
      <c r="C9" s="21"/>
      <c r="D9" s="21"/>
      <c r="E9" s="22">
        <v>6698004</v>
      </c>
      <c r="F9" s="23">
        <v>6698004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>
        <v>1674501</v>
      </c>
      <c r="Y9" s="23">
        <v>-1674501</v>
      </c>
      <c r="Z9" s="24">
        <v>-100</v>
      </c>
      <c r="AA9" s="25">
        <v>6698004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-381003984</v>
      </c>
      <c r="F12" s="23">
        <v>-381003984</v>
      </c>
      <c r="G12" s="23">
        <v>-38695531</v>
      </c>
      <c r="H12" s="23">
        <v>-26423759</v>
      </c>
      <c r="I12" s="23">
        <v>-26728287</v>
      </c>
      <c r="J12" s="23">
        <v>-91847577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-91847577</v>
      </c>
      <c r="X12" s="23">
        <v>-95250996</v>
      </c>
      <c r="Y12" s="23">
        <v>3403419</v>
      </c>
      <c r="Z12" s="24">
        <v>-3.57</v>
      </c>
      <c r="AA12" s="25">
        <v>-381003984</v>
      </c>
    </row>
    <row r="13" spans="1:27" ht="13.5">
      <c r="A13" s="26" t="s">
        <v>40</v>
      </c>
      <c r="B13" s="20"/>
      <c r="C13" s="21"/>
      <c r="D13" s="21"/>
      <c r="E13" s="22">
        <v>-600000</v>
      </c>
      <c r="F13" s="23">
        <v>-600000</v>
      </c>
      <c r="G13" s="23">
        <v>-3044471</v>
      </c>
      <c r="H13" s="23">
        <v>-1913744</v>
      </c>
      <c r="I13" s="23">
        <v>-305962</v>
      </c>
      <c r="J13" s="23">
        <v>-5264177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-5264177</v>
      </c>
      <c r="X13" s="23">
        <v>-150000</v>
      </c>
      <c r="Y13" s="23">
        <v>-5114177</v>
      </c>
      <c r="Z13" s="24">
        <v>3409.45</v>
      </c>
      <c r="AA13" s="25">
        <v>-600000</v>
      </c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29307015</v>
      </c>
      <c r="F15" s="31">
        <f t="shared" si="0"/>
        <v>29307015</v>
      </c>
      <c r="G15" s="31">
        <f t="shared" si="0"/>
        <v>14296841</v>
      </c>
      <c r="H15" s="31">
        <f t="shared" si="0"/>
        <v>-10687660</v>
      </c>
      <c r="I15" s="31">
        <f t="shared" si="0"/>
        <v>-9691394</v>
      </c>
      <c r="J15" s="31">
        <f t="shared" si="0"/>
        <v>-6082213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-6082213</v>
      </c>
      <c r="X15" s="31">
        <f t="shared" si="0"/>
        <v>20906087</v>
      </c>
      <c r="Y15" s="31">
        <f t="shared" si="0"/>
        <v>-26988300</v>
      </c>
      <c r="Z15" s="32">
        <f>+IF(X15&lt;&gt;0,+(Y15/X15)*100,0)</f>
        <v>-129.09302443828918</v>
      </c>
      <c r="AA15" s="33">
        <f>SUM(AA6:AA14)</f>
        <v>29307015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-46003999</v>
      </c>
      <c r="F24" s="23">
        <v>-46003999</v>
      </c>
      <c r="G24" s="23">
        <v>-841260</v>
      </c>
      <c r="H24" s="23"/>
      <c r="I24" s="23"/>
      <c r="J24" s="23">
        <v>-841260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-841260</v>
      </c>
      <c r="X24" s="23">
        <v>-15501333</v>
      </c>
      <c r="Y24" s="23">
        <v>14660073</v>
      </c>
      <c r="Z24" s="24">
        <v>-94.57</v>
      </c>
      <c r="AA24" s="25">
        <v>-46003999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-46003999</v>
      </c>
      <c r="F25" s="31">
        <f t="shared" si="1"/>
        <v>-46003999</v>
      </c>
      <c r="G25" s="31">
        <f t="shared" si="1"/>
        <v>-841260</v>
      </c>
      <c r="H25" s="31">
        <f t="shared" si="1"/>
        <v>0</v>
      </c>
      <c r="I25" s="31">
        <f t="shared" si="1"/>
        <v>0</v>
      </c>
      <c r="J25" s="31">
        <f t="shared" si="1"/>
        <v>-841260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-841260</v>
      </c>
      <c r="X25" s="31">
        <f t="shared" si="1"/>
        <v>-15501333</v>
      </c>
      <c r="Y25" s="31">
        <f t="shared" si="1"/>
        <v>14660073</v>
      </c>
      <c r="Z25" s="32">
        <f>+IF(X25&lt;&gt;0,+(Y25/X25)*100,0)</f>
        <v>-94.57298285250694</v>
      </c>
      <c r="AA25" s="33">
        <f>SUM(AA19:AA24)</f>
        <v>-46003999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-16696984</v>
      </c>
      <c r="F36" s="37">
        <f t="shared" si="3"/>
        <v>-16696984</v>
      </c>
      <c r="G36" s="37">
        <f t="shared" si="3"/>
        <v>13455581</v>
      </c>
      <c r="H36" s="37">
        <f t="shared" si="3"/>
        <v>-10687660</v>
      </c>
      <c r="I36" s="37">
        <f t="shared" si="3"/>
        <v>-9691394</v>
      </c>
      <c r="J36" s="37">
        <f t="shared" si="3"/>
        <v>-6923473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-6923473</v>
      </c>
      <c r="X36" s="37">
        <f t="shared" si="3"/>
        <v>5404754</v>
      </c>
      <c r="Y36" s="37">
        <f t="shared" si="3"/>
        <v>-12328227</v>
      </c>
      <c r="Z36" s="38">
        <f>+IF(X36&lt;&gt;0,+(Y36/X36)*100,0)</f>
        <v>-228.099687793376</v>
      </c>
      <c r="AA36" s="39">
        <f>+AA15+AA25+AA34</f>
        <v>-16696984</v>
      </c>
    </row>
    <row r="37" spans="1:27" ht="13.5">
      <c r="A37" s="26" t="s">
        <v>57</v>
      </c>
      <c r="B37" s="20"/>
      <c r="C37" s="35"/>
      <c r="D37" s="35"/>
      <c r="E37" s="36">
        <v>24433000</v>
      </c>
      <c r="F37" s="37">
        <v>24433000</v>
      </c>
      <c r="G37" s="37"/>
      <c r="H37" s="37">
        <v>13455581</v>
      </c>
      <c r="I37" s="37">
        <v>2767921</v>
      </c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>
        <v>24433000</v>
      </c>
      <c r="Y37" s="37">
        <v>-24433000</v>
      </c>
      <c r="Z37" s="38">
        <v>-100</v>
      </c>
      <c r="AA37" s="39">
        <v>24433000</v>
      </c>
    </row>
    <row r="38" spans="1:27" ht="13.5">
      <c r="A38" s="45" t="s">
        <v>58</v>
      </c>
      <c r="B38" s="46"/>
      <c r="C38" s="47"/>
      <c r="D38" s="47"/>
      <c r="E38" s="48">
        <v>7736016</v>
      </c>
      <c r="F38" s="49">
        <v>7736016</v>
      </c>
      <c r="G38" s="49">
        <v>13455581</v>
      </c>
      <c r="H38" s="49">
        <v>2767921</v>
      </c>
      <c r="I38" s="49">
        <v>-6923473</v>
      </c>
      <c r="J38" s="49">
        <v>-6923473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-6923473</v>
      </c>
      <c r="X38" s="49">
        <v>29837754</v>
      </c>
      <c r="Y38" s="49">
        <v>-36761227</v>
      </c>
      <c r="Z38" s="50">
        <v>-123.2</v>
      </c>
      <c r="AA38" s="51">
        <v>7736016</v>
      </c>
    </row>
    <row r="39" spans="1:27" ht="13.5">
      <c r="A39" s="52" t="s">
        <v>80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1191843554</v>
      </c>
      <c r="F6" s="23">
        <v>1191843554</v>
      </c>
      <c r="G6" s="23">
        <v>90136143</v>
      </c>
      <c r="H6" s="23">
        <v>114775285</v>
      </c>
      <c r="I6" s="23">
        <v>108507153</v>
      </c>
      <c r="J6" s="23">
        <v>313418581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313418581</v>
      </c>
      <c r="X6" s="23">
        <v>245402739</v>
      </c>
      <c r="Y6" s="23">
        <v>68015842</v>
      </c>
      <c r="Z6" s="24">
        <v>27.72</v>
      </c>
      <c r="AA6" s="25">
        <v>1191843554</v>
      </c>
    </row>
    <row r="7" spans="1:27" ht="13.5">
      <c r="A7" s="26" t="s">
        <v>34</v>
      </c>
      <c r="B7" s="20"/>
      <c r="C7" s="21"/>
      <c r="D7" s="21"/>
      <c r="E7" s="22">
        <v>397237000</v>
      </c>
      <c r="F7" s="23">
        <v>397237000</v>
      </c>
      <c r="G7" s="23">
        <v>153845000</v>
      </c>
      <c r="H7" s="23">
        <v>50</v>
      </c>
      <c r="I7" s="23"/>
      <c r="J7" s="23">
        <v>153845050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153845050</v>
      </c>
      <c r="X7" s="23">
        <v>158894800</v>
      </c>
      <c r="Y7" s="23">
        <v>-5049750</v>
      </c>
      <c r="Z7" s="24">
        <v>-3.18</v>
      </c>
      <c r="AA7" s="25">
        <v>397237000</v>
      </c>
    </row>
    <row r="8" spans="1:27" ht="13.5">
      <c r="A8" s="26" t="s">
        <v>35</v>
      </c>
      <c r="B8" s="20"/>
      <c r="C8" s="21"/>
      <c r="D8" s="21"/>
      <c r="E8" s="22">
        <v>511234000</v>
      </c>
      <c r="F8" s="23">
        <v>511234000</v>
      </c>
      <c r="G8" s="23">
        <v>131076000</v>
      </c>
      <c r="H8" s="23">
        <v>3350000</v>
      </c>
      <c r="I8" s="23"/>
      <c r="J8" s="23">
        <v>134426000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134426000</v>
      </c>
      <c r="X8" s="23">
        <v>127808500</v>
      </c>
      <c r="Y8" s="23">
        <v>6617500</v>
      </c>
      <c r="Z8" s="24">
        <v>5.18</v>
      </c>
      <c r="AA8" s="25">
        <v>511234000</v>
      </c>
    </row>
    <row r="9" spans="1:27" ht="13.5">
      <c r="A9" s="26" t="s">
        <v>36</v>
      </c>
      <c r="B9" s="20"/>
      <c r="C9" s="21"/>
      <c r="D9" s="21"/>
      <c r="E9" s="22">
        <v>33942034</v>
      </c>
      <c r="F9" s="23">
        <v>33942034</v>
      </c>
      <c r="G9" s="23"/>
      <c r="H9" s="23"/>
      <c r="I9" s="23">
        <v>119056</v>
      </c>
      <c r="J9" s="23">
        <v>119056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119056</v>
      </c>
      <c r="X9" s="23">
        <v>4569057</v>
      </c>
      <c r="Y9" s="23">
        <v>-4450001</v>
      </c>
      <c r="Z9" s="24">
        <v>-97.39</v>
      </c>
      <c r="AA9" s="25">
        <v>33942034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-1392788365</v>
      </c>
      <c r="F12" s="23">
        <v>-1392788365</v>
      </c>
      <c r="G12" s="23">
        <v>-261150013</v>
      </c>
      <c r="H12" s="23">
        <v>-124268662</v>
      </c>
      <c r="I12" s="23">
        <v>-298072397</v>
      </c>
      <c r="J12" s="23">
        <v>-683491072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-683491072</v>
      </c>
      <c r="X12" s="23">
        <v>-352316341</v>
      </c>
      <c r="Y12" s="23">
        <v>-331174731</v>
      </c>
      <c r="Z12" s="24">
        <v>94</v>
      </c>
      <c r="AA12" s="25">
        <v>-1392788365</v>
      </c>
    </row>
    <row r="13" spans="1:27" ht="13.5">
      <c r="A13" s="26" t="s">
        <v>40</v>
      </c>
      <c r="B13" s="20"/>
      <c r="C13" s="21"/>
      <c r="D13" s="21"/>
      <c r="E13" s="22">
        <v>-39931290</v>
      </c>
      <c r="F13" s="23">
        <v>-39931290</v>
      </c>
      <c r="G13" s="23">
        <v>-60000</v>
      </c>
      <c r="H13" s="23">
        <v>-17845</v>
      </c>
      <c r="I13" s="23">
        <v>-635227</v>
      </c>
      <c r="J13" s="23">
        <v>-713072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-713072</v>
      </c>
      <c r="X13" s="23">
        <v>-3120468</v>
      </c>
      <c r="Y13" s="23">
        <v>2407396</v>
      </c>
      <c r="Z13" s="24">
        <v>-77.15</v>
      </c>
      <c r="AA13" s="25">
        <v>-39931290</v>
      </c>
    </row>
    <row r="14" spans="1:27" ht="13.5">
      <c r="A14" s="26" t="s">
        <v>41</v>
      </c>
      <c r="B14" s="20"/>
      <c r="C14" s="21"/>
      <c r="D14" s="21"/>
      <c r="E14" s="22">
        <v>-138362952</v>
      </c>
      <c r="F14" s="23">
        <v>-138362952</v>
      </c>
      <c r="G14" s="23">
        <v>-67716</v>
      </c>
      <c r="H14" s="23">
        <v>-445686</v>
      </c>
      <c r="I14" s="23">
        <v>-856080</v>
      </c>
      <c r="J14" s="23">
        <v>-1369482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-1369482</v>
      </c>
      <c r="X14" s="23">
        <v>-34590738</v>
      </c>
      <c r="Y14" s="23">
        <v>33221256</v>
      </c>
      <c r="Z14" s="24">
        <v>-96.04</v>
      </c>
      <c r="AA14" s="25">
        <v>-138362952</v>
      </c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563173981</v>
      </c>
      <c r="F15" s="31">
        <f t="shared" si="0"/>
        <v>563173981</v>
      </c>
      <c r="G15" s="31">
        <f t="shared" si="0"/>
        <v>113779414</v>
      </c>
      <c r="H15" s="31">
        <f t="shared" si="0"/>
        <v>-6606858</v>
      </c>
      <c r="I15" s="31">
        <f t="shared" si="0"/>
        <v>-190937495</v>
      </c>
      <c r="J15" s="31">
        <f t="shared" si="0"/>
        <v>-83764939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-83764939</v>
      </c>
      <c r="X15" s="31">
        <f t="shared" si="0"/>
        <v>146647549</v>
      </c>
      <c r="Y15" s="31">
        <f t="shared" si="0"/>
        <v>-230412488</v>
      </c>
      <c r="Z15" s="32">
        <f>+IF(X15&lt;&gt;0,+(Y15/X15)*100,0)</f>
        <v>-157.11990385874094</v>
      </c>
      <c r="AA15" s="33">
        <f>SUM(AA6:AA14)</f>
        <v>563173981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>
        <v>3920001</v>
      </c>
      <c r="F19" s="23">
        <v>3920001</v>
      </c>
      <c r="G19" s="40">
        <v>19897143</v>
      </c>
      <c r="H19" s="40">
        <v>2071839</v>
      </c>
      <c r="I19" s="40">
        <v>36532389</v>
      </c>
      <c r="J19" s="23">
        <v>58501371</v>
      </c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>
        <v>58501371</v>
      </c>
      <c r="X19" s="23"/>
      <c r="Y19" s="40">
        <v>58501371</v>
      </c>
      <c r="Z19" s="41"/>
      <c r="AA19" s="42">
        <v>3920001</v>
      </c>
    </row>
    <row r="20" spans="1:27" ht="13.5">
      <c r="A20" s="26" t="s">
        <v>45</v>
      </c>
      <c r="B20" s="20"/>
      <c r="C20" s="21"/>
      <c r="D20" s="21"/>
      <c r="E20" s="43">
        <v>85988340</v>
      </c>
      <c r="F20" s="40">
        <v>85988340</v>
      </c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>
        <v>21497085</v>
      </c>
      <c r="Y20" s="23">
        <v>-21497085</v>
      </c>
      <c r="Z20" s="24">
        <v>-100</v>
      </c>
      <c r="AA20" s="25">
        <v>85988340</v>
      </c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-522517329</v>
      </c>
      <c r="F24" s="23">
        <v>-522517329</v>
      </c>
      <c r="G24" s="23">
        <v>-4415792</v>
      </c>
      <c r="H24" s="23">
        <v>-7505498</v>
      </c>
      <c r="I24" s="23">
        <v>-23469947</v>
      </c>
      <c r="J24" s="23">
        <v>-35391237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-35391237</v>
      </c>
      <c r="X24" s="23">
        <v>-73267828</v>
      </c>
      <c r="Y24" s="23">
        <v>37876591</v>
      </c>
      <c r="Z24" s="24">
        <v>-51.7</v>
      </c>
      <c r="AA24" s="25">
        <v>-522517329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-432608988</v>
      </c>
      <c r="F25" s="31">
        <f t="shared" si="1"/>
        <v>-432608988</v>
      </c>
      <c r="G25" s="31">
        <f t="shared" si="1"/>
        <v>15481351</v>
      </c>
      <c r="H25" s="31">
        <f t="shared" si="1"/>
        <v>-5433659</v>
      </c>
      <c r="I25" s="31">
        <f t="shared" si="1"/>
        <v>13062442</v>
      </c>
      <c r="J25" s="31">
        <f t="shared" si="1"/>
        <v>23110134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23110134</v>
      </c>
      <c r="X25" s="31">
        <f t="shared" si="1"/>
        <v>-51770743</v>
      </c>
      <c r="Y25" s="31">
        <f t="shared" si="1"/>
        <v>74880877</v>
      </c>
      <c r="Z25" s="32">
        <f>+IF(X25&lt;&gt;0,+(Y25/X25)*100,0)</f>
        <v>-144.63937092809348</v>
      </c>
      <c r="AA25" s="33">
        <f>SUM(AA19:AA24)</f>
        <v>-432608988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>
        <v>77150511</v>
      </c>
      <c r="F30" s="23">
        <v>77150511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>
        <v>25500000</v>
      </c>
      <c r="Y30" s="23">
        <v>-25500000</v>
      </c>
      <c r="Z30" s="24">
        <v>-100</v>
      </c>
      <c r="AA30" s="25">
        <v>77150511</v>
      </c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>
        <v>-16828488</v>
      </c>
      <c r="F33" s="23">
        <v>-16828488</v>
      </c>
      <c r="G33" s="23"/>
      <c r="H33" s="23"/>
      <c r="I33" s="23">
        <v>-1370202</v>
      </c>
      <c r="J33" s="23">
        <v>-1370202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-1370202</v>
      </c>
      <c r="X33" s="23">
        <v>-850000</v>
      </c>
      <c r="Y33" s="23">
        <v>-520202</v>
      </c>
      <c r="Z33" s="24">
        <v>61.2</v>
      </c>
      <c r="AA33" s="25">
        <v>-16828488</v>
      </c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60322023</v>
      </c>
      <c r="F34" s="31">
        <f t="shared" si="2"/>
        <v>60322023</v>
      </c>
      <c r="G34" s="31">
        <f t="shared" si="2"/>
        <v>0</v>
      </c>
      <c r="H34" s="31">
        <f t="shared" si="2"/>
        <v>0</v>
      </c>
      <c r="I34" s="31">
        <f t="shared" si="2"/>
        <v>-1370202</v>
      </c>
      <c r="J34" s="31">
        <f t="shared" si="2"/>
        <v>-1370202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-1370202</v>
      </c>
      <c r="X34" s="31">
        <f t="shared" si="2"/>
        <v>24650000</v>
      </c>
      <c r="Y34" s="31">
        <f t="shared" si="2"/>
        <v>-26020202</v>
      </c>
      <c r="Z34" s="32">
        <f>+IF(X34&lt;&gt;0,+(Y34/X34)*100,0)</f>
        <v>-105.55862880324544</v>
      </c>
      <c r="AA34" s="33">
        <f>SUM(AA29:AA33)</f>
        <v>60322023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190887016</v>
      </c>
      <c r="F36" s="37">
        <f t="shared" si="3"/>
        <v>190887016</v>
      </c>
      <c r="G36" s="37">
        <f t="shared" si="3"/>
        <v>129260765</v>
      </c>
      <c r="H36" s="37">
        <f t="shared" si="3"/>
        <v>-12040517</v>
      </c>
      <c r="I36" s="37">
        <f t="shared" si="3"/>
        <v>-179245255</v>
      </c>
      <c r="J36" s="37">
        <f t="shared" si="3"/>
        <v>-62025007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-62025007</v>
      </c>
      <c r="X36" s="37">
        <f t="shared" si="3"/>
        <v>119526806</v>
      </c>
      <c r="Y36" s="37">
        <f t="shared" si="3"/>
        <v>-181551813</v>
      </c>
      <c r="Z36" s="38">
        <f>+IF(X36&lt;&gt;0,+(Y36/X36)*100,0)</f>
        <v>-151.89213120946275</v>
      </c>
      <c r="AA36" s="39">
        <f>+AA15+AA25+AA34</f>
        <v>190887016</v>
      </c>
    </row>
    <row r="37" spans="1:27" ht="13.5">
      <c r="A37" s="26" t="s">
        <v>57</v>
      </c>
      <c r="B37" s="20"/>
      <c r="C37" s="35"/>
      <c r="D37" s="35"/>
      <c r="E37" s="36">
        <v>119275850</v>
      </c>
      <c r="F37" s="37">
        <v>119275850</v>
      </c>
      <c r="G37" s="37">
        <v>96112103</v>
      </c>
      <c r="H37" s="37">
        <v>225372868</v>
      </c>
      <c r="I37" s="37">
        <v>213332351</v>
      </c>
      <c r="J37" s="37">
        <v>96112103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96112103</v>
      </c>
      <c r="X37" s="37">
        <v>119275850</v>
      </c>
      <c r="Y37" s="37">
        <v>-23163747</v>
      </c>
      <c r="Z37" s="38">
        <v>-19.42</v>
      </c>
      <c r="AA37" s="39">
        <v>119275850</v>
      </c>
    </row>
    <row r="38" spans="1:27" ht="13.5">
      <c r="A38" s="45" t="s">
        <v>58</v>
      </c>
      <c r="B38" s="46"/>
      <c r="C38" s="47"/>
      <c r="D38" s="47"/>
      <c r="E38" s="48">
        <v>310162866</v>
      </c>
      <c r="F38" s="49">
        <v>310162866</v>
      </c>
      <c r="G38" s="49">
        <v>225372868</v>
      </c>
      <c r="H38" s="49">
        <v>213332351</v>
      </c>
      <c r="I38" s="49">
        <v>34087096</v>
      </c>
      <c r="J38" s="49">
        <v>34087096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34087096</v>
      </c>
      <c r="X38" s="49">
        <v>238802656</v>
      </c>
      <c r="Y38" s="49">
        <v>-204715560</v>
      </c>
      <c r="Z38" s="50">
        <v>-85.73</v>
      </c>
      <c r="AA38" s="51">
        <v>310162866</v>
      </c>
    </row>
    <row r="39" spans="1:27" ht="13.5">
      <c r="A39" s="52" t="s">
        <v>80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126710911</v>
      </c>
      <c r="D6" s="21"/>
      <c r="E6" s="22">
        <v>136425156</v>
      </c>
      <c r="F6" s="23">
        <v>136425156</v>
      </c>
      <c r="G6" s="23">
        <v>8950214</v>
      </c>
      <c r="H6" s="23">
        <v>9542537</v>
      </c>
      <c r="I6" s="23">
        <v>16727731</v>
      </c>
      <c r="J6" s="23">
        <v>35220482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35220482</v>
      </c>
      <c r="X6" s="23">
        <v>34106289</v>
      </c>
      <c r="Y6" s="23">
        <v>1114193</v>
      </c>
      <c r="Z6" s="24">
        <v>3.27</v>
      </c>
      <c r="AA6" s="25">
        <v>136425156</v>
      </c>
    </row>
    <row r="7" spans="1:27" ht="13.5">
      <c r="A7" s="26" t="s">
        <v>34</v>
      </c>
      <c r="B7" s="20"/>
      <c r="C7" s="21">
        <v>51664510</v>
      </c>
      <c r="D7" s="21"/>
      <c r="E7" s="22">
        <v>64208200</v>
      </c>
      <c r="F7" s="23">
        <v>64208200</v>
      </c>
      <c r="G7" s="23">
        <v>4000000</v>
      </c>
      <c r="H7" s="23">
        <v>6902000</v>
      </c>
      <c r="I7" s="23"/>
      <c r="J7" s="23">
        <v>10902000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10902000</v>
      </c>
      <c r="X7" s="23">
        <v>25543950</v>
      </c>
      <c r="Y7" s="23">
        <v>-14641950</v>
      </c>
      <c r="Z7" s="24">
        <v>-57.32</v>
      </c>
      <c r="AA7" s="25">
        <v>64208200</v>
      </c>
    </row>
    <row r="8" spans="1:27" ht="13.5">
      <c r="A8" s="26" t="s">
        <v>35</v>
      </c>
      <c r="B8" s="20"/>
      <c r="C8" s="21">
        <v>63247335</v>
      </c>
      <c r="D8" s="21"/>
      <c r="E8" s="22">
        <v>54800000</v>
      </c>
      <c r="F8" s="23">
        <v>54800000</v>
      </c>
      <c r="G8" s="23">
        <v>7009000</v>
      </c>
      <c r="H8" s="23"/>
      <c r="I8" s="23"/>
      <c r="J8" s="23">
        <v>7009000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7009000</v>
      </c>
      <c r="X8" s="23">
        <v>20275000</v>
      </c>
      <c r="Y8" s="23">
        <v>-13266000</v>
      </c>
      <c r="Z8" s="24">
        <v>-65.43</v>
      </c>
      <c r="AA8" s="25">
        <v>54800000</v>
      </c>
    </row>
    <row r="9" spans="1:27" ht="13.5">
      <c r="A9" s="26" t="s">
        <v>36</v>
      </c>
      <c r="B9" s="20"/>
      <c r="C9" s="21">
        <v>509136</v>
      </c>
      <c r="D9" s="21"/>
      <c r="E9" s="22">
        <v>2349984</v>
      </c>
      <c r="F9" s="23">
        <v>2349984</v>
      </c>
      <c r="G9" s="23">
        <v>24852</v>
      </c>
      <c r="H9" s="23">
        <v>29551</v>
      </c>
      <c r="I9" s="23">
        <v>69501</v>
      </c>
      <c r="J9" s="23">
        <v>123904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123904</v>
      </c>
      <c r="X9" s="23">
        <v>587496</v>
      </c>
      <c r="Y9" s="23">
        <v>-463592</v>
      </c>
      <c r="Z9" s="24">
        <v>-78.91</v>
      </c>
      <c r="AA9" s="25">
        <v>2349984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-177605152</v>
      </c>
      <c r="D12" s="21"/>
      <c r="E12" s="22">
        <v>-206235984</v>
      </c>
      <c r="F12" s="23">
        <v>-206235984</v>
      </c>
      <c r="G12" s="23">
        <v>-19397515</v>
      </c>
      <c r="H12" s="23">
        <v>-14371555</v>
      </c>
      <c r="I12" s="23">
        <v>-16669462</v>
      </c>
      <c r="J12" s="23">
        <v>-50438532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-50438532</v>
      </c>
      <c r="X12" s="23">
        <v>-51558996</v>
      </c>
      <c r="Y12" s="23">
        <v>1120464</v>
      </c>
      <c r="Z12" s="24">
        <v>-2.17</v>
      </c>
      <c r="AA12" s="25">
        <v>-206235984</v>
      </c>
    </row>
    <row r="13" spans="1:27" ht="13.5">
      <c r="A13" s="26" t="s">
        <v>40</v>
      </c>
      <c r="B13" s="20"/>
      <c r="C13" s="21">
        <v>-1126194</v>
      </c>
      <c r="D13" s="21"/>
      <c r="E13" s="22">
        <v>-754000</v>
      </c>
      <c r="F13" s="23">
        <v>-754000</v>
      </c>
      <c r="G13" s="23"/>
      <c r="H13" s="23">
        <v>-22380</v>
      </c>
      <c r="I13" s="23">
        <v>-79639</v>
      </c>
      <c r="J13" s="23">
        <v>-102019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-102019</v>
      </c>
      <c r="X13" s="23"/>
      <c r="Y13" s="23">
        <v>-102019</v>
      </c>
      <c r="Z13" s="24"/>
      <c r="AA13" s="25">
        <v>-754000</v>
      </c>
    </row>
    <row r="14" spans="1:27" ht="13.5">
      <c r="A14" s="26" t="s">
        <v>41</v>
      </c>
      <c r="B14" s="20"/>
      <c r="C14" s="21"/>
      <c r="D14" s="21"/>
      <c r="E14" s="22">
        <v>-6939996</v>
      </c>
      <c r="F14" s="23">
        <v>-6939996</v>
      </c>
      <c r="G14" s="23">
        <v>-45000</v>
      </c>
      <c r="H14" s="23">
        <v>-365152</v>
      </c>
      <c r="I14" s="23">
        <v>-64881</v>
      </c>
      <c r="J14" s="23">
        <v>-475033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-475033</v>
      </c>
      <c r="X14" s="23">
        <v>-1734999</v>
      </c>
      <c r="Y14" s="23">
        <v>1259966</v>
      </c>
      <c r="Z14" s="24">
        <v>-72.62</v>
      </c>
      <c r="AA14" s="25">
        <v>-6939996</v>
      </c>
    </row>
    <row r="15" spans="1:27" ht="13.5">
      <c r="A15" s="27" t="s">
        <v>42</v>
      </c>
      <c r="B15" s="28"/>
      <c r="C15" s="29">
        <f aca="true" t="shared" si="0" ref="C15:Y15">SUM(C6:C14)</f>
        <v>63400546</v>
      </c>
      <c r="D15" s="29">
        <f>SUM(D6:D14)</f>
        <v>0</v>
      </c>
      <c r="E15" s="30">
        <f t="shared" si="0"/>
        <v>43853360</v>
      </c>
      <c r="F15" s="31">
        <f t="shared" si="0"/>
        <v>43853360</v>
      </c>
      <c r="G15" s="31">
        <f t="shared" si="0"/>
        <v>541551</v>
      </c>
      <c r="H15" s="31">
        <f t="shared" si="0"/>
        <v>1715001</v>
      </c>
      <c r="I15" s="31">
        <f t="shared" si="0"/>
        <v>-16750</v>
      </c>
      <c r="J15" s="31">
        <f t="shared" si="0"/>
        <v>2239802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2239802</v>
      </c>
      <c r="X15" s="31">
        <f t="shared" si="0"/>
        <v>27218740</v>
      </c>
      <c r="Y15" s="31">
        <f t="shared" si="0"/>
        <v>-24978938</v>
      </c>
      <c r="Z15" s="32">
        <f>+IF(X15&lt;&gt;0,+(Y15/X15)*100,0)</f>
        <v>-91.77110329133531</v>
      </c>
      <c r="AA15" s="33">
        <f>SUM(AA6:AA14)</f>
        <v>43853360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-61966426</v>
      </c>
      <c r="D24" s="21"/>
      <c r="E24" s="22">
        <v>-54799992</v>
      </c>
      <c r="F24" s="23">
        <v>-54799992</v>
      </c>
      <c r="G24" s="23"/>
      <c r="H24" s="23"/>
      <c r="I24" s="23">
        <v>-410000</v>
      </c>
      <c r="J24" s="23">
        <v>-410000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-410000</v>
      </c>
      <c r="X24" s="23">
        <v>-13699998</v>
      </c>
      <c r="Y24" s="23">
        <v>13289998</v>
      </c>
      <c r="Z24" s="24">
        <v>-97.01</v>
      </c>
      <c r="AA24" s="25">
        <v>-54799992</v>
      </c>
    </row>
    <row r="25" spans="1:27" ht="13.5">
      <c r="A25" s="27" t="s">
        <v>49</v>
      </c>
      <c r="B25" s="28"/>
      <c r="C25" s="29">
        <f aca="true" t="shared" si="1" ref="C25:Y25">SUM(C19:C24)</f>
        <v>-61966426</v>
      </c>
      <c r="D25" s="29">
        <f>SUM(D19:D24)</f>
        <v>0</v>
      </c>
      <c r="E25" s="30">
        <f t="shared" si="1"/>
        <v>-54799992</v>
      </c>
      <c r="F25" s="31">
        <f t="shared" si="1"/>
        <v>-54799992</v>
      </c>
      <c r="G25" s="31">
        <f t="shared" si="1"/>
        <v>0</v>
      </c>
      <c r="H25" s="31">
        <f t="shared" si="1"/>
        <v>0</v>
      </c>
      <c r="I25" s="31">
        <f t="shared" si="1"/>
        <v>-410000</v>
      </c>
      <c r="J25" s="31">
        <f t="shared" si="1"/>
        <v>-410000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-410000</v>
      </c>
      <c r="X25" s="31">
        <f t="shared" si="1"/>
        <v>-13699998</v>
      </c>
      <c r="Y25" s="31">
        <f t="shared" si="1"/>
        <v>13289998</v>
      </c>
      <c r="Z25" s="32">
        <f>+IF(X25&lt;&gt;0,+(Y25/X25)*100,0)</f>
        <v>-97.0072988331823</v>
      </c>
      <c r="AA25" s="33">
        <f>SUM(AA19:AA24)</f>
        <v>-54799992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-879812</v>
      </c>
      <c r="D33" s="21"/>
      <c r="E33" s="22">
        <v>-1031000</v>
      </c>
      <c r="F33" s="23">
        <v>-1031000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>
        <v>-1031000</v>
      </c>
    </row>
    <row r="34" spans="1:27" ht="13.5">
      <c r="A34" s="27" t="s">
        <v>55</v>
      </c>
      <c r="B34" s="28"/>
      <c r="C34" s="29">
        <f aca="true" t="shared" si="2" ref="C34:Y34">SUM(C29:C33)</f>
        <v>-879812</v>
      </c>
      <c r="D34" s="29">
        <f>SUM(D29:D33)</f>
        <v>0</v>
      </c>
      <c r="E34" s="30">
        <f t="shared" si="2"/>
        <v>-1031000</v>
      </c>
      <c r="F34" s="31">
        <f t="shared" si="2"/>
        <v>-1031000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-1031000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554308</v>
      </c>
      <c r="D36" s="35">
        <f>+D15+D25+D34</f>
        <v>0</v>
      </c>
      <c r="E36" s="36">
        <f t="shared" si="3"/>
        <v>-11977632</v>
      </c>
      <c r="F36" s="37">
        <f t="shared" si="3"/>
        <v>-11977632</v>
      </c>
      <c r="G36" s="37">
        <f t="shared" si="3"/>
        <v>541551</v>
      </c>
      <c r="H36" s="37">
        <f t="shared" si="3"/>
        <v>1715001</v>
      </c>
      <c r="I36" s="37">
        <f t="shared" si="3"/>
        <v>-426750</v>
      </c>
      <c r="J36" s="37">
        <f t="shared" si="3"/>
        <v>1829802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1829802</v>
      </c>
      <c r="X36" s="37">
        <f t="shared" si="3"/>
        <v>13518742</v>
      </c>
      <c r="Y36" s="37">
        <f t="shared" si="3"/>
        <v>-11688940</v>
      </c>
      <c r="Z36" s="38">
        <f>+IF(X36&lt;&gt;0,+(Y36/X36)*100,0)</f>
        <v>-86.46470211503407</v>
      </c>
      <c r="AA36" s="39">
        <f>+AA15+AA25+AA34</f>
        <v>-11977632</v>
      </c>
    </row>
    <row r="37" spans="1:27" ht="13.5">
      <c r="A37" s="26" t="s">
        <v>57</v>
      </c>
      <c r="B37" s="20"/>
      <c r="C37" s="35">
        <v>6827506</v>
      </c>
      <c r="D37" s="35"/>
      <c r="E37" s="36">
        <v>11686000</v>
      </c>
      <c r="F37" s="37">
        <v>11686000</v>
      </c>
      <c r="G37" s="37">
        <v>34673</v>
      </c>
      <c r="H37" s="37">
        <v>576224</v>
      </c>
      <c r="I37" s="37">
        <v>2291225</v>
      </c>
      <c r="J37" s="37">
        <v>34673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34673</v>
      </c>
      <c r="X37" s="37">
        <v>11686000</v>
      </c>
      <c r="Y37" s="37">
        <v>-11651327</v>
      </c>
      <c r="Z37" s="38">
        <v>-99.7</v>
      </c>
      <c r="AA37" s="39">
        <v>11686000</v>
      </c>
    </row>
    <row r="38" spans="1:27" ht="13.5">
      <c r="A38" s="45" t="s">
        <v>58</v>
      </c>
      <c r="B38" s="46"/>
      <c r="C38" s="47">
        <v>7381814</v>
      </c>
      <c r="D38" s="47"/>
      <c r="E38" s="48">
        <v>-291632</v>
      </c>
      <c r="F38" s="49">
        <v>-291632</v>
      </c>
      <c r="G38" s="49">
        <v>576224</v>
      </c>
      <c r="H38" s="49">
        <v>2291225</v>
      </c>
      <c r="I38" s="49">
        <v>1864475</v>
      </c>
      <c r="J38" s="49">
        <v>1864475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1864475</v>
      </c>
      <c r="X38" s="49">
        <v>25204742</v>
      </c>
      <c r="Y38" s="49">
        <v>-23340267</v>
      </c>
      <c r="Z38" s="50">
        <v>-92.6</v>
      </c>
      <c r="AA38" s="51">
        <v>-291632</v>
      </c>
    </row>
    <row r="39" spans="1:27" ht="13.5">
      <c r="A39" s="52" t="s">
        <v>80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168859347</v>
      </c>
      <c r="F6" s="23">
        <v>168859347</v>
      </c>
      <c r="G6" s="23">
        <v>19375718</v>
      </c>
      <c r="H6" s="23">
        <v>29917645</v>
      </c>
      <c r="I6" s="23">
        <v>21234896</v>
      </c>
      <c r="J6" s="23">
        <v>70528259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70528259</v>
      </c>
      <c r="X6" s="23">
        <v>38258136</v>
      </c>
      <c r="Y6" s="23">
        <v>32270123</v>
      </c>
      <c r="Z6" s="24">
        <v>84.35</v>
      </c>
      <c r="AA6" s="25">
        <v>168859347</v>
      </c>
    </row>
    <row r="7" spans="1:27" ht="13.5">
      <c r="A7" s="26" t="s">
        <v>34</v>
      </c>
      <c r="B7" s="20"/>
      <c r="C7" s="21"/>
      <c r="D7" s="21"/>
      <c r="E7" s="22">
        <v>364477493</v>
      </c>
      <c r="F7" s="23">
        <v>364477493</v>
      </c>
      <c r="G7" s="23">
        <v>136135000</v>
      </c>
      <c r="H7" s="23">
        <v>3114000</v>
      </c>
      <c r="I7" s="23"/>
      <c r="J7" s="23">
        <v>139249000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139249000</v>
      </c>
      <c r="X7" s="23">
        <v>147191397</v>
      </c>
      <c r="Y7" s="23">
        <v>-7942397</v>
      </c>
      <c r="Z7" s="24">
        <v>-5.4</v>
      </c>
      <c r="AA7" s="25">
        <v>364477493</v>
      </c>
    </row>
    <row r="8" spans="1:27" ht="13.5">
      <c r="A8" s="26" t="s">
        <v>35</v>
      </c>
      <c r="B8" s="20"/>
      <c r="C8" s="21"/>
      <c r="D8" s="21"/>
      <c r="E8" s="22">
        <v>219381505</v>
      </c>
      <c r="F8" s="23">
        <v>219381505</v>
      </c>
      <c r="G8" s="23">
        <v>28203000</v>
      </c>
      <c r="H8" s="23"/>
      <c r="I8" s="23"/>
      <c r="J8" s="23">
        <v>28203000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28203000</v>
      </c>
      <c r="X8" s="23">
        <v>88008922</v>
      </c>
      <c r="Y8" s="23">
        <v>-59805922</v>
      </c>
      <c r="Z8" s="24">
        <v>-67.95</v>
      </c>
      <c r="AA8" s="25">
        <v>219381505</v>
      </c>
    </row>
    <row r="9" spans="1:27" ht="13.5">
      <c r="A9" s="26" t="s">
        <v>36</v>
      </c>
      <c r="B9" s="20"/>
      <c r="C9" s="21"/>
      <c r="D9" s="21"/>
      <c r="E9" s="22">
        <v>8125494</v>
      </c>
      <c r="F9" s="23">
        <v>8125494</v>
      </c>
      <c r="G9" s="23">
        <v>469926</v>
      </c>
      <c r="H9" s="23">
        <v>181229</v>
      </c>
      <c r="I9" s="23">
        <v>529112</v>
      </c>
      <c r="J9" s="23">
        <v>1180267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1180267</v>
      </c>
      <c r="X9" s="23">
        <v>1812950</v>
      </c>
      <c r="Y9" s="23">
        <v>-632683</v>
      </c>
      <c r="Z9" s="24">
        <v>-34.9</v>
      </c>
      <c r="AA9" s="25">
        <v>8125494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-498899192</v>
      </c>
      <c r="F12" s="23">
        <v>-498899192</v>
      </c>
      <c r="G12" s="23">
        <v>-81918646</v>
      </c>
      <c r="H12" s="23">
        <v>-57371121</v>
      </c>
      <c r="I12" s="23">
        <v>-31375442</v>
      </c>
      <c r="J12" s="23">
        <v>-170665209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-170665209</v>
      </c>
      <c r="X12" s="23">
        <v>-121773042</v>
      </c>
      <c r="Y12" s="23">
        <v>-48892167</v>
      </c>
      <c r="Z12" s="24">
        <v>40.15</v>
      </c>
      <c r="AA12" s="25">
        <v>-498899192</v>
      </c>
    </row>
    <row r="13" spans="1:27" ht="13.5">
      <c r="A13" s="26" t="s">
        <v>40</v>
      </c>
      <c r="B13" s="20"/>
      <c r="C13" s="21"/>
      <c r="D13" s="21"/>
      <c r="E13" s="22">
        <v>-930352</v>
      </c>
      <c r="F13" s="23">
        <v>-930352</v>
      </c>
      <c r="G13" s="23">
        <v>-130415</v>
      </c>
      <c r="H13" s="23">
        <v>-12492</v>
      </c>
      <c r="I13" s="23"/>
      <c r="J13" s="23">
        <v>-142907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-142907</v>
      </c>
      <c r="X13" s="23">
        <v>-232588</v>
      </c>
      <c r="Y13" s="23">
        <v>89681</v>
      </c>
      <c r="Z13" s="24">
        <v>-38.56</v>
      </c>
      <c r="AA13" s="25">
        <v>-930352</v>
      </c>
    </row>
    <row r="14" spans="1:27" ht="13.5">
      <c r="A14" s="26" t="s">
        <v>41</v>
      </c>
      <c r="B14" s="20"/>
      <c r="C14" s="21"/>
      <c r="D14" s="21"/>
      <c r="E14" s="22">
        <v>-211200</v>
      </c>
      <c r="F14" s="23">
        <v>-211200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>
        <v>-211200</v>
      </c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260803095</v>
      </c>
      <c r="F15" s="31">
        <f t="shared" si="0"/>
        <v>260803095</v>
      </c>
      <c r="G15" s="31">
        <f t="shared" si="0"/>
        <v>102134583</v>
      </c>
      <c r="H15" s="31">
        <f t="shared" si="0"/>
        <v>-24170739</v>
      </c>
      <c r="I15" s="31">
        <f t="shared" si="0"/>
        <v>-9611434</v>
      </c>
      <c r="J15" s="31">
        <f t="shared" si="0"/>
        <v>68352410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68352410</v>
      </c>
      <c r="X15" s="31">
        <f t="shared" si="0"/>
        <v>153265775</v>
      </c>
      <c r="Y15" s="31">
        <f t="shared" si="0"/>
        <v>-84913365</v>
      </c>
      <c r="Z15" s="32">
        <f>+IF(X15&lt;&gt;0,+(Y15/X15)*100,0)</f>
        <v>-55.40269182731761</v>
      </c>
      <c r="AA15" s="33">
        <f>SUM(AA6:AA14)</f>
        <v>260803095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-230906508</v>
      </c>
      <c r="F24" s="23">
        <v>-230906508</v>
      </c>
      <c r="G24" s="23">
        <v>-55755238</v>
      </c>
      <c r="H24" s="23">
        <v>-13131601</v>
      </c>
      <c r="I24" s="23">
        <v>-2099577</v>
      </c>
      <c r="J24" s="23">
        <v>-70986416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-70986416</v>
      </c>
      <c r="X24" s="23">
        <v>-58047027</v>
      </c>
      <c r="Y24" s="23">
        <v>-12939389</v>
      </c>
      <c r="Z24" s="24">
        <v>22.29</v>
      </c>
      <c r="AA24" s="25">
        <v>-230906508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-230906508</v>
      </c>
      <c r="F25" s="31">
        <f t="shared" si="1"/>
        <v>-230906508</v>
      </c>
      <c r="G25" s="31">
        <f t="shared" si="1"/>
        <v>-55755238</v>
      </c>
      <c r="H25" s="31">
        <f t="shared" si="1"/>
        <v>-13131601</v>
      </c>
      <c r="I25" s="31">
        <f t="shared" si="1"/>
        <v>-2099577</v>
      </c>
      <c r="J25" s="31">
        <f t="shared" si="1"/>
        <v>-70986416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-70986416</v>
      </c>
      <c r="X25" s="31">
        <f t="shared" si="1"/>
        <v>-58047027</v>
      </c>
      <c r="Y25" s="31">
        <f t="shared" si="1"/>
        <v>-12939389</v>
      </c>
      <c r="Z25" s="32">
        <f>+IF(X25&lt;&gt;0,+(Y25/X25)*100,0)</f>
        <v>22.291217429619607</v>
      </c>
      <c r="AA25" s="33">
        <f>SUM(AA19:AA24)</f>
        <v>-230906508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>
        <v>-364576</v>
      </c>
      <c r="F33" s="23">
        <v>-364576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>
        <v>-91144</v>
      </c>
      <c r="Y33" s="23">
        <v>91144</v>
      </c>
      <c r="Z33" s="24">
        <v>-100</v>
      </c>
      <c r="AA33" s="25">
        <v>-364576</v>
      </c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-364576</v>
      </c>
      <c r="F34" s="31">
        <f t="shared" si="2"/>
        <v>-364576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-91144</v>
      </c>
      <c r="Y34" s="31">
        <f t="shared" si="2"/>
        <v>91144</v>
      </c>
      <c r="Z34" s="32">
        <f>+IF(X34&lt;&gt;0,+(Y34/X34)*100,0)</f>
        <v>-100</v>
      </c>
      <c r="AA34" s="33">
        <f>SUM(AA29:AA33)</f>
        <v>-364576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29532011</v>
      </c>
      <c r="F36" s="37">
        <f t="shared" si="3"/>
        <v>29532011</v>
      </c>
      <c r="G36" s="37">
        <f t="shared" si="3"/>
        <v>46379345</v>
      </c>
      <c r="H36" s="37">
        <f t="shared" si="3"/>
        <v>-37302340</v>
      </c>
      <c r="I36" s="37">
        <f t="shared" si="3"/>
        <v>-11711011</v>
      </c>
      <c r="J36" s="37">
        <f t="shared" si="3"/>
        <v>-2634006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-2634006</v>
      </c>
      <c r="X36" s="37">
        <f t="shared" si="3"/>
        <v>95127604</v>
      </c>
      <c r="Y36" s="37">
        <f t="shared" si="3"/>
        <v>-97761610</v>
      </c>
      <c r="Z36" s="38">
        <f>+IF(X36&lt;&gt;0,+(Y36/X36)*100,0)</f>
        <v>-102.76891868316163</v>
      </c>
      <c r="AA36" s="39">
        <f>+AA15+AA25+AA34</f>
        <v>29532011</v>
      </c>
    </row>
    <row r="37" spans="1:27" ht="13.5">
      <c r="A37" s="26" t="s">
        <v>57</v>
      </c>
      <c r="B37" s="20"/>
      <c r="C37" s="35"/>
      <c r="D37" s="35"/>
      <c r="E37" s="36">
        <v>7770092</v>
      </c>
      <c r="F37" s="37">
        <v>7770092</v>
      </c>
      <c r="G37" s="37">
        <v>2895997</v>
      </c>
      <c r="H37" s="37">
        <v>49275342</v>
      </c>
      <c r="I37" s="37">
        <v>11973002</v>
      </c>
      <c r="J37" s="37">
        <v>2895997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2895997</v>
      </c>
      <c r="X37" s="37">
        <v>7770092</v>
      </c>
      <c r="Y37" s="37">
        <v>-4874095</v>
      </c>
      <c r="Z37" s="38">
        <v>-62.73</v>
      </c>
      <c r="AA37" s="39">
        <v>7770092</v>
      </c>
    </row>
    <row r="38" spans="1:27" ht="13.5">
      <c r="A38" s="45" t="s">
        <v>58</v>
      </c>
      <c r="B38" s="46"/>
      <c r="C38" s="47"/>
      <c r="D38" s="47"/>
      <c r="E38" s="48">
        <v>37302103</v>
      </c>
      <c r="F38" s="49">
        <v>37302103</v>
      </c>
      <c r="G38" s="49">
        <v>49275342</v>
      </c>
      <c r="H38" s="49">
        <v>11973002</v>
      </c>
      <c r="I38" s="49">
        <v>261991</v>
      </c>
      <c r="J38" s="49">
        <v>261991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261991</v>
      </c>
      <c r="X38" s="49">
        <v>102897696</v>
      </c>
      <c r="Y38" s="49">
        <v>-102635705</v>
      </c>
      <c r="Z38" s="50">
        <v>-99.75</v>
      </c>
      <c r="AA38" s="51">
        <v>37302103</v>
      </c>
    </row>
    <row r="39" spans="1:27" ht="13.5">
      <c r="A39" s="52" t="s">
        <v>80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297056208</v>
      </c>
      <c r="F6" s="23">
        <v>297056208</v>
      </c>
      <c r="G6" s="23">
        <v>29938823</v>
      </c>
      <c r="H6" s="23">
        <v>30202926</v>
      </c>
      <c r="I6" s="23">
        <v>29048713</v>
      </c>
      <c r="J6" s="23">
        <v>89190462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89190462</v>
      </c>
      <c r="X6" s="23">
        <v>74264052</v>
      </c>
      <c r="Y6" s="23">
        <v>14926410</v>
      </c>
      <c r="Z6" s="24">
        <v>20.1</v>
      </c>
      <c r="AA6" s="25">
        <v>297056208</v>
      </c>
    </row>
    <row r="7" spans="1:27" ht="13.5">
      <c r="A7" s="26" t="s">
        <v>34</v>
      </c>
      <c r="B7" s="20"/>
      <c r="C7" s="21"/>
      <c r="D7" s="21"/>
      <c r="E7" s="22">
        <v>121155600</v>
      </c>
      <c r="F7" s="23">
        <v>121155600</v>
      </c>
      <c r="G7" s="23">
        <v>1600000</v>
      </c>
      <c r="H7" s="23">
        <v>39132</v>
      </c>
      <c r="I7" s="23">
        <v>46918905</v>
      </c>
      <c r="J7" s="23">
        <v>48558037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48558037</v>
      </c>
      <c r="X7" s="23">
        <v>50932800</v>
      </c>
      <c r="Y7" s="23">
        <v>-2374763</v>
      </c>
      <c r="Z7" s="24">
        <v>-4.66</v>
      </c>
      <c r="AA7" s="25">
        <v>121155600</v>
      </c>
    </row>
    <row r="8" spans="1:27" ht="13.5">
      <c r="A8" s="26" t="s">
        <v>35</v>
      </c>
      <c r="B8" s="20"/>
      <c r="C8" s="21"/>
      <c r="D8" s="21"/>
      <c r="E8" s="22">
        <v>56622200</v>
      </c>
      <c r="F8" s="23">
        <v>56622200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>
        <v>15109200</v>
      </c>
      <c r="Y8" s="23">
        <v>-15109200</v>
      </c>
      <c r="Z8" s="24">
        <v>-100</v>
      </c>
      <c r="AA8" s="25">
        <v>56622200</v>
      </c>
    </row>
    <row r="9" spans="1:27" ht="13.5">
      <c r="A9" s="26" t="s">
        <v>36</v>
      </c>
      <c r="B9" s="20"/>
      <c r="C9" s="21"/>
      <c r="D9" s="21"/>
      <c r="E9" s="22">
        <v>14329992</v>
      </c>
      <c r="F9" s="23">
        <v>14329992</v>
      </c>
      <c r="G9" s="23">
        <v>1671529</v>
      </c>
      <c r="H9" s="23">
        <v>1736727</v>
      </c>
      <c r="I9" s="23">
        <v>1668344</v>
      </c>
      <c r="J9" s="23">
        <v>5076600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5076600</v>
      </c>
      <c r="X9" s="23">
        <v>3582498</v>
      </c>
      <c r="Y9" s="23">
        <v>1494102</v>
      </c>
      <c r="Z9" s="24">
        <v>41.71</v>
      </c>
      <c r="AA9" s="25">
        <v>14329992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-421095912</v>
      </c>
      <c r="F12" s="23">
        <v>-421095912</v>
      </c>
      <c r="G12" s="23">
        <v>-30172361</v>
      </c>
      <c r="H12" s="23">
        <v>-34623209</v>
      </c>
      <c r="I12" s="23">
        <v>-24237659</v>
      </c>
      <c r="J12" s="23">
        <v>-89033229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-89033229</v>
      </c>
      <c r="X12" s="23">
        <v>-105273753</v>
      </c>
      <c r="Y12" s="23">
        <v>16240524</v>
      </c>
      <c r="Z12" s="24">
        <v>-15.43</v>
      </c>
      <c r="AA12" s="25">
        <v>-421095912</v>
      </c>
    </row>
    <row r="13" spans="1:27" ht="13.5">
      <c r="A13" s="26" t="s">
        <v>40</v>
      </c>
      <c r="B13" s="20"/>
      <c r="C13" s="21"/>
      <c r="D13" s="21"/>
      <c r="E13" s="22">
        <v>-1182996</v>
      </c>
      <c r="F13" s="23">
        <v>-1182996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-295749</v>
      </c>
      <c r="Y13" s="23">
        <v>295749</v>
      </c>
      <c r="Z13" s="24">
        <v>-100</v>
      </c>
      <c r="AA13" s="25">
        <v>-1182996</v>
      </c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66885092</v>
      </c>
      <c r="F15" s="31">
        <f t="shared" si="0"/>
        <v>66885092</v>
      </c>
      <c r="G15" s="31">
        <f t="shared" si="0"/>
        <v>3037991</v>
      </c>
      <c r="H15" s="31">
        <f t="shared" si="0"/>
        <v>-2644424</v>
      </c>
      <c r="I15" s="31">
        <f t="shared" si="0"/>
        <v>53398303</v>
      </c>
      <c r="J15" s="31">
        <f t="shared" si="0"/>
        <v>53791870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53791870</v>
      </c>
      <c r="X15" s="31">
        <f t="shared" si="0"/>
        <v>38319048</v>
      </c>
      <c r="Y15" s="31">
        <f t="shared" si="0"/>
        <v>15472822</v>
      </c>
      <c r="Z15" s="32">
        <f>+IF(X15&lt;&gt;0,+(Y15/X15)*100,0)</f>
        <v>40.37893112584634</v>
      </c>
      <c r="AA15" s="33">
        <f>SUM(AA6:AA14)</f>
        <v>66885092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>
        <v>4011000</v>
      </c>
      <c r="F19" s="23">
        <v>4011000</v>
      </c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>
        <v>1002750</v>
      </c>
      <c r="Y19" s="40">
        <v>-1002750</v>
      </c>
      <c r="Z19" s="41">
        <v>-100</v>
      </c>
      <c r="AA19" s="42">
        <v>4011000</v>
      </c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-81621996</v>
      </c>
      <c r="F24" s="23">
        <v>-81621996</v>
      </c>
      <c r="G24" s="23"/>
      <c r="H24" s="23">
        <v>-382064</v>
      </c>
      <c r="I24" s="23">
        <v>-843397</v>
      </c>
      <c r="J24" s="23">
        <v>-1225461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-1225461</v>
      </c>
      <c r="X24" s="23">
        <v>-20405499</v>
      </c>
      <c r="Y24" s="23">
        <v>19180038</v>
      </c>
      <c r="Z24" s="24">
        <v>-93.99</v>
      </c>
      <c r="AA24" s="25">
        <v>-81621996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-77610996</v>
      </c>
      <c r="F25" s="31">
        <f t="shared" si="1"/>
        <v>-77610996</v>
      </c>
      <c r="G25" s="31">
        <f t="shared" si="1"/>
        <v>0</v>
      </c>
      <c r="H25" s="31">
        <f t="shared" si="1"/>
        <v>-382064</v>
      </c>
      <c r="I25" s="31">
        <f t="shared" si="1"/>
        <v>-843397</v>
      </c>
      <c r="J25" s="31">
        <f t="shared" si="1"/>
        <v>-1225461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-1225461</v>
      </c>
      <c r="X25" s="31">
        <f t="shared" si="1"/>
        <v>-19402749</v>
      </c>
      <c r="Y25" s="31">
        <f t="shared" si="1"/>
        <v>18177288</v>
      </c>
      <c r="Z25" s="32">
        <f>+IF(X25&lt;&gt;0,+(Y25/X25)*100,0)</f>
        <v>-93.68408569321801</v>
      </c>
      <c r="AA25" s="33">
        <f>SUM(AA19:AA24)</f>
        <v>-77610996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>
        <v>-1251000</v>
      </c>
      <c r="F33" s="23">
        <v>-1251000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>
        <v>-312750</v>
      </c>
      <c r="Y33" s="23">
        <v>312750</v>
      </c>
      <c r="Z33" s="24">
        <v>-100</v>
      </c>
      <c r="AA33" s="25">
        <v>-1251000</v>
      </c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-1251000</v>
      </c>
      <c r="F34" s="31">
        <f t="shared" si="2"/>
        <v>-1251000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-312750</v>
      </c>
      <c r="Y34" s="31">
        <f t="shared" si="2"/>
        <v>312750</v>
      </c>
      <c r="Z34" s="32">
        <f>+IF(X34&lt;&gt;0,+(Y34/X34)*100,0)</f>
        <v>-100</v>
      </c>
      <c r="AA34" s="33">
        <f>SUM(AA29:AA33)</f>
        <v>-1251000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-11976904</v>
      </c>
      <c r="F36" s="37">
        <f t="shared" si="3"/>
        <v>-11976904</v>
      </c>
      <c r="G36" s="37">
        <f t="shared" si="3"/>
        <v>3037991</v>
      </c>
      <c r="H36" s="37">
        <f t="shared" si="3"/>
        <v>-3026488</v>
      </c>
      <c r="I36" s="37">
        <f t="shared" si="3"/>
        <v>52554906</v>
      </c>
      <c r="J36" s="37">
        <f t="shared" si="3"/>
        <v>52566409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52566409</v>
      </c>
      <c r="X36" s="37">
        <f t="shared" si="3"/>
        <v>18603549</v>
      </c>
      <c r="Y36" s="37">
        <f t="shared" si="3"/>
        <v>33962860</v>
      </c>
      <c r="Z36" s="38">
        <f>+IF(X36&lt;&gt;0,+(Y36/X36)*100,0)</f>
        <v>182.56118765295807</v>
      </c>
      <c r="AA36" s="39">
        <f>+AA15+AA25+AA34</f>
        <v>-11976904</v>
      </c>
    </row>
    <row r="37" spans="1:27" ht="13.5">
      <c r="A37" s="26" t="s">
        <v>57</v>
      </c>
      <c r="B37" s="20"/>
      <c r="C37" s="35"/>
      <c r="D37" s="35"/>
      <c r="E37" s="36">
        <v>25000000</v>
      </c>
      <c r="F37" s="37">
        <v>25000000</v>
      </c>
      <c r="G37" s="37">
        <v>5306682</v>
      </c>
      <c r="H37" s="37">
        <v>8344673</v>
      </c>
      <c r="I37" s="37">
        <v>5318185</v>
      </c>
      <c r="J37" s="37">
        <v>5306682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5306682</v>
      </c>
      <c r="X37" s="37">
        <v>25000000</v>
      </c>
      <c r="Y37" s="37">
        <v>-19693318</v>
      </c>
      <c r="Z37" s="38">
        <v>-78.77</v>
      </c>
      <c r="AA37" s="39">
        <v>25000000</v>
      </c>
    </row>
    <row r="38" spans="1:27" ht="13.5">
      <c r="A38" s="45" t="s">
        <v>58</v>
      </c>
      <c r="B38" s="46"/>
      <c r="C38" s="47"/>
      <c r="D38" s="47"/>
      <c r="E38" s="48">
        <v>13023096</v>
      </c>
      <c r="F38" s="49">
        <v>13023096</v>
      </c>
      <c r="G38" s="49">
        <v>8344673</v>
      </c>
      <c r="H38" s="49">
        <v>5318185</v>
      </c>
      <c r="I38" s="49">
        <v>57873091</v>
      </c>
      <c r="J38" s="49">
        <v>57873091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57873091</v>
      </c>
      <c r="X38" s="49">
        <v>43603549</v>
      </c>
      <c r="Y38" s="49">
        <v>14269542</v>
      </c>
      <c r="Z38" s="50">
        <v>32.73</v>
      </c>
      <c r="AA38" s="51">
        <v>13023096</v>
      </c>
    </row>
    <row r="39" spans="1:27" ht="13.5">
      <c r="A39" s="52" t="s">
        <v>80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172743000</v>
      </c>
      <c r="F6" s="23">
        <v>172743000</v>
      </c>
      <c r="G6" s="23">
        <v>226231</v>
      </c>
      <c r="H6" s="23">
        <v>361299</v>
      </c>
      <c r="I6" s="23">
        <v>1696669</v>
      </c>
      <c r="J6" s="23">
        <v>2284199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2284199</v>
      </c>
      <c r="X6" s="23">
        <v>43233000</v>
      </c>
      <c r="Y6" s="23">
        <v>-40948801</v>
      </c>
      <c r="Z6" s="24">
        <v>-94.72</v>
      </c>
      <c r="AA6" s="25">
        <v>172743000</v>
      </c>
    </row>
    <row r="7" spans="1:27" ht="13.5">
      <c r="A7" s="26" t="s">
        <v>34</v>
      </c>
      <c r="B7" s="20"/>
      <c r="C7" s="21"/>
      <c r="D7" s="21"/>
      <c r="E7" s="22">
        <v>557364000</v>
      </c>
      <c r="F7" s="23">
        <v>557364000</v>
      </c>
      <c r="G7" s="23">
        <v>217365000</v>
      </c>
      <c r="H7" s="23">
        <v>1811000</v>
      </c>
      <c r="I7" s="23"/>
      <c r="J7" s="23">
        <v>219176000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219176000</v>
      </c>
      <c r="X7" s="23">
        <v>139341000</v>
      </c>
      <c r="Y7" s="23">
        <v>79835000</v>
      </c>
      <c r="Z7" s="24">
        <v>57.29</v>
      </c>
      <c r="AA7" s="25">
        <v>557364000</v>
      </c>
    </row>
    <row r="8" spans="1:27" ht="13.5">
      <c r="A8" s="26" t="s">
        <v>35</v>
      </c>
      <c r="B8" s="20"/>
      <c r="C8" s="21"/>
      <c r="D8" s="21"/>
      <c r="E8" s="22">
        <v>396228000</v>
      </c>
      <c r="F8" s="23">
        <v>396228000</v>
      </c>
      <c r="G8" s="23">
        <v>201100000</v>
      </c>
      <c r="H8" s="23"/>
      <c r="I8" s="23"/>
      <c r="J8" s="23">
        <v>201100000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201100000</v>
      </c>
      <c r="X8" s="23">
        <v>99057000</v>
      </c>
      <c r="Y8" s="23">
        <v>102043000</v>
      </c>
      <c r="Z8" s="24">
        <v>103.01</v>
      </c>
      <c r="AA8" s="25">
        <v>396228000</v>
      </c>
    </row>
    <row r="9" spans="1:27" ht="13.5">
      <c r="A9" s="26" t="s">
        <v>36</v>
      </c>
      <c r="B9" s="20"/>
      <c r="C9" s="21"/>
      <c r="D9" s="21"/>
      <c r="E9" s="22">
        <v>22692000</v>
      </c>
      <c r="F9" s="23">
        <v>22692000</v>
      </c>
      <c r="G9" s="23"/>
      <c r="H9" s="23"/>
      <c r="I9" s="23">
        <v>283388</v>
      </c>
      <c r="J9" s="23">
        <v>283388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283388</v>
      </c>
      <c r="X9" s="23">
        <v>5673000</v>
      </c>
      <c r="Y9" s="23">
        <v>-5389612</v>
      </c>
      <c r="Z9" s="24">
        <v>-95</v>
      </c>
      <c r="AA9" s="25">
        <v>22692000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-678485000</v>
      </c>
      <c r="F12" s="23">
        <v>-678485000</v>
      </c>
      <c r="G12" s="23">
        <v>-33193703</v>
      </c>
      <c r="H12" s="23">
        <v>-32226999</v>
      </c>
      <c r="I12" s="23">
        <v>-40317464</v>
      </c>
      <c r="J12" s="23">
        <v>-105738166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-105738166</v>
      </c>
      <c r="X12" s="23">
        <v>-169661000</v>
      </c>
      <c r="Y12" s="23">
        <v>63922834</v>
      </c>
      <c r="Z12" s="24">
        <v>-37.68</v>
      </c>
      <c r="AA12" s="25">
        <v>-678485000</v>
      </c>
    </row>
    <row r="13" spans="1:27" ht="13.5">
      <c r="A13" s="26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3.5">
      <c r="A14" s="26" t="s">
        <v>41</v>
      </c>
      <c r="B14" s="20"/>
      <c r="C14" s="21"/>
      <c r="D14" s="21"/>
      <c r="E14" s="22">
        <v>-31440000</v>
      </c>
      <c r="F14" s="23">
        <v>-31440000</v>
      </c>
      <c r="G14" s="23">
        <v>-92700</v>
      </c>
      <c r="H14" s="23">
        <v>-334772</v>
      </c>
      <c r="I14" s="23">
        <v>-1505642</v>
      </c>
      <c r="J14" s="23">
        <v>-1933114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-1933114</v>
      </c>
      <c r="X14" s="23">
        <v>-7860000</v>
      </c>
      <c r="Y14" s="23">
        <v>5926886</v>
      </c>
      <c r="Z14" s="24">
        <v>-75.41</v>
      </c>
      <c r="AA14" s="25">
        <v>-31440000</v>
      </c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439102000</v>
      </c>
      <c r="F15" s="31">
        <f t="shared" si="0"/>
        <v>439102000</v>
      </c>
      <c r="G15" s="31">
        <f t="shared" si="0"/>
        <v>385404828</v>
      </c>
      <c r="H15" s="31">
        <f t="shared" si="0"/>
        <v>-30389472</v>
      </c>
      <c r="I15" s="31">
        <f t="shared" si="0"/>
        <v>-39843049</v>
      </c>
      <c r="J15" s="31">
        <f t="shared" si="0"/>
        <v>315172307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315172307</v>
      </c>
      <c r="X15" s="31">
        <f t="shared" si="0"/>
        <v>109783000</v>
      </c>
      <c r="Y15" s="31">
        <f t="shared" si="0"/>
        <v>205389307</v>
      </c>
      <c r="Z15" s="32">
        <f>+IF(X15&lt;&gt;0,+(Y15/X15)*100,0)</f>
        <v>187.0866227011468</v>
      </c>
      <c r="AA15" s="33">
        <f>SUM(AA6:AA14)</f>
        <v>439102000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-440652000</v>
      </c>
      <c r="F24" s="23">
        <v>-440652000</v>
      </c>
      <c r="G24" s="23">
        <v>-96974757</v>
      </c>
      <c r="H24" s="23">
        <v>-27428394</v>
      </c>
      <c r="I24" s="23">
        <v>-8874006</v>
      </c>
      <c r="J24" s="23">
        <v>-133277157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-133277157</v>
      </c>
      <c r="X24" s="23">
        <v>-110163000</v>
      </c>
      <c r="Y24" s="23">
        <v>-23114157</v>
      </c>
      <c r="Z24" s="24">
        <v>20.98</v>
      </c>
      <c r="AA24" s="25">
        <v>-440652000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-440652000</v>
      </c>
      <c r="F25" s="31">
        <f t="shared" si="1"/>
        <v>-440652000</v>
      </c>
      <c r="G25" s="31">
        <f t="shared" si="1"/>
        <v>-96974757</v>
      </c>
      <c r="H25" s="31">
        <f t="shared" si="1"/>
        <v>-27428394</v>
      </c>
      <c r="I25" s="31">
        <f t="shared" si="1"/>
        <v>-8874006</v>
      </c>
      <c r="J25" s="31">
        <f t="shared" si="1"/>
        <v>-133277157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-133277157</v>
      </c>
      <c r="X25" s="31">
        <f t="shared" si="1"/>
        <v>-110163000</v>
      </c>
      <c r="Y25" s="31">
        <f t="shared" si="1"/>
        <v>-23114157</v>
      </c>
      <c r="Z25" s="32">
        <f>+IF(X25&lt;&gt;0,+(Y25/X25)*100,0)</f>
        <v>20.98177881865962</v>
      </c>
      <c r="AA25" s="33">
        <f>SUM(AA19:AA24)</f>
        <v>-440652000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-1550000</v>
      </c>
      <c r="F36" s="37">
        <f t="shared" si="3"/>
        <v>-1550000</v>
      </c>
      <c r="G36" s="37">
        <f t="shared" si="3"/>
        <v>288430071</v>
      </c>
      <c r="H36" s="37">
        <f t="shared" si="3"/>
        <v>-57817866</v>
      </c>
      <c r="I36" s="37">
        <f t="shared" si="3"/>
        <v>-48717055</v>
      </c>
      <c r="J36" s="37">
        <f t="shared" si="3"/>
        <v>181895150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181895150</v>
      </c>
      <c r="X36" s="37">
        <f t="shared" si="3"/>
        <v>-380000</v>
      </c>
      <c r="Y36" s="37">
        <f t="shared" si="3"/>
        <v>182275150</v>
      </c>
      <c r="Z36" s="38">
        <f>+IF(X36&lt;&gt;0,+(Y36/X36)*100,0)</f>
        <v>-47967.14473684211</v>
      </c>
      <c r="AA36" s="39">
        <f>+AA15+AA25+AA34</f>
        <v>-1550000</v>
      </c>
    </row>
    <row r="37" spans="1:27" ht="13.5">
      <c r="A37" s="26" t="s">
        <v>57</v>
      </c>
      <c r="B37" s="20"/>
      <c r="C37" s="35"/>
      <c r="D37" s="35"/>
      <c r="E37" s="36">
        <v>173000000</v>
      </c>
      <c r="F37" s="37">
        <v>173000000</v>
      </c>
      <c r="G37" s="37">
        <v>152539912</v>
      </c>
      <c r="H37" s="37">
        <v>440969983</v>
      </c>
      <c r="I37" s="37">
        <v>383152117</v>
      </c>
      <c r="J37" s="37">
        <v>152539912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152539912</v>
      </c>
      <c r="X37" s="37">
        <v>173000000</v>
      </c>
      <c r="Y37" s="37">
        <v>-20460088</v>
      </c>
      <c r="Z37" s="38">
        <v>-11.83</v>
      </c>
      <c r="AA37" s="39">
        <v>173000000</v>
      </c>
    </row>
    <row r="38" spans="1:27" ht="13.5">
      <c r="A38" s="45" t="s">
        <v>58</v>
      </c>
      <c r="B38" s="46"/>
      <c r="C38" s="47"/>
      <c r="D38" s="47"/>
      <c r="E38" s="48">
        <v>171450000</v>
      </c>
      <c r="F38" s="49">
        <v>171450000</v>
      </c>
      <c r="G38" s="49">
        <v>440969983</v>
      </c>
      <c r="H38" s="49">
        <v>383152117</v>
      </c>
      <c r="I38" s="49">
        <v>334435062</v>
      </c>
      <c r="J38" s="49">
        <v>334435062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334435062</v>
      </c>
      <c r="X38" s="49">
        <v>172620000</v>
      </c>
      <c r="Y38" s="49">
        <v>161815062</v>
      </c>
      <c r="Z38" s="50">
        <v>93.74</v>
      </c>
      <c r="AA38" s="51">
        <v>171450000</v>
      </c>
    </row>
    <row r="39" spans="1:27" ht="13.5">
      <c r="A39" s="52" t="s">
        <v>80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3295428</v>
      </c>
      <c r="F6" s="23">
        <v>3295428</v>
      </c>
      <c r="G6" s="23">
        <v>29098</v>
      </c>
      <c r="H6" s="23">
        <v>28960</v>
      </c>
      <c r="I6" s="23">
        <v>105436</v>
      </c>
      <c r="J6" s="23">
        <v>163494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163494</v>
      </c>
      <c r="X6" s="23">
        <v>823857</v>
      </c>
      <c r="Y6" s="23">
        <v>-660363</v>
      </c>
      <c r="Z6" s="24">
        <v>-80.16</v>
      </c>
      <c r="AA6" s="25">
        <v>3295428</v>
      </c>
    </row>
    <row r="7" spans="1:27" ht="13.5">
      <c r="A7" s="26" t="s">
        <v>34</v>
      </c>
      <c r="B7" s="20"/>
      <c r="C7" s="21"/>
      <c r="D7" s="21"/>
      <c r="E7" s="22">
        <v>202112000</v>
      </c>
      <c r="F7" s="23">
        <v>202112000</v>
      </c>
      <c r="G7" s="23">
        <v>80539000</v>
      </c>
      <c r="H7" s="23"/>
      <c r="I7" s="23"/>
      <c r="J7" s="23">
        <v>80539000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80539000</v>
      </c>
      <c r="X7" s="23">
        <v>90950400</v>
      </c>
      <c r="Y7" s="23">
        <v>-10411400</v>
      </c>
      <c r="Z7" s="24">
        <v>-11.45</v>
      </c>
      <c r="AA7" s="25">
        <v>202112000</v>
      </c>
    </row>
    <row r="8" spans="1:27" ht="13.5">
      <c r="A8" s="26" t="s">
        <v>35</v>
      </c>
      <c r="B8" s="20"/>
      <c r="C8" s="21"/>
      <c r="D8" s="21"/>
      <c r="E8" s="22">
        <v>53180000</v>
      </c>
      <c r="F8" s="23">
        <v>53180000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>
        <v>13301000</v>
      </c>
      <c r="Y8" s="23">
        <v>-13301000</v>
      </c>
      <c r="Z8" s="24">
        <v>-100</v>
      </c>
      <c r="AA8" s="25">
        <v>53180000</v>
      </c>
    </row>
    <row r="9" spans="1:27" ht="13.5">
      <c r="A9" s="26" t="s">
        <v>36</v>
      </c>
      <c r="B9" s="20"/>
      <c r="C9" s="21"/>
      <c r="D9" s="21"/>
      <c r="E9" s="22">
        <v>2800996</v>
      </c>
      <c r="F9" s="23">
        <v>2800996</v>
      </c>
      <c r="G9" s="23">
        <v>313223</v>
      </c>
      <c r="H9" s="23">
        <v>423954</v>
      </c>
      <c r="I9" s="23">
        <v>365252</v>
      </c>
      <c r="J9" s="23">
        <v>1102429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1102429</v>
      </c>
      <c r="X9" s="23">
        <v>700999</v>
      </c>
      <c r="Y9" s="23">
        <v>401430</v>
      </c>
      <c r="Z9" s="24">
        <v>57.27</v>
      </c>
      <c r="AA9" s="25">
        <v>2800996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-173693868</v>
      </c>
      <c r="F12" s="23">
        <v>-173693868</v>
      </c>
      <c r="G12" s="23">
        <v>-10597617</v>
      </c>
      <c r="H12" s="23">
        <v>-10900009</v>
      </c>
      <c r="I12" s="23">
        <v>-11112767</v>
      </c>
      <c r="J12" s="23">
        <v>-32610393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-32610393</v>
      </c>
      <c r="X12" s="23">
        <v>-43423467</v>
      </c>
      <c r="Y12" s="23">
        <v>10813074</v>
      </c>
      <c r="Z12" s="24">
        <v>-24.9</v>
      </c>
      <c r="AA12" s="25">
        <v>-173693868</v>
      </c>
    </row>
    <row r="13" spans="1:27" ht="13.5">
      <c r="A13" s="26" t="s">
        <v>40</v>
      </c>
      <c r="B13" s="20"/>
      <c r="C13" s="21"/>
      <c r="D13" s="21"/>
      <c r="E13" s="22">
        <v>-22412000</v>
      </c>
      <c r="F13" s="23">
        <v>-22412000</v>
      </c>
      <c r="G13" s="23"/>
      <c r="H13" s="23">
        <v>-493</v>
      </c>
      <c r="I13" s="23">
        <v>-876</v>
      </c>
      <c r="J13" s="23">
        <v>-1369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-1369</v>
      </c>
      <c r="X13" s="23"/>
      <c r="Y13" s="23">
        <v>-1369</v>
      </c>
      <c r="Z13" s="24"/>
      <c r="AA13" s="25">
        <v>-22412000</v>
      </c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65282556</v>
      </c>
      <c r="F15" s="31">
        <f t="shared" si="0"/>
        <v>65282556</v>
      </c>
      <c r="G15" s="31">
        <f t="shared" si="0"/>
        <v>70283704</v>
      </c>
      <c r="H15" s="31">
        <f t="shared" si="0"/>
        <v>-10447588</v>
      </c>
      <c r="I15" s="31">
        <f t="shared" si="0"/>
        <v>-10642955</v>
      </c>
      <c r="J15" s="31">
        <f t="shared" si="0"/>
        <v>49193161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49193161</v>
      </c>
      <c r="X15" s="31">
        <f t="shared" si="0"/>
        <v>62352789</v>
      </c>
      <c r="Y15" s="31">
        <f t="shared" si="0"/>
        <v>-13159628</v>
      </c>
      <c r="Z15" s="32">
        <f>+IF(X15&lt;&gt;0,+(Y15/X15)*100,0)</f>
        <v>-21.105115282012484</v>
      </c>
      <c r="AA15" s="33">
        <f>SUM(AA6:AA14)</f>
        <v>65282556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-53300000</v>
      </c>
      <c r="F24" s="23">
        <v>-53300000</v>
      </c>
      <c r="G24" s="23"/>
      <c r="H24" s="23">
        <v>-1568422</v>
      </c>
      <c r="I24" s="23">
        <v>-2899768</v>
      </c>
      <c r="J24" s="23">
        <v>-4468190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-4468190</v>
      </c>
      <c r="X24" s="23">
        <v>-13322000</v>
      </c>
      <c r="Y24" s="23">
        <v>8853810</v>
      </c>
      <c r="Z24" s="24">
        <v>-66.46</v>
      </c>
      <c r="AA24" s="25">
        <v>-53300000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-53300000</v>
      </c>
      <c r="F25" s="31">
        <f t="shared" si="1"/>
        <v>-53300000</v>
      </c>
      <c r="G25" s="31">
        <f t="shared" si="1"/>
        <v>0</v>
      </c>
      <c r="H25" s="31">
        <f t="shared" si="1"/>
        <v>-1568422</v>
      </c>
      <c r="I25" s="31">
        <f t="shared" si="1"/>
        <v>-2899768</v>
      </c>
      <c r="J25" s="31">
        <f t="shared" si="1"/>
        <v>-4468190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-4468190</v>
      </c>
      <c r="X25" s="31">
        <f t="shared" si="1"/>
        <v>-13322000</v>
      </c>
      <c r="Y25" s="31">
        <f t="shared" si="1"/>
        <v>8853810</v>
      </c>
      <c r="Z25" s="32">
        <f>+IF(X25&lt;&gt;0,+(Y25/X25)*100,0)</f>
        <v>-66.46006605614772</v>
      </c>
      <c r="AA25" s="33">
        <f>SUM(AA19:AA24)</f>
        <v>-53300000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>
        <v>-9662000</v>
      </c>
      <c r="F33" s="23">
        <v>-9662000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>
        <v>-9662000</v>
      </c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-9662000</v>
      </c>
      <c r="F34" s="31">
        <f t="shared" si="2"/>
        <v>-9662000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-9662000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2320556</v>
      </c>
      <c r="F36" s="37">
        <f t="shared" si="3"/>
        <v>2320556</v>
      </c>
      <c r="G36" s="37">
        <f t="shared" si="3"/>
        <v>70283704</v>
      </c>
      <c r="H36" s="37">
        <f t="shared" si="3"/>
        <v>-12016010</v>
      </c>
      <c r="I36" s="37">
        <f t="shared" si="3"/>
        <v>-13542723</v>
      </c>
      <c r="J36" s="37">
        <f t="shared" si="3"/>
        <v>44724971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44724971</v>
      </c>
      <c r="X36" s="37">
        <f t="shared" si="3"/>
        <v>49030789</v>
      </c>
      <c r="Y36" s="37">
        <f t="shared" si="3"/>
        <v>-4305818</v>
      </c>
      <c r="Z36" s="38">
        <f>+IF(X36&lt;&gt;0,+(Y36/X36)*100,0)</f>
        <v>-8.781865615093407</v>
      </c>
      <c r="AA36" s="39">
        <f>+AA15+AA25+AA34</f>
        <v>2320556</v>
      </c>
    </row>
    <row r="37" spans="1:27" ht="13.5">
      <c r="A37" s="26" t="s">
        <v>57</v>
      </c>
      <c r="B37" s="20"/>
      <c r="C37" s="35"/>
      <c r="D37" s="35"/>
      <c r="E37" s="36">
        <v>2157000</v>
      </c>
      <c r="F37" s="37">
        <v>2157000</v>
      </c>
      <c r="G37" s="37">
        <v>28607886</v>
      </c>
      <c r="H37" s="37">
        <v>98891590</v>
      </c>
      <c r="I37" s="37">
        <v>86875580</v>
      </c>
      <c r="J37" s="37">
        <v>28607886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28607886</v>
      </c>
      <c r="X37" s="37">
        <v>2157000</v>
      </c>
      <c r="Y37" s="37">
        <v>26450886</v>
      </c>
      <c r="Z37" s="38">
        <v>1226.28</v>
      </c>
      <c r="AA37" s="39">
        <v>2157000</v>
      </c>
    </row>
    <row r="38" spans="1:27" ht="13.5">
      <c r="A38" s="45" t="s">
        <v>58</v>
      </c>
      <c r="B38" s="46"/>
      <c r="C38" s="47"/>
      <c r="D38" s="47"/>
      <c r="E38" s="48">
        <v>4477556</v>
      </c>
      <c r="F38" s="49">
        <v>4477556</v>
      </c>
      <c r="G38" s="49">
        <v>98891590</v>
      </c>
      <c r="H38" s="49">
        <v>86875580</v>
      </c>
      <c r="I38" s="49">
        <v>73332857</v>
      </c>
      <c r="J38" s="49">
        <v>73332857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73332857</v>
      </c>
      <c r="X38" s="49">
        <v>51187789</v>
      </c>
      <c r="Y38" s="49">
        <v>22145068</v>
      </c>
      <c r="Z38" s="50">
        <v>43.26</v>
      </c>
      <c r="AA38" s="51">
        <v>4477556</v>
      </c>
    </row>
    <row r="39" spans="1:27" ht="13.5">
      <c r="A39" s="52" t="s">
        <v>80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1605068030</v>
      </c>
      <c r="D6" s="21"/>
      <c r="E6" s="22">
        <v>6891132096</v>
      </c>
      <c r="F6" s="23">
        <v>6891132096</v>
      </c>
      <c r="G6" s="23">
        <v>2176698947</v>
      </c>
      <c r="H6" s="23">
        <v>668273883</v>
      </c>
      <c r="I6" s="23">
        <v>642595382</v>
      </c>
      <c r="J6" s="23">
        <v>3487568212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3487568212</v>
      </c>
      <c r="X6" s="23">
        <v>1674903602</v>
      </c>
      <c r="Y6" s="23">
        <v>1812664610</v>
      </c>
      <c r="Z6" s="24">
        <v>108.23</v>
      </c>
      <c r="AA6" s="25">
        <v>6891132096</v>
      </c>
    </row>
    <row r="7" spans="1:27" ht="13.5">
      <c r="A7" s="26" t="s">
        <v>34</v>
      </c>
      <c r="B7" s="20"/>
      <c r="C7" s="21">
        <v>1315004197</v>
      </c>
      <c r="D7" s="21"/>
      <c r="E7" s="22">
        <v>4396630114</v>
      </c>
      <c r="F7" s="23">
        <v>4396630114</v>
      </c>
      <c r="G7" s="23">
        <v>1772889568</v>
      </c>
      <c r="H7" s="23">
        <v>43168061</v>
      </c>
      <c r="I7" s="23">
        <v>124068200</v>
      </c>
      <c r="J7" s="23">
        <v>1940125829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1940125829</v>
      </c>
      <c r="X7" s="23">
        <v>1596099417</v>
      </c>
      <c r="Y7" s="23">
        <v>344026412</v>
      </c>
      <c r="Z7" s="24">
        <v>21.55</v>
      </c>
      <c r="AA7" s="25">
        <v>4396630114</v>
      </c>
    </row>
    <row r="8" spans="1:27" ht="13.5">
      <c r="A8" s="26" t="s">
        <v>35</v>
      </c>
      <c r="B8" s="20"/>
      <c r="C8" s="21">
        <v>188372670</v>
      </c>
      <c r="D8" s="21"/>
      <c r="E8" s="22">
        <v>2142634535</v>
      </c>
      <c r="F8" s="23">
        <v>2142634535</v>
      </c>
      <c r="G8" s="23">
        <v>474555009</v>
      </c>
      <c r="H8" s="23">
        <v>111323632</v>
      </c>
      <c r="I8" s="23">
        <v>8205248</v>
      </c>
      <c r="J8" s="23">
        <v>594083889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594083889</v>
      </c>
      <c r="X8" s="23">
        <v>647852188</v>
      </c>
      <c r="Y8" s="23">
        <v>-53768299</v>
      </c>
      <c r="Z8" s="24">
        <v>-8.3</v>
      </c>
      <c r="AA8" s="25">
        <v>2142634535</v>
      </c>
    </row>
    <row r="9" spans="1:27" ht="13.5">
      <c r="A9" s="26" t="s">
        <v>36</v>
      </c>
      <c r="B9" s="20"/>
      <c r="C9" s="21">
        <v>93445138</v>
      </c>
      <c r="D9" s="21"/>
      <c r="E9" s="22">
        <v>279847547</v>
      </c>
      <c r="F9" s="23">
        <v>279847547</v>
      </c>
      <c r="G9" s="23">
        <v>62702752</v>
      </c>
      <c r="H9" s="23">
        <v>15314406</v>
      </c>
      <c r="I9" s="23">
        <v>14880663</v>
      </c>
      <c r="J9" s="23">
        <v>92897821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92897821</v>
      </c>
      <c r="X9" s="23">
        <v>62228866</v>
      </c>
      <c r="Y9" s="23">
        <v>30668955</v>
      </c>
      <c r="Z9" s="24">
        <v>49.28</v>
      </c>
      <c r="AA9" s="25">
        <v>279847547</v>
      </c>
    </row>
    <row r="10" spans="1:27" ht="13.5">
      <c r="A10" s="26" t="s">
        <v>37</v>
      </c>
      <c r="B10" s="20"/>
      <c r="C10" s="21">
        <v>44034</v>
      </c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-2551946539</v>
      </c>
      <c r="D12" s="21"/>
      <c r="E12" s="22">
        <v>-9925999502</v>
      </c>
      <c r="F12" s="23">
        <v>-9925999502</v>
      </c>
      <c r="G12" s="23">
        <v>-3279162853</v>
      </c>
      <c r="H12" s="23">
        <v>-919353504</v>
      </c>
      <c r="I12" s="23">
        <v>-1103627389</v>
      </c>
      <c r="J12" s="23">
        <v>-5302143746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-5302143746</v>
      </c>
      <c r="X12" s="23">
        <v>-2482980904</v>
      </c>
      <c r="Y12" s="23">
        <v>-2819162842</v>
      </c>
      <c r="Z12" s="24">
        <v>113.54</v>
      </c>
      <c r="AA12" s="25">
        <v>-9925999502</v>
      </c>
    </row>
    <row r="13" spans="1:27" ht="13.5">
      <c r="A13" s="26" t="s">
        <v>40</v>
      </c>
      <c r="B13" s="20"/>
      <c r="C13" s="21">
        <v>-16635754</v>
      </c>
      <c r="D13" s="21"/>
      <c r="E13" s="22">
        <v>-336204683</v>
      </c>
      <c r="F13" s="23">
        <v>-336204683</v>
      </c>
      <c r="G13" s="23">
        <v>-3999481</v>
      </c>
      <c r="H13" s="23">
        <v>-4170151</v>
      </c>
      <c r="I13" s="23">
        <v>-3687309</v>
      </c>
      <c r="J13" s="23">
        <v>-11856941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-11856941</v>
      </c>
      <c r="X13" s="23">
        <v>-63761484</v>
      </c>
      <c r="Y13" s="23">
        <v>51904543</v>
      </c>
      <c r="Z13" s="24">
        <v>-81.4</v>
      </c>
      <c r="AA13" s="25">
        <v>-336204683</v>
      </c>
    </row>
    <row r="14" spans="1:27" ht="13.5">
      <c r="A14" s="26" t="s">
        <v>41</v>
      </c>
      <c r="B14" s="20"/>
      <c r="C14" s="21">
        <v>-502281249</v>
      </c>
      <c r="D14" s="21"/>
      <c r="E14" s="22">
        <v>-831104600</v>
      </c>
      <c r="F14" s="23">
        <v>-831104600</v>
      </c>
      <c r="G14" s="23">
        <v>-29799547</v>
      </c>
      <c r="H14" s="23">
        <v>-24813650</v>
      </c>
      <c r="I14" s="23">
        <v>-27716330</v>
      </c>
      <c r="J14" s="23">
        <v>-82329527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-82329527</v>
      </c>
      <c r="X14" s="23">
        <v>-185681498</v>
      </c>
      <c r="Y14" s="23">
        <v>103351971</v>
      </c>
      <c r="Z14" s="24">
        <v>-55.66</v>
      </c>
      <c r="AA14" s="25">
        <v>-831104600</v>
      </c>
    </row>
    <row r="15" spans="1:27" ht="13.5">
      <c r="A15" s="27" t="s">
        <v>42</v>
      </c>
      <c r="B15" s="28"/>
      <c r="C15" s="29">
        <f aca="true" t="shared" si="0" ref="C15:Y15">SUM(C6:C14)</f>
        <v>131070527</v>
      </c>
      <c r="D15" s="29">
        <f>SUM(D6:D14)</f>
        <v>0</v>
      </c>
      <c r="E15" s="30">
        <f t="shared" si="0"/>
        <v>2616935507</v>
      </c>
      <c r="F15" s="31">
        <f t="shared" si="0"/>
        <v>2616935507</v>
      </c>
      <c r="G15" s="31">
        <f t="shared" si="0"/>
        <v>1173884395</v>
      </c>
      <c r="H15" s="31">
        <f t="shared" si="0"/>
        <v>-110257323</v>
      </c>
      <c r="I15" s="31">
        <f t="shared" si="0"/>
        <v>-345281535</v>
      </c>
      <c r="J15" s="31">
        <f t="shared" si="0"/>
        <v>718345537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718345537</v>
      </c>
      <c r="X15" s="31">
        <f t="shared" si="0"/>
        <v>1248660187</v>
      </c>
      <c r="Y15" s="31">
        <f t="shared" si="0"/>
        <v>-530314650</v>
      </c>
      <c r="Z15" s="32">
        <f>+IF(X15&lt;&gt;0,+(Y15/X15)*100,0)</f>
        <v>-42.47069423059934</v>
      </c>
      <c r="AA15" s="33">
        <f>SUM(AA6:AA14)</f>
        <v>2616935507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158311530</v>
      </c>
      <c r="D19" s="21"/>
      <c r="E19" s="22">
        <v>99509477</v>
      </c>
      <c r="F19" s="23">
        <v>99509477</v>
      </c>
      <c r="G19" s="40">
        <v>19937647</v>
      </c>
      <c r="H19" s="40">
        <v>4516552</v>
      </c>
      <c r="I19" s="40">
        <v>39757480</v>
      </c>
      <c r="J19" s="23">
        <v>64211679</v>
      </c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>
        <v>64211679</v>
      </c>
      <c r="X19" s="23">
        <v>23194869</v>
      </c>
      <c r="Y19" s="40">
        <v>41016810</v>
      </c>
      <c r="Z19" s="41">
        <v>176.84</v>
      </c>
      <c r="AA19" s="42">
        <v>99509477</v>
      </c>
    </row>
    <row r="20" spans="1:27" ht="13.5">
      <c r="A20" s="26" t="s">
        <v>45</v>
      </c>
      <c r="B20" s="20"/>
      <c r="C20" s="21"/>
      <c r="D20" s="21"/>
      <c r="E20" s="43">
        <v>91270800</v>
      </c>
      <c r="F20" s="40">
        <v>91270800</v>
      </c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>
        <v>22817700</v>
      </c>
      <c r="Y20" s="23">
        <v>-22817700</v>
      </c>
      <c r="Z20" s="24">
        <v>-100</v>
      </c>
      <c r="AA20" s="25">
        <v>91270800</v>
      </c>
    </row>
    <row r="21" spans="1:27" ht="13.5">
      <c r="A21" s="26" t="s">
        <v>46</v>
      </c>
      <c r="B21" s="20"/>
      <c r="C21" s="44"/>
      <c r="D21" s="44"/>
      <c r="E21" s="22"/>
      <c r="F21" s="23"/>
      <c r="G21" s="40">
        <v>5253962</v>
      </c>
      <c r="H21" s="40">
        <v>-1834506</v>
      </c>
      <c r="I21" s="40">
        <v>-1096427</v>
      </c>
      <c r="J21" s="23">
        <v>2323029</v>
      </c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>
        <v>2323029</v>
      </c>
      <c r="X21" s="23"/>
      <c r="Y21" s="40">
        <v>2323029</v>
      </c>
      <c r="Z21" s="41"/>
      <c r="AA21" s="42"/>
    </row>
    <row r="22" spans="1:27" ht="13.5">
      <c r="A22" s="26" t="s">
        <v>47</v>
      </c>
      <c r="B22" s="20"/>
      <c r="C22" s="21">
        <v>-2596384</v>
      </c>
      <c r="D22" s="21"/>
      <c r="E22" s="22">
        <v>-205818208</v>
      </c>
      <c r="F22" s="23">
        <v>-120818208</v>
      </c>
      <c r="G22" s="23">
        <v>12000000</v>
      </c>
      <c r="H22" s="23">
        <v>46000000</v>
      </c>
      <c r="I22" s="23">
        <v>52000000</v>
      </c>
      <c r="J22" s="23">
        <v>110000000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>
        <v>110000000</v>
      </c>
      <c r="X22" s="23">
        <v>-62204552</v>
      </c>
      <c r="Y22" s="23">
        <v>172204552</v>
      </c>
      <c r="Z22" s="24">
        <v>-276.84</v>
      </c>
      <c r="AA22" s="25">
        <v>-120818208</v>
      </c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-375435097</v>
      </c>
      <c r="D24" s="21"/>
      <c r="E24" s="22">
        <v>-2514785866</v>
      </c>
      <c r="F24" s="23">
        <v>-2585476606</v>
      </c>
      <c r="G24" s="23">
        <v>-209097933</v>
      </c>
      <c r="H24" s="23">
        <v>-128026160</v>
      </c>
      <c r="I24" s="23">
        <v>-129894384</v>
      </c>
      <c r="J24" s="23">
        <v>-467018477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-467018477</v>
      </c>
      <c r="X24" s="23">
        <v>-543648282</v>
      </c>
      <c r="Y24" s="23">
        <v>76629805</v>
      </c>
      <c r="Z24" s="24">
        <v>-14.1</v>
      </c>
      <c r="AA24" s="25">
        <v>-2585476606</v>
      </c>
    </row>
    <row r="25" spans="1:27" ht="13.5">
      <c r="A25" s="27" t="s">
        <v>49</v>
      </c>
      <c r="B25" s="28"/>
      <c r="C25" s="29">
        <f aca="true" t="shared" si="1" ref="C25:Y25">SUM(C19:C24)</f>
        <v>-219719951</v>
      </c>
      <c r="D25" s="29">
        <f>SUM(D19:D24)</f>
        <v>0</v>
      </c>
      <c r="E25" s="30">
        <f t="shared" si="1"/>
        <v>-2529823797</v>
      </c>
      <c r="F25" s="31">
        <f t="shared" si="1"/>
        <v>-2515514537</v>
      </c>
      <c r="G25" s="31">
        <f t="shared" si="1"/>
        <v>-171906324</v>
      </c>
      <c r="H25" s="31">
        <f t="shared" si="1"/>
        <v>-79344114</v>
      </c>
      <c r="I25" s="31">
        <f t="shared" si="1"/>
        <v>-39233331</v>
      </c>
      <c r="J25" s="31">
        <f t="shared" si="1"/>
        <v>-290483769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-290483769</v>
      </c>
      <c r="X25" s="31">
        <f t="shared" si="1"/>
        <v>-559840265</v>
      </c>
      <c r="Y25" s="31">
        <f t="shared" si="1"/>
        <v>269356496</v>
      </c>
      <c r="Z25" s="32">
        <f>+IF(X25&lt;&gt;0,+(Y25/X25)*100,0)</f>
        <v>-48.11309811737103</v>
      </c>
      <c r="AA25" s="33">
        <f>SUM(AA19:AA24)</f>
        <v>-2515514537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>
        <v>157150511</v>
      </c>
      <c r="F30" s="23">
        <v>157150511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>
        <v>25500000</v>
      </c>
      <c r="Y30" s="23">
        <v>-25500000</v>
      </c>
      <c r="Z30" s="24">
        <v>-100</v>
      </c>
      <c r="AA30" s="25">
        <v>157150511</v>
      </c>
    </row>
    <row r="31" spans="1:27" ht="13.5">
      <c r="A31" s="26" t="s">
        <v>53</v>
      </c>
      <c r="B31" s="20"/>
      <c r="C31" s="21">
        <v>3403982</v>
      </c>
      <c r="D31" s="21"/>
      <c r="E31" s="22">
        <v>11238542</v>
      </c>
      <c r="F31" s="23">
        <v>11238542</v>
      </c>
      <c r="G31" s="23">
        <v>1075524</v>
      </c>
      <c r="H31" s="40">
        <v>-168636</v>
      </c>
      <c r="I31" s="40">
        <v>35399</v>
      </c>
      <c r="J31" s="40">
        <v>942287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942287</v>
      </c>
      <c r="X31" s="40">
        <v>2474550</v>
      </c>
      <c r="Y31" s="23">
        <v>-1532263</v>
      </c>
      <c r="Z31" s="24">
        <v>-61.92</v>
      </c>
      <c r="AA31" s="25">
        <v>11238542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-20297762</v>
      </c>
      <c r="D33" s="21"/>
      <c r="E33" s="22">
        <v>-90058714</v>
      </c>
      <c r="F33" s="23">
        <v>-90058714</v>
      </c>
      <c r="G33" s="23"/>
      <c r="H33" s="23"/>
      <c r="I33" s="23">
        <v>-5391044</v>
      </c>
      <c r="J33" s="23">
        <v>-5391044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-5391044</v>
      </c>
      <c r="X33" s="23">
        <v>-12308037</v>
      </c>
      <c r="Y33" s="23">
        <v>6916993</v>
      </c>
      <c r="Z33" s="24">
        <v>-56.2</v>
      </c>
      <c r="AA33" s="25">
        <v>-90058714</v>
      </c>
    </row>
    <row r="34" spans="1:27" ht="13.5">
      <c r="A34" s="27" t="s">
        <v>55</v>
      </c>
      <c r="B34" s="28"/>
      <c r="C34" s="29">
        <f aca="true" t="shared" si="2" ref="C34:Y34">SUM(C29:C33)</f>
        <v>-16893780</v>
      </c>
      <c r="D34" s="29">
        <f>SUM(D29:D33)</f>
        <v>0</v>
      </c>
      <c r="E34" s="30">
        <f t="shared" si="2"/>
        <v>78330339</v>
      </c>
      <c r="F34" s="31">
        <f t="shared" si="2"/>
        <v>78330339</v>
      </c>
      <c r="G34" s="31">
        <f t="shared" si="2"/>
        <v>1075524</v>
      </c>
      <c r="H34" s="31">
        <f t="shared" si="2"/>
        <v>-168636</v>
      </c>
      <c r="I34" s="31">
        <f t="shared" si="2"/>
        <v>-5355645</v>
      </c>
      <c r="J34" s="31">
        <f t="shared" si="2"/>
        <v>-4448757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-4448757</v>
      </c>
      <c r="X34" s="31">
        <f t="shared" si="2"/>
        <v>15666513</v>
      </c>
      <c r="Y34" s="31">
        <f t="shared" si="2"/>
        <v>-20115270</v>
      </c>
      <c r="Z34" s="32">
        <f>+IF(X34&lt;&gt;0,+(Y34/X34)*100,0)</f>
        <v>-128.39659980494702</v>
      </c>
      <c r="AA34" s="33">
        <f>SUM(AA29:AA33)</f>
        <v>78330339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-105543204</v>
      </c>
      <c r="D36" s="35">
        <f>+D15+D25+D34</f>
        <v>0</v>
      </c>
      <c r="E36" s="36">
        <f t="shared" si="3"/>
        <v>165442049</v>
      </c>
      <c r="F36" s="37">
        <f t="shared" si="3"/>
        <v>179751309</v>
      </c>
      <c r="G36" s="37">
        <f t="shared" si="3"/>
        <v>1003053595</v>
      </c>
      <c r="H36" s="37">
        <f t="shared" si="3"/>
        <v>-189770073</v>
      </c>
      <c r="I36" s="37">
        <f t="shared" si="3"/>
        <v>-389870511</v>
      </c>
      <c r="J36" s="37">
        <f t="shared" si="3"/>
        <v>423413011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423413011</v>
      </c>
      <c r="X36" s="37">
        <f t="shared" si="3"/>
        <v>704486435</v>
      </c>
      <c r="Y36" s="37">
        <f t="shared" si="3"/>
        <v>-281073424</v>
      </c>
      <c r="Z36" s="38">
        <f>+IF(X36&lt;&gt;0,+(Y36/X36)*100,0)</f>
        <v>-39.897634650694165</v>
      </c>
      <c r="AA36" s="39">
        <f>+AA15+AA25+AA34</f>
        <v>179751309</v>
      </c>
    </row>
    <row r="37" spans="1:27" ht="13.5">
      <c r="A37" s="26" t="s">
        <v>57</v>
      </c>
      <c r="B37" s="20"/>
      <c r="C37" s="35">
        <v>575757851</v>
      </c>
      <c r="D37" s="35"/>
      <c r="E37" s="36">
        <v>644857706</v>
      </c>
      <c r="F37" s="37">
        <v>644857706</v>
      </c>
      <c r="G37" s="37">
        <v>897385499</v>
      </c>
      <c r="H37" s="37">
        <v>1900439094</v>
      </c>
      <c r="I37" s="37">
        <v>1710669021</v>
      </c>
      <c r="J37" s="37">
        <v>897385499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897385499</v>
      </c>
      <c r="X37" s="37">
        <v>644857706</v>
      </c>
      <c r="Y37" s="37">
        <v>252527793</v>
      </c>
      <c r="Z37" s="38">
        <v>39.16</v>
      </c>
      <c r="AA37" s="39">
        <v>644857706</v>
      </c>
    </row>
    <row r="38" spans="1:27" ht="13.5">
      <c r="A38" s="45" t="s">
        <v>58</v>
      </c>
      <c r="B38" s="46"/>
      <c r="C38" s="47">
        <v>470214647</v>
      </c>
      <c r="D38" s="47"/>
      <c r="E38" s="48">
        <v>810299756</v>
      </c>
      <c r="F38" s="49">
        <v>824609016</v>
      </c>
      <c r="G38" s="49">
        <v>1900439094</v>
      </c>
      <c r="H38" s="49">
        <v>1710669021</v>
      </c>
      <c r="I38" s="49">
        <v>1320798510</v>
      </c>
      <c r="J38" s="49">
        <v>1320798510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1320798510</v>
      </c>
      <c r="X38" s="49">
        <v>1349344142</v>
      </c>
      <c r="Y38" s="49">
        <v>-28545632</v>
      </c>
      <c r="Z38" s="50">
        <v>-2.12</v>
      </c>
      <c r="AA38" s="51">
        <v>824609016</v>
      </c>
    </row>
    <row r="39" spans="1:27" ht="13.5">
      <c r="A39" s="52" t="s">
        <v>80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144717089</v>
      </c>
      <c r="D6" s="21"/>
      <c r="E6" s="22">
        <v>154241004</v>
      </c>
      <c r="F6" s="23">
        <v>154241004</v>
      </c>
      <c r="G6" s="23">
        <v>14470708</v>
      </c>
      <c r="H6" s="23">
        <v>9721802</v>
      </c>
      <c r="I6" s="23">
        <v>8923142</v>
      </c>
      <c r="J6" s="23">
        <v>33115652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33115652</v>
      </c>
      <c r="X6" s="23">
        <v>38560251</v>
      </c>
      <c r="Y6" s="23">
        <v>-5444599</v>
      </c>
      <c r="Z6" s="24">
        <v>-14.12</v>
      </c>
      <c r="AA6" s="25">
        <v>154241004</v>
      </c>
    </row>
    <row r="7" spans="1:27" ht="13.5">
      <c r="A7" s="26" t="s">
        <v>34</v>
      </c>
      <c r="B7" s="20"/>
      <c r="C7" s="21">
        <v>219339621</v>
      </c>
      <c r="D7" s="21"/>
      <c r="E7" s="22">
        <v>132752001</v>
      </c>
      <c r="F7" s="23">
        <v>132752001</v>
      </c>
      <c r="G7" s="23">
        <v>51994000</v>
      </c>
      <c r="H7" s="23">
        <v>2107227</v>
      </c>
      <c r="I7" s="23"/>
      <c r="J7" s="23">
        <v>54101227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54101227</v>
      </c>
      <c r="X7" s="23">
        <v>44250667</v>
      </c>
      <c r="Y7" s="23">
        <v>9850560</v>
      </c>
      <c r="Z7" s="24">
        <v>22.26</v>
      </c>
      <c r="AA7" s="25">
        <v>132752001</v>
      </c>
    </row>
    <row r="8" spans="1:27" ht="13.5">
      <c r="A8" s="26" t="s">
        <v>35</v>
      </c>
      <c r="B8" s="20"/>
      <c r="C8" s="21"/>
      <c r="D8" s="21"/>
      <c r="E8" s="22">
        <v>77765001</v>
      </c>
      <c r="F8" s="23">
        <v>77765001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>
        <v>25921667</v>
      </c>
      <c r="Y8" s="23">
        <v>-25921667</v>
      </c>
      <c r="Z8" s="24">
        <v>-100</v>
      </c>
      <c r="AA8" s="25">
        <v>77765001</v>
      </c>
    </row>
    <row r="9" spans="1:27" ht="13.5">
      <c r="A9" s="26" t="s">
        <v>36</v>
      </c>
      <c r="B9" s="20"/>
      <c r="C9" s="21">
        <v>5638753</v>
      </c>
      <c r="D9" s="21"/>
      <c r="E9" s="22">
        <v>2799996</v>
      </c>
      <c r="F9" s="23">
        <v>2799996</v>
      </c>
      <c r="G9" s="23">
        <v>868112</v>
      </c>
      <c r="H9" s="23">
        <v>136461</v>
      </c>
      <c r="I9" s="23">
        <v>150660</v>
      </c>
      <c r="J9" s="23">
        <v>1155233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1155233</v>
      </c>
      <c r="X9" s="23">
        <v>699999</v>
      </c>
      <c r="Y9" s="23">
        <v>455234</v>
      </c>
      <c r="Z9" s="24">
        <v>65.03</v>
      </c>
      <c r="AA9" s="25">
        <v>2799996</v>
      </c>
    </row>
    <row r="10" spans="1:27" ht="13.5">
      <c r="A10" s="26" t="s">
        <v>37</v>
      </c>
      <c r="B10" s="20"/>
      <c r="C10" s="21">
        <v>6186</v>
      </c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-302694774</v>
      </c>
      <c r="D12" s="21"/>
      <c r="E12" s="22">
        <v>-307429348</v>
      </c>
      <c r="F12" s="23">
        <v>-307429348</v>
      </c>
      <c r="G12" s="23">
        <v>-15439630</v>
      </c>
      <c r="H12" s="23">
        <v>-28801804</v>
      </c>
      <c r="I12" s="23">
        <v>-17858671</v>
      </c>
      <c r="J12" s="23">
        <v>-62100105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-62100105</v>
      </c>
      <c r="X12" s="23">
        <v>-76858087</v>
      </c>
      <c r="Y12" s="23">
        <v>14757982</v>
      </c>
      <c r="Z12" s="24">
        <v>-19.2</v>
      </c>
      <c r="AA12" s="25">
        <v>-307429348</v>
      </c>
    </row>
    <row r="13" spans="1:27" ht="13.5">
      <c r="A13" s="26" t="s">
        <v>40</v>
      </c>
      <c r="B13" s="20"/>
      <c r="C13" s="21">
        <v>-1974259</v>
      </c>
      <c r="D13" s="21"/>
      <c r="E13" s="22">
        <v>-929004</v>
      </c>
      <c r="F13" s="23">
        <v>-929004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-232251</v>
      </c>
      <c r="Y13" s="23">
        <v>232251</v>
      </c>
      <c r="Z13" s="24">
        <v>-100</v>
      </c>
      <c r="AA13" s="25">
        <v>-929004</v>
      </c>
    </row>
    <row r="14" spans="1:27" ht="13.5">
      <c r="A14" s="26" t="s">
        <v>41</v>
      </c>
      <c r="B14" s="20"/>
      <c r="C14" s="21">
        <v>-3877048</v>
      </c>
      <c r="D14" s="21"/>
      <c r="E14" s="22">
        <v>-12872004</v>
      </c>
      <c r="F14" s="23">
        <v>-12872004</v>
      </c>
      <c r="G14" s="23">
        <v>-268303</v>
      </c>
      <c r="H14" s="23">
        <v>-291556</v>
      </c>
      <c r="I14" s="23">
        <v>-795140</v>
      </c>
      <c r="J14" s="23">
        <v>-1354999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-1354999</v>
      </c>
      <c r="X14" s="23">
        <v>-3218001</v>
      </c>
      <c r="Y14" s="23">
        <v>1863002</v>
      </c>
      <c r="Z14" s="24">
        <v>-57.89</v>
      </c>
      <c r="AA14" s="25">
        <v>-12872004</v>
      </c>
    </row>
    <row r="15" spans="1:27" ht="13.5">
      <c r="A15" s="27" t="s">
        <v>42</v>
      </c>
      <c r="B15" s="28"/>
      <c r="C15" s="29">
        <f aca="true" t="shared" si="0" ref="C15:Y15">SUM(C6:C14)</f>
        <v>61155568</v>
      </c>
      <c r="D15" s="29">
        <f>SUM(D6:D14)</f>
        <v>0</v>
      </c>
      <c r="E15" s="30">
        <f t="shared" si="0"/>
        <v>46327646</v>
      </c>
      <c r="F15" s="31">
        <f t="shared" si="0"/>
        <v>46327646</v>
      </c>
      <c r="G15" s="31">
        <f t="shared" si="0"/>
        <v>51624887</v>
      </c>
      <c r="H15" s="31">
        <f t="shared" si="0"/>
        <v>-17127870</v>
      </c>
      <c r="I15" s="31">
        <f t="shared" si="0"/>
        <v>-9580009</v>
      </c>
      <c r="J15" s="31">
        <f t="shared" si="0"/>
        <v>24917008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24917008</v>
      </c>
      <c r="X15" s="31">
        <f t="shared" si="0"/>
        <v>29124245</v>
      </c>
      <c r="Y15" s="31">
        <f t="shared" si="0"/>
        <v>-4207237</v>
      </c>
      <c r="Z15" s="32">
        <f>+IF(X15&lt;&gt;0,+(Y15/X15)*100,0)</f>
        <v>-14.445823402460734</v>
      </c>
      <c r="AA15" s="33">
        <f>SUM(AA6:AA14)</f>
        <v>46327646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511401</v>
      </c>
      <c r="D19" s="21"/>
      <c r="E19" s="22">
        <v>2810000</v>
      </c>
      <c r="F19" s="23">
        <v>2810000</v>
      </c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>
        <v>2810000</v>
      </c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3609378</v>
      </c>
      <c r="D24" s="21"/>
      <c r="E24" s="22">
        <v>-88622004</v>
      </c>
      <c r="F24" s="23">
        <v>-88622004</v>
      </c>
      <c r="G24" s="23">
        <v>-240492</v>
      </c>
      <c r="H24" s="23">
        <v>-6977263</v>
      </c>
      <c r="I24" s="23">
        <v>-8023756</v>
      </c>
      <c r="J24" s="23">
        <v>-15241511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-15241511</v>
      </c>
      <c r="X24" s="23">
        <v>-22155501</v>
      </c>
      <c r="Y24" s="23">
        <v>6913990</v>
      </c>
      <c r="Z24" s="24">
        <v>-31.21</v>
      </c>
      <c r="AA24" s="25">
        <v>-88622004</v>
      </c>
    </row>
    <row r="25" spans="1:27" ht="13.5">
      <c r="A25" s="27" t="s">
        <v>49</v>
      </c>
      <c r="B25" s="28"/>
      <c r="C25" s="29">
        <f aca="true" t="shared" si="1" ref="C25:Y25">SUM(C19:C24)</f>
        <v>4120779</v>
      </c>
      <c r="D25" s="29">
        <f>SUM(D19:D24)</f>
        <v>0</v>
      </c>
      <c r="E25" s="30">
        <f t="shared" si="1"/>
        <v>-85812004</v>
      </c>
      <c r="F25" s="31">
        <f t="shared" si="1"/>
        <v>-85812004</v>
      </c>
      <c r="G25" s="31">
        <f t="shared" si="1"/>
        <v>-240492</v>
      </c>
      <c r="H25" s="31">
        <f t="shared" si="1"/>
        <v>-6977263</v>
      </c>
      <c r="I25" s="31">
        <f t="shared" si="1"/>
        <v>-8023756</v>
      </c>
      <c r="J25" s="31">
        <f t="shared" si="1"/>
        <v>-15241511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-15241511</v>
      </c>
      <c r="X25" s="31">
        <f t="shared" si="1"/>
        <v>-22155501</v>
      </c>
      <c r="Y25" s="31">
        <f t="shared" si="1"/>
        <v>6913990</v>
      </c>
      <c r="Z25" s="32">
        <f>+IF(X25&lt;&gt;0,+(Y25/X25)*100,0)</f>
        <v>-31.20665156703069</v>
      </c>
      <c r="AA25" s="33">
        <f>SUM(AA19:AA24)</f>
        <v>-85812004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65276347</v>
      </c>
      <c r="D36" s="35">
        <f>+D15+D25+D34</f>
        <v>0</v>
      </c>
      <c r="E36" s="36">
        <f t="shared" si="3"/>
        <v>-39484358</v>
      </c>
      <c r="F36" s="37">
        <f t="shared" si="3"/>
        <v>-39484358</v>
      </c>
      <c r="G36" s="37">
        <f t="shared" si="3"/>
        <v>51384395</v>
      </c>
      <c r="H36" s="37">
        <f t="shared" si="3"/>
        <v>-24105133</v>
      </c>
      <c r="I36" s="37">
        <f t="shared" si="3"/>
        <v>-17603765</v>
      </c>
      <c r="J36" s="37">
        <f t="shared" si="3"/>
        <v>9675497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9675497</v>
      </c>
      <c r="X36" s="37">
        <f t="shared" si="3"/>
        <v>6968744</v>
      </c>
      <c r="Y36" s="37">
        <f t="shared" si="3"/>
        <v>2706753</v>
      </c>
      <c r="Z36" s="38">
        <f>+IF(X36&lt;&gt;0,+(Y36/X36)*100,0)</f>
        <v>38.84133209657293</v>
      </c>
      <c r="AA36" s="39">
        <f>+AA15+AA25+AA34</f>
        <v>-39484358</v>
      </c>
    </row>
    <row r="37" spans="1:27" ht="13.5">
      <c r="A37" s="26" t="s">
        <v>57</v>
      </c>
      <c r="B37" s="20"/>
      <c r="C37" s="35"/>
      <c r="D37" s="35"/>
      <c r="E37" s="36">
        <v>42697000</v>
      </c>
      <c r="F37" s="37">
        <v>42697000</v>
      </c>
      <c r="G37" s="37">
        <v>3017479</v>
      </c>
      <c r="H37" s="37">
        <v>54401874</v>
      </c>
      <c r="I37" s="37">
        <v>30296741</v>
      </c>
      <c r="J37" s="37">
        <v>3017479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3017479</v>
      </c>
      <c r="X37" s="37">
        <v>42697000</v>
      </c>
      <c r="Y37" s="37">
        <v>-39679521</v>
      </c>
      <c r="Z37" s="38">
        <v>-92.93</v>
      </c>
      <c r="AA37" s="39">
        <v>42697000</v>
      </c>
    </row>
    <row r="38" spans="1:27" ht="13.5">
      <c r="A38" s="45" t="s">
        <v>58</v>
      </c>
      <c r="B38" s="46"/>
      <c r="C38" s="47">
        <v>65276347</v>
      </c>
      <c r="D38" s="47"/>
      <c r="E38" s="48">
        <v>3212642</v>
      </c>
      <c r="F38" s="49">
        <v>3212642</v>
      </c>
      <c r="G38" s="49">
        <v>54401874</v>
      </c>
      <c r="H38" s="49">
        <v>30296741</v>
      </c>
      <c r="I38" s="49">
        <v>12692976</v>
      </c>
      <c r="J38" s="49">
        <v>12692976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12692976</v>
      </c>
      <c r="X38" s="49">
        <v>49665744</v>
      </c>
      <c r="Y38" s="49">
        <v>-36972768</v>
      </c>
      <c r="Z38" s="50">
        <v>-74.44</v>
      </c>
      <c r="AA38" s="51">
        <v>3212642</v>
      </c>
    </row>
    <row r="39" spans="1:27" ht="13.5">
      <c r="A39" s="52" t="s">
        <v>80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58406013</v>
      </c>
      <c r="F6" s="23">
        <v>58406013</v>
      </c>
      <c r="G6" s="23"/>
      <c r="H6" s="23"/>
      <c r="I6" s="23">
        <v>3548705</v>
      </c>
      <c r="J6" s="23">
        <v>3548705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3548705</v>
      </c>
      <c r="X6" s="23">
        <v>14584920</v>
      </c>
      <c r="Y6" s="23">
        <v>-11036215</v>
      </c>
      <c r="Z6" s="24">
        <v>-75.67</v>
      </c>
      <c r="AA6" s="25">
        <v>58406013</v>
      </c>
    </row>
    <row r="7" spans="1:27" ht="13.5">
      <c r="A7" s="26" t="s">
        <v>34</v>
      </c>
      <c r="B7" s="20"/>
      <c r="C7" s="21"/>
      <c r="D7" s="21"/>
      <c r="E7" s="22">
        <v>95305000</v>
      </c>
      <c r="F7" s="23">
        <v>95305000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>
        <v>40032000</v>
      </c>
      <c r="Y7" s="23">
        <v>-40032000</v>
      </c>
      <c r="Z7" s="24">
        <v>-100</v>
      </c>
      <c r="AA7" s="25">
        <v>95305000</v>
      </c>
    </row>
    <row r="8" spans="1:27" ht="13.5">
      <c r="A8" s="26" t="s">
        <v>35</v>
      </c>
      <c r="B8" s="20"/>
      <c r="C8" s="21"/>
      <c r="D8" s="21"/>
      <c r="E8" s="22">
        <v>28220000</v>
      </c>
      <c r="F8" s="23">
        <v>28220000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>
        <v>8170000</v>
      </c>
      <c r="Y8" s="23">
        <v>-8170000</v>
      </c>
      <c r="Z8" s="24">
        <v>-100</v>
      </c>
      <c r="AA8" s="25">
        <v>28220000</v>
      </c>
    </row>
    <row r="9" spans="1:27" ht="13.5">
      <c r="A9" s="26" t="s">
        <v>36</v>
      </c>
      <c r="B9" s="20"/>
      <c r="C9" s="21"/>
      <c r="D9" s="21"/>
      <c r="E9" s="22">
        <v>15450996</v>
      </c>
      <c r="F9" s="23">
        <v>15450996</v>
      </c>
      <c r="G9" s="23"/>
      <c r="H9" s="23"/>
      <c r="I9" s="23">
        <v>158417</v>
      </c>
      <c r="J9" s="23">
        <v>158417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158417</v>
      </c>
      <c r="X9" s="23">
        <v>3862749</v>
      </c>
      <c r="Y9" s="23">
        <v>-3704332</v>
      </c>
      <c r="Z9" s="24">
        <v>-95.9</v>
      </c>
      <c r="AA9" s="25">
        <v>15450996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-179652000</v>
      </c>
      <c r="F12" s="23">
        <v>-179652000</v>
      </c>
      <c r="G12" s="23"/>
      <c r="H12" s="23"/>
      <c r="I12" s="23">
        <v>-11223118</v>
      </c>
      <c r="J12" s="23">
        <v>-11223118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-11223118</v>
      </c>
      <c r="X12" s="23">
        <v>-44912985</v>
      </c>
      <c r="Y12" s="23">
        <v>33689867</v>
      </c>
      <c r="Z12" s="24">
        <v>-75.01</v>
      </c>
      <c r="AA12" s="25">
        <v>-179652000</v>
      </c>
    </row>
    <row r="13" spans="1:27" ht="13.5">
      <c r="A13" s="26" t="s">
        <v>40</v>
      </c>
      <c r="B13" s="20"/>
      <c r="C13" s="21"/>
      <c r="D13" s="21"/>
      <c r="E13" s="22">
        <v>-828120</v>
      </c>
      <c r="F13" s="23">
        <v>-828120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-207030</v>
      </c>
      <c r="Y13" s="23">
        <v>207030</v>
      </c>
      <c r="Z13" s="24">
        <v>-100</v>
      </c>
      <c r="AA13" s="25">
        <v>-828120</v>
      </c>
    </row>
    <row r="14" spans="1:27" ht="13.5">
      <c r="A14" s="26" t="s">
        <v>41</v>
      </c>
      <c r="B14" s="20"/>
      <c r="C14" s="21"/>
      <c r="D14" s="21"/>
      <c r="E14" s="22">
        <v>-3331092</v>
      </c>
      <c r="F14" s="23">
        <v>-3331092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>
        <v>-832773</v>
      </c>
      <c r="Y14" s="23">
        <v>832773</v>
      </c>
      <c r="Z14" s="24">
        <v>-100</v>
      </c>
      <c r="AA14" s="25">
        <v>-3331092</v>
      </c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13570797</v>
      </c>
      <c r="F15" s="31">
        <f t="shared" si="0"/>
        <v>13570797</v>
      </c>
      <c r="G15" s="31">
        <f t="shared" si="0"/>
        <v>0</v>
      </c>
      <c r="H15" s="31">
        <f t="shared" si="0"/>
        <v>0</v>
      </c>
      <c r="I15" s="31">
        <f t="shared" si="0"/>
        <v>-7515996</v>
      </c>
      <c r="J15" s="31">
        <f t="shared" si="0"/>
        <v>-7515996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-7515996</v>
      </c>
      <c r="X15" s="31">
        <f t="shared" si="0"/>
        <v>20696881</v>
      </c>
      <c r="Y15" s="31">
        <f t="shared" si="0"/>
        <v>-28212877</v>
      </c>
      <c r="Z15" s="32">
        <f>+IF(X15&lt;&gt;0,+(Y15/X15)*100,0)</f>
        <v>-136.3146311755863</v>
      </c>
      <c r="AA15" s="33">
        <f>SUM(AA6:AA14)</f>
        <v>13570797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-27459000</v>
      </c>
      <c r="F24" s="23">
        <v>-27459000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>
        <v>-6864750</v>
      </c>
      <c r="Y24" s="23">
        <v>6864750</v>
      </c>
      <c r="Z24" s="24">
        <v>-100</v>
      </c>
      <c r="AA24" s="25">
        <v>-27459000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-27459000</v>
      </c>
      <c r="F25" s="31">
        <f t="shared" si="1"/>
        <v>-27459000</v>
      </c>
      <c r="G25" s="31">
        <f t="shared" si="1"/>
        <v>0</v>
      </c>
      <c r="H25" s="31">
        <f t="shared" si="1"/>
        <v>0</v>
      </c>
      <c r="I25" s="31">
        <f t="shared" si="1"/>
        <v>0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0</v>
      </c>
      <c r="X25" s="31">
        <f t="shared" si="1"/>
        <v>-6864750</v>
      </c>
      <c r="Y25" s="31">
        <f t="shared" si="1"/>
        <v>6864750</v>
      </c>
      <c r="Z25" s="32">
        <f>+IF(X25&lt;&gt;0,+(Y25/X25)*100,0)</f>
        <v>-100</v>
      </c>
      <c r="AA25" s="33">
        <f>SUM(AA19:AA24)</f>
        <v>-27459000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-13888203</v>
      </c>
      <c r="F36" s="37">
        <f t="shared" si="3"/>
        <v>-13888203</v>
      </c>
      <c r="G36" s="37">
        <f t="shared" si="3"/>
        <v>0</v>
      </c>
      <c r="H36" s="37">
        <f t="shared" si="3"/>
        <v>0</v>
      </c>
      <c r="I36" s="37">
        <f t="shared" si="3"/>
        <v>-7515996</v>
      </c>
      <c r="J36" s="37">
        <f t="shared" si="3"/>
        <v>-7515996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-7515996</v>
      </c>
      <c r="X36" s="37">
        <f t="shared" si="3"/>
        <v>13832131</v>
      </c>
      <c r="Y36" s="37">
        <f t="shared" si="3"/>
        <v>-21348127</v>
      </c>
      <c r="Z36" s="38">
        <f>+IF(X36&lt;&gt;0,+(Y36/X36)*100,0)</f>
        <v>-154.3372239606464</v>
      </c>
      <c r="AA36" s="39">
        <f>+AA15+AA25+AA34</f>
        <v>-13888203</v>
      </c>
    </row>
    <row r="37" spans="1:27" ht="13.5">
      <c r="A37" s="26" t="s">
        <v>57</v>
      </c>
      <c r="B37" s="20"/>
      <c r="C37" s="35"/>
      <c r="D37" s="35"/>
      <c r="E37" s="36">
        <v>30746887</v>
      </c>
      <c r="F37" s="37">
        <v>30746887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>
        <v>30746887</v>
      </c>
      <c r="Y37" s="37">
        <v>-30746887</v>
      </c>
      <c r="Z37" s="38">
        <v>-100</v>
      </c>
      <c r="AA37" s="39">
        <v>30746887</v>
      </c>
    </row>
    <row r="38" spans="1:27" ht="13.5">
      <c r="A38" s="45" t="s">
        <v>58</v>
      </c>
      <c r="B38" s="46"/>
      <c r="C38" s="47"/>
      <c r="D38" s="47"/>
      <c r="E38" s="48">
        <v>16858684</v>
      </c>
      <c r="F38" s="49">
        <v>16858684</v>
      </c>
      <c r="G38" s="49"/>
      <c r="H38" s="49"/>
      <c r="I38" s="49">
        <v>-7515996</v>
      </c>
      <c r="J38" s="49">
        <v>-7515996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-7515996</v>
      </c>
      <c r="X38" s="49">
        <v>44579018</v>
      </c>
      <c r="Y38" s="49">
        <v>-52095014</v>
      </c>
      <c r="Z38" s="50">
        <v>-116.86</v>
      </c>
      <c r="AA38" s="51">
        <v>16858684</v>
      </c>
    </row>
    <row r="39" spans="1:27" ht="13.5">
      <c r="A39" s="52" t="s">
        <v>80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298583699</v>
      </c>
      <c r="F6" s="23">
        <v>298583699</v>
      </c>
      <c r="G6" s="23">
        <v>47279057</v>
      </c>
      <c r="H6" s="23">
        <v>37739123</v>
      </c>
      <c r="I6" s="23">
        <v>29647488</v>
      </c>
      <c r="J6" s="23">
        <v>114665668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114665668</v>
      </c>
      <c r="X6" s="23">
        <v>74404626</v>
      </c>
      <c r="Y6" s="23">
        <v>40261042</v>
      </c>
      <c r="Z6" s="24">
        <v>54.11</v>
      </c>
      <c r="AA6" s="25">
        <v>298583699</v>
      </c>
    </row>
    <row r="7" spans="1:27" ht="13.5">
      <c r="A7" s="26" t="s">
        <v>34</v>
      </c>
      <c r="B7" s="20"/>
      <c r="C7" s="21"/>
      <c r="D7" s="21"/>
      <c r="E7" s="22">
        <v>89269700</v>
      </c>
      <c r="F7" s="23">
        <v>89269700</v>
      </c>
      <c r="G7" s="23">
        <v>35258000</v>
      </c>
      <c r="H7" s="23">
        <v>934000</v>
      </c>
      <c r="I7" s="23"/>
      <c r="J7" s="23">
        <v>36192000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36192000</v>
      </c>
      <c r="X7" s="23">
        <v>36192000</v>
      </c>
      <c r="Y7" s="23"/>
      <c r="Z7" s="24"/>
      <c r="AA7" s="25">
        <v>89269700</v>
      </c>
    </row>
    <row r="8" spans="1:27" ht="13.5">
      <c r="A8" s="26" t="s">
        <v>35</v>
      </c>
      <c r="B8" s="20"/>
      <c r="C8" s="21"/>
      <c r="D8" s="21"/>
      <c r="E8" s="22"/>
      <c r="F8" s="23"/>
      <c r="G8" s="23">
        <v>7917000</v>
      </c>
      <c r="H8" s="23">
        <v>476000</v>
      </c>
      <c r="I8" s="23"/>
      <c r="J8" s="23">
        <v>8393000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8393000</v>
      </c>
      <c r="X8" s="23"/>
      <c r="Y8" s="23">
        <v>8393000</v>
      </c>
      <c r="Z8" s="24"/>
      <c r="AA8" s="25"/>
    </row>
    <row r="9" spans="1:27" ht="13.5">
      <c r="A9" s="26" t="s">
        <v>36</v>
      </c>
      <c r="B9" s="20"/>
      <c r="C9" s="21"/>
      <c r="D9" s="21"/>
      <c r="E9" s="22">
        <v>4855956</v>
      </c>
      <c r="F9" s="23">
        <v>4855956</v>
      </c>
      <c r="G9" s="23">
        <v>324239</v>
      </c>
      <c r="H9" s="23">
        <v>202507</v>
      </c>
      <c r="I9" s="23">
        <v>200533</v>
      </c>
      <c r="J9" s="23">
        <v>727279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727279</v>
      </c>
      <c r="X9" s="23">
        <v>1213989</v>
      </c>
      <c r="Y9" s="23">
        <v>-486710</v>
      </c>
      <c r="Z9" s="24">
        <v>-40.09</v>
      </c>
      <c r="AA9" s="25">
        <v>4855956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-237297036</v>
      </c>
      <c r="F12" s="23">
        <v>-237297036</v>
      </c>
      <c r="G12" s="23">
        <v>-85585593</v>
      </c>
      <c r="H12" s="23">
        <v>-38132927</v>
      </c>
      <c r="I12" s="23">
        <v>-42457923</v>
      </c>
      <c r="J12" s="23">
        <v>-166176443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-166176443</v>
      </c>
      <c r="X12" s="23">
        <v>-59324259</v>
      </c>
      <c r="Y12" s="23">
        <v>-106852184</v>
      </c>
      <c r="Z12" s="24">
        <v>180.12</v>
      </c>
      <c r="AA12" s="25">
        <v>-237297036</v>
      </c>
    </row>
    <row r="13" spans="1:27" ht="13.5">
      <c r="A13" s="26" t="s">
        <v>40</v>
      </c>
      <c r="B13" s="20"/>
      <c r="C13" s="21"/>
      <c r="D13" s="21"/>
      <c r="E13" s="22">
        <v>-204845328</v>
      </c>
      <c r="F13" s="23">
        <v>-204845328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-51211332</v>
      </c>
      <c r="Y13" s="23">
        <v>51211332</v>
      </c>
      <c r="Z13" s="24">
        <v>-100</v>
      </c>
      <c r="AA13" s="25">
        <v>-204845328</v>
      </c>
    </row>
    <row r="14" spans="1:27" ht="13.5">
      <c r="A14" s="26" t="s">
        <v>41</v>
      </c>
      <c r="B14" s="20"/>
      <c r="C14" s="21"/>
      <c r="D14" s="21"/>
      <c r="E14" s="22">
        <v>-4704636</v>
      </c>
      <c r="F14" s="23">
        <v>-4704636</v>
      </c>
      <c r="G14" s="23">
        <v>-10104</v>
      </c>
      <c r="H14" s="23"/>
      <c r="I14" s="23"/>
      <c r="J14" s="23">
        <v>-10104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-10104</v>
      </c>
      <c r="X14" s="23">
        <v>-1176159</v>
      </c>
      <c r="Y14" s="23">
        <v>1166055</v>
      </c>
      <c r="Z14" s="24">
        <v>-99.14</v>
      </c>
      <c r="AA14" s="25">
        <v>-4704636</v>
      </c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-54137645</v>
      </c>
      <c r="F15" s="31">
        <f t="shared" si="0"/>
        <v>-54137645</v>
      </c>
      <c r="G15" s="31">
        <f t="shared" si="0"/>
        <v>5182599</v>
      </c>
      <c r="H15" s="31">
        <f t="shared" si="0"/>
        <v>1218703</v>
      </c>
      <c r="I15" s="31">
        <f t="shared" si="0"/>
        <v>-12609902</v>
      </c>
      <c r="J15" s="31">
        <f t="shared" si="0"/>
        <v>-6208600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-6208600</v>
      </c>
      <c r="X15" s="31">
        <f t="shared" si="0"/>
        <v>98865</v>
      </c>
      <c r="Y15" s="31">
        <f t="shared" si="0"/>
        <v>-6307465</v>
      </c>
      <c r="Z15" s="32">
        <f>+IF(X15&lt;&gt;0,+(Y15/X15)*100,0)</f>
        <v>-6379.8765994032265</v>
      </c>
      <c r="AA15" s="33">
        <f>SUM(AA6:AA14)</f>
        <v>-54137645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/>
      <c r="F24" s="23"/>
      <c r="G24" s="23"/>
      <c r="H24" s="23">
        <v>-3510796</v>
      </c>
      <c r="I24" s="23">
        <v>-957437</v>
      </c>
      <c r="J24" s="23">
        <v>-4468233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-4468233</v>
      </c>
      <c r="X24" s="23"/>
      <c r="Y24" s="23">
        <v>-4468233</v>
      </c>
      <c r="Z24" s="24"/>
      <c r="AA24" s="25"/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0</v>
      </c>
      <c r="F25" s="31">
        <f t="shared" si="1"/>
        <v>0</v>
      </c>
      <c r="G25" s="31">
        <f t="shared" si="1"/>
        <v>0</v>
      </c>
      <c r="H25" s="31">
        <f t="shared" si="1"/>
        <v>-3510796</v>
      </c>
      <c r="I25" s="31">
        <f t="shared" si="1"/>
        <v>-957437</v>
      </c>
      <c r="J25" s="31">
        <f t="shared" si="1"/>
        <v>-4468233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-4468233</v>
      </c>
      <c r="X25" s="31">
        <f t="shared" si="1"/>
        <v>0</v>
      </c>
      <c r="Y25" s="31">
        <f t="shared" si="1"/>
        <v>-4468233</v>
      </c>
      <c r="Z25" s="32">
        <f>+IF(X25&lt;&gt;0,+(Y25/X25)*100,0)</f>
        <v>0</v>
      </c>
      <c r="AA25" s="33">
        <f>SUM(AA19:AA24)</f>
        <v>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-54137645</v>
      </c>
      <c r="F36" s="37">
        <f t="shared" si="3"/>
        <v>-54137645</v>
      </c>
      <c r="G36" s="37">
        <f t="shared" si="3"/>
        <v>5182599</v>
      </c>
      <c r="H36" s="37">
        <f t="shared" si="3"/>
        <v>-2292093</v>
      </c>
      <c r="I36" s="37">
        <f t="shared" si="3"/>
        <v>-13567339</v>
      </c>
      <c r="J36" s="37">
        <f t="shared" si="3"/>
        <v>-10676833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-10676833</v>
      </c>
      <c r="X36" s="37">
        <f t="shared" si="3"/>
        <v>98865</v>
      </c>
      <c r="Y36" s="37">
        <f t="shared" si="3"/>
        <v>-10775698</v>
      </c>
      <c r="Z36" s="38">
        <f>+IF(X36&lt;&gt;0,+(Y36/X36)*100,0)</f>
        <v>-10899.406261063066</v>
      </c>
      <c r="AA36" s="39">
        <f>+AA15+AA25+AA34</f>
        <v>-54137645</v>
      </c>
    </row>
    <row r="37" spans="1:27" ht="13.5">
      <c r="A37" s="26" t="s">
        <v>57</v>
      </c>
      <c r="B37" s="20"/>
      <c r="C37" s="35"/>
      <c r="D37" s="35"/>
      <c r="E37" s="36"/>
      <c r="F37" s="37"/>
      <c r="G37" s="37">
        <v>32280177</v>
      </c>
      <c r="H37" s="37">
        <v>37462776</v>
      </c>
      <c r="I37" s="37">
        <v>35170683</v>
      </c>
      <c r="J37" s="37">
        <v>32280177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32280177</v>
      </c>
      <c r="X37" s="37"/>
      <c r="Y37" s="37">
        <v>32280177</v>
      </c>
      <c r="Z37" s="38"/>
      <c r="AA37" s="39"/>
    </row>
    <row r="38" spans="1:27" ht="13.5">
      <c r="A38" s="45" t="s">
        <v>58</v>
      </c>
      <c r="B38" s="46"/>
      <c r="C38" s="47"/>
      <c r="D38" s="47"/>
      <c r="E38" s="48">
        <v>-54137645</v>
      </c>
      <c r="F38" s="49">
        <v>-54137645</v>
      </c>
      <c r="G38" s="49">
        <v>37462776</v>
      </c>
      <c r="H38" s="49">
        <v>35170683</v>
      </c>
      <c r="I38" s="49">
        <v>21603344</v>
      </c>
      <c r="J38" s="49">
        <v>21603344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21603344</v>
      </c>
      <c r="X38" s="49">
        <v>98865</v>
      </c>
      <c r="Y38" s="49">
        <v>21504479</v>
      </c>
      <c r="Z38" s="50">
        <v>21751.36</v>
      </c>
      <c r="AA38" s="51">
        <v>-54137645</v>
      </c>
    </row>
    <row r="39" spans="1:27" ht="13.5">
      <c r="A39" s="52" t="s">
        <v>80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67586988</v>
      </c>
      <c r="F6" s="23">
        <v>67586988</v>
      </c>
      <c r="G6" s="23">
        <v>5729567</v>
      </c>
      <c r="H6" s="23">
        <v>5224669</v>
      </c>
      <c r="I6" s="23">
        <v>5709957</v>
      </c>
      <c r="J6" s="23">
        <v>16664193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16664193</v>
      </c>
      <c r="X6" s="23">
        <v>17123471</v>
      </c>
      <c r="Y6" s="23">
        <v>-459278</v>
      </c>
      <c r="Z6" s="24">
        <v>-2.68</v>
      </c>
      <c r="AA6" s="25">
        <v>67586988</v>
      </c>
    </row>
    <row r="7" spans="1:27" ht="13.5">
      <c r="A7" s="26" t="s">
        <v>34</v>
      </c>
      <c r="B7" s="20"/>
      <c r="C7" s="21"/>
      <c r="D7" s="21"/>
      <c r="E7" s="22">
        <v>52787000</v>
      </c>
      <c r="F7" s="23">
        <v>52787000</v>
      </c>
      <c r="G7" s="23">
        <v>21045000</v>
      </c>
      <c r="H7" s="23">
        <v>3991555</v>
      </c>
      <c r="I7" s="23"/>
      <c r="J7" s="23">
        <v>25036555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25036555</v>
      </c>
      <c r="X7" s="23">
        <v>20375000</v>
      </c>
      <c r="Y7" s="23">
        <v>4661555</v>
      </c>
      <c r="Z7" s="24">
        <v>22.88</v>
      </c>
      <c r="AA7" s="25">
        <v>52787000</v>
      </c>
    </row>
    <row r="8" spans="1:27" ht="13.5">
      <c r="A8" s="26" t="s">
        <v>35</v>
      </c>
      <c r="B8" s="20"/>
      <c r="C8" s="21"/>
      <c r="D8" s="21"/>
      <c r="E8" s="22">
        <v>79095000</v>
      </c>
      <c r="F8" s="23">
        <v>79095000</v>
      </c>
      <c r="G8" s="23">
        <v>6080000</v>
      </c>
      <c r="H8" s="23"/>
      <c r="I8" s="23">
        <v>500000</v>
      </c>
      <c r="J8" s="23">
        <v>6580000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6580000</v>
      </c>
      <c r="X8" s="23">
        <v>19773750</v>
      </c>
      <c r="Y8" s="23">
        <v>-13193750</v>
      </c>
      <c r="Z8" s="24">
        <v>-66.72</v>
      </c>
      <c r="AA8" s="25">
        <v>79095000</v>
      </c>
    </row>
    <row r="9" spans="1:27" ht="13.5">
      <c r="A9" s="26" t="s">
        <v>36</v>
      </c>
      <c r="B9" s="20"/>
      <c r="C9" s="21"/>
      <c r="D9" s="21"/>
      <c r="E9" s="22">
        <v>309000</v>
      </c>
      <c r="F9" s="23">
        <v>309000</v>
      </c>
      <c r="G9" s="23">
        <v>66065</v>
      </c>
      <c r="H9" s="23">
        <v>49799</v>
      </c>
      <c r="I9" s="23">
        <v>99301</v>
      </c>
      <c r="J9" s="23">
        <v>215165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215165</v>
      </c>
      <c r="X9" s="23">
        <v>77250</v>
      </c>
      <c r="Y9" s="23">
        <v>137915</v>
      </c>
      <c r="Z9" s="24">
        <v>178.53</v>
      </c>
      <c r="AA9" s="25">
        <v>309000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-134478089</v>
      </c>
      <c r="F12" s="23">
        <v>-134478089</v>
      </c>
      <c r="G12" s="23">
        <v>-17182749</v>
      </c>
      <c r="H12" s="23">
        <v>-8998098</v>
      </c>
      <c r="I12" s="23">
        <v>-8640938</v>
      </c>
      <c r="J12" s="23">
        <v>-34821785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-34821785</v>
      </c>
      <c r="X12" s="23">
        <v>-34039483</v>
      </c>
      <c r="Y12" s="23">
        <v>-782302</v>
      </c>
      <c r="Z12" s="24">
        <v>2.3</v>
      </c>
      <c r="AA12" s="25">
        <v>-134478089</v>
      </c>
    </row>
    <row r="13" spans="1:27" ht="13.5">
      <c r="A13" s="26" t="s">
        <v>40</v>
      </c>
      <c r="B13" s="20"/>
      <c r="C13" s="21"/>
      <c r="D13" s="21"/>
      <c r="E13" s="22">
        <v>-477896</v>
      </c>
      <c r="F13" s="23">
        <v>-477896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-119499</v>
      </c>
      <c r="Y13" s="23">
        <v>119499</v>
      </c>
      <c r="Z13" s="24">
        <v>-100</v>
      </c>
      <c r="AA13" s="25">
        <v>-477896</v>
      </c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64822003</v>
      </c>
      <c r="F15" s="31">
        <f t="shared" si="0"/>
        <v>64822003</v>
      </c>
      <c r="G15" s="31">
        <f t="shared" si="0"/>
        <v>15737883</v>
      </c>
      <c r="H15" s="31">
        <f t="shared" si="0"/>
        <v>267925</v>
      </c>
      <c r="I15" s="31">
        <f t="shared" si="0"/>
        <v>-2331680</v>
      </c>
      <c r="J15" s="31">
        <f t="shared" si="0"/>
        <v>13674128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13674128</v>
      </c>
      <c r="X15" s="31">
        <f t="shared" si="0"/>
        <v>23190489</v>
      </c>
      <c r="Y15" s="31">
        <f t="shared" si="0"/>
        <v>-9516361</v>
      </c>
      <c r="Z15" s="32">
        <f>+IF(X15&lt;&gt;0,+(Y15/X15)*100,0)</f>
        <v>-41.03562024931859</v>
      </c>
      <c r="AA15" s="33">
        <f>SUM(AA6:AA14)</f>
        <v>64822003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-79095000</v>
      </c>
      <c r="F24" s="23">
        <v>-79095000</v>
      </c>
      <c r="G24" s="23">
        <v>-16487611</v>
      </c>
      <c r="H24" s="23">
        <v>-1172892</v>
      </c>
      <c r="I24" s="23">
        <v>-5841349</v>
      </c>
      <c r="J24" s="23">
        <v>-23501852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-23501852</v>
      </c>
      <c r="X24" s="23">
        <v>-19773750</v>
      </c>
      <c r="Y24" s="23">
        <v>-3728102</v>
      </c>
      <c r="Z24" s="24">
        <v>18.85</v>
      </c>
      <c r="AA24" s="25">
        <v>-79095000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-79095000</v>
      </c>
      <c r="F25" s="31">
        <f t="shared" si="1"/>
        <v>-79095000</v>
      </c>
      <c r="G25" s="31">
        <f t="shared" si="1"/>
        <v>-16487611</v>
      </c>
      <c r="H25" s="31">
        <f t="shared" si="1"/>
        <v>-1172892</v>
      </c>
      <c r="I25" s="31">
        <f t="shared" si="1"/>
        <v>-5841349</v>
      </c>
      <c r="J25" s="31">
        <f t="shared" si="1"/>
        <v>-23501852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-23501852</v>
      </c>
      <c r="X25" s="31">
        <f t="shared" si="1"/>
        <v>-19773750</v>
      </c>
      <c r="Y25" s="31">
        <f t="shared" si="1"/>
        <v>-3728102</v>
      </c>
      <c r="Z25" s="32">
        <f>+IF(X25&lt;&gt;0,+(Y25/X25)*100,0)</f>
        <v>18.853793539414628</v>
      </c>
      <c r="AA25" s="33">
        <f>SUM(AA19:AA24)</f>
        <v>-79095000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-14272997</v>
      </c>
      <c r="F36" s="37">
        <f t="shared" si="3"/>
        <v>-14272997</v>
      </c>
      <c r="G36" s="37">
        <f t="shared" si="3"/>
        <v>-749728</v>
      </c>
      <c r="H36" s="37">
        <f t="shared" si="3"/>
        <v>-904967</v>
      </c>
      <c r="I36" s="37">
        <f t="shared" si="3"/>
        <v>-8173029</v>
      </c>
      <c r="J36" s="37">
        <f t="shared" si="3"/>
        <v>-9827724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-9827724</v>
      </c>
      <c r="X36" s="37">
        <f t="shared" si="3"/>
        <v>3416739</v>
      </c>
      <c r="Y36" s="37">
        <f t="shared" si="3"/>
        <v>-13244463</v>
      </c>
      <c r="Z36" s="38">
        <f>+IF(X36&lt;&gt;0,+(Y36/X36)*100,0)</f>
        <v>-387.6346130038027</v>
      </c>
      <c r="AA36" s="39">
        <f>+AA15+AA25+AA34</f>
        <v>-14272997</v>
      </c>
    </row>
    <row r="37" spans="1:27" ht="13.5">
      <c r="A37" s="26" t="s">
        <v>57</v>
      </c>
      <c r="B37" s="20"/>
      <c r="C37" s="35"/>
      <c r="D37" s="35"/>
      <c r="E37" s="36">
        <v>-23581000</v>
      </c>
      <c r="F37" s="37">
        <v>-23581000</v>
      </c>
      <c r="G37" s="37">
        <v>19319050</v>
      </c>
      <c r="H37" s="37">
        <v>18569322</v>
      </c>
      <c r="I37" s="37">
        <v>17664355</v>
      </c>
      <c r="J37" s="37">
        <v>19319050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19319050</v>
      </c>
      <c r="X37" s="37">
        <v>-23581000</v>
      </c>
      <c r="Y37" s="37">
        <v>42900050</v>
      </c>
      <c r="Z37" s="38">
        <v>-181.93</v>
      </c>
      <c r="AA37" s="39">
        <v>-23581000</v>
      </c>
    </row>
    <row r="38" spans="1:27" ht="13.5">
      <c r="A38" s="45" t="s">
        <v>58</v>
      </c>
      <c r="B38" s="46"/>
      <c r="C38" s="47"/>
      <c r="D38" s="47"/>
      <c r="E38" s="48">
        <v>-37853998</v>
      </c>
      <c r="F38" s="49">
        <v>-37853998</v>
      </c>
      <c r="G38" s="49">
        <v>18569322</v>
      </c>
      <c r="H38" s="49">
        <v>17664355</v>
      </c>
      <c r="I38" s="49">
        <v>9491326</v>
      </c>
      <c r="J38" s="49">
        <v>9491326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9491326</v>
      </c>
      <c r="X38" s="49">
        <v>-20164262</v>
      </c>
      <c r="Y38" s="49">
        <v>29655588</v>
      </c>
      <c r="Z38" s="50">
        <v>-147.07</v>
      </c>
      <c r="AA38" s="51">
        <v>-37853998</v>
      </c>
    </row>
    <row r="39" spans="1:27" ht="13.5">
      <c r="A39" s="52" t="s">
        <v>80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1083601308</v>
      </c>
      <c r="D6" s="21"/>
      <c r="E6" s="22">
        <v>1092434352</v>
      </c>
      <c r="F6" s="23">
        <v>1092434352</v>
      </c>
      <c r="G6" s="23">
        <v>92874079</v>
      </c>
      <c r="H6" s="23">
        <v>119441335</v>
      </c>
      <c r="I6" s="23">
        <v>103157664</v>
      </c>
      <c r="J6" s="23">
        <v>315473078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315473078</v>
      </c>
      <c r="X6" s="23">
        <v>273108588</v>
      </c>
      <c r="Y6" s="23">
        <v>42364490</v>
      </c>
      <c r="Z6" s="24">
        <v>15.51</v>
      </c>
      <c r="AA6" s="25">
        <v>1092434352</v>
      </c>
    </row>
    <row r="7" spans="1:27" ht="13.5">
      <c r="A7" s="26" t="s">
        <v>34</v>
      </c>
      <c r="B7" s="20"/>
      <c r="C7" s="21">
        <v>223626929</v>
      </c>
      <c r="D7" s="21"/>
      <c r="E7" s="22">
        <v>224187996</v>
      </c>
      <c r="F7" s="23">
        <v>224187996</v>
      </c>
      <c r="G7" s="23">
        <v>78225549</v>
      </c>
      <c r="H7" s="23">
        <v>2480397</v>
      </c>
      <c r="I7" s="23">
        <v>-718383</v>
      </c>
      <c r="J7" s="23">
        <v>79987563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79987563</v>
      </c>
      <c r="X7" s="23">
        <v>56046999</v>
      </c>
      <c r="Y7" s="23">
        <v>23940564</v>
      </c>
      <c r="Z7" s="24">
        <v>42.72</v>
      </c>
      <c r="AA7" s="25">
        <v>224187996</v>
      </c>
    </row>
    <row r="8" spans="1:27" ht="13.5">
      <c r="A8" s="26" t="s">
        <v>35</v>
      </c>
      <c r="B8" s="20"/>
      <c r="C8" s="21">
        <v>111803335</v>
      </c>
      <c r="D8" s="21"/>
      <c r="E8" s="22">
        <v>71781000</v>
      </c>
      <c r="F8" s="23">
        <v>71781000</v>
      </c>
      <c r="G8" s="23">
        <v>42486528</v>
      </c>
      <c r="H8" s="23">
        <v>10718632</v>
      </c>
      <c r="I8" s="23">
        <v>7705248</v>
      </c>
      <c r="J8" s="23">
        <v>60910408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60910408</v>
      </c>
      <c r="X8" s="23">
        <v>17945250</v>
      </c>
      <c r="Y8" s="23">
        <v>42965158</v>
      </c>
      <c r="Z8" s="24">
        <v>239.42</v>
      </c>
      <c r="AA8" s="25">
        <v>71781000</v>
      </c>
    </row>
    <row r="9" spans="1:27" ht="13.5">
      <c r="A9" s="26" t="s">
        <v>36</v>
      </c>
      <c r="B9" s="20"/>
      <c r="C9" s="21">
        <v>35796394</v>
      </c>
      <c r="D9" s="21"/>
      <c r="E9" s="22">
        <v>1581492</v>
      </c>
      <c r="F9" s="23">
        <v>1581492</v>
      </c>
      <c r="G9" s="23">
        <v>44052</v>
      </c>
      <c r="H9" s="23">
        <v>259613</v>
      </c>
      <c r="I9" s="23">
        <v>342505</v>
      </c>
      <c r="J9" s="23">
        <v>646170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646170</v>
      </c>
      <c r="X9" s="23">
        <v>395373</v>
      </c>
      <c r="Y9" s="23">
        <v>250797</v>
      </c>
      <c r="Z9" s="24">
        <v>63.43</v>
      </c>
      <c r="AA9" s="25">
        <v>1581492</v>
      </c>
    </row>
    <row r="10" spans="1:27" ht="13.5">
      <c r="A10" s="26" t="s">
        <v>37</v>
      </c>
      <c r="B10" s="20"/>
      <c r="C10" s="21">
        <v>37848</v>
      </c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-1326735666</v>
      </c>
      <c r="D12" s="21"/>
      <c r="E12" s="22">
        <v>-1208909472</v>
      </c>
      <c r="F12" s="23">
        <v>-1208909472</v>
      </c>
      <c r="G12" s="23">
        <v>-231563643</v>
      </c>
      <c r="H12" s="23">
        <v>-105113443</v>
      </c>
      <c r="I12" s="23">
        <v>-101152880</v>
      </c>
      <c r="J12" s="23">
        <v>-437829966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-437829966</v>
      </c>
      <c r="X12" s="23">
        <v>-302227368</v>
      </c>
      <c r="Y12" s="23">
        <v>-135602598</v>
      </c>
      <c r="Z12" s="24">
        <v>44.87</v>
      </c>
      <c r="AA12" s="25">
        <v>-1208909472</v>
      </c>
    </row>
    <row r="13" spans="1:27" ht="13.5">
      <c r="A13" s="26" t="s">
        <v>40</v>
      </c>
      <c r="B13" s="20"/>
      <c r="C13" s="21">
        <v>-67921</v>
      </c>
      <c r="D13" s="21"/>
      <c r="E13" s="22">
        <v>-6510108</v>
      </c>
      <c r="F13" s="23">
        <v>-6510108</v>
      </c>
      <c r="G13" s="23">
        <v>-391757</v>
      </c>
      <c r="H13" s="23">
        <v>-1679123</v>
      </c>
      <c r="I13" s="23">
        <v>-1842211</v>
      </c>
      <c r="J13" s="23">
        <v>-3913091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-3913091</v>
      </c>
      <c r="X13" s="23">
        <v>-1627527</v>
      </c>
      <c r="Y13" s="23">
        <v>-2285564</v>
      </c>
      <c r="Z13" s="24">
        <v>140.43</v>
      </c>
      <c r="AA13" s="25">
        <v>-6510108</v>
      </c>
    </row>
    <row r="14" spans="1:27" ht="13.5">
      <c r="A14" s="26" t="s">
        <v>41</v>
      </c>
      <c r="B14" s="20"/>
      <c r="C14" s="21">
        <v>-53447498</v>
      </c>
      <c r="D14" s="21"/>
      <c r="E14" s="22">
        <v>-58375224</v>
      </c>
      <c r="F14" s="23">
        <v>-58375224</v>
      </c>
      <c r="G14" s="23">
        <v>-17973361</v>
      </c>
      <c r="H14" s="23">
        <v>-4862252</v>
      </c>
      <c r="I14" s="23">
        <v>-3570998</v>
      </c>
      <c r="J14" s="23">
        <v>-26406611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-26406611</v>
      </c>
      <c r="X14" s="23">
        <v>-14593806</v>
      </c>
      <c r="Y14" s="23">
        <v>-11812805</v>
      </c>
      <c r="Z14" s="24">
        <v>80.94</v>
      </c>
      <c r="AA14" s="25">
        <v>-58375224</v>
      </c>
    </row>
    <row r="15" spans="1:27" ht="13.5">
      <c r="A15" s="27" t="s">
        <v>42</v>
      </c>
      <c r="B15" s="28"/>
      <c r="C15" s="29">
        <f aca="true" t="shared" si="0" ref="C15:Y15">SUM(C6:C14)</f>
        <v>74614729</v>
      </c>
      <c r="D15" s="29">
        <f>SUM(D6:D14)</f>
        <v>0</v>
      </c>
      <c r="E15" s="30">
        <f t="shared" si="0"/>
        <v>116190036</v>
      </c>
      <c r="F15" s="31">
        <f t="shared" si="0"/>
        <v>116190036</v>
      </c>
      <c r="G15" s="31">
        <f t="shared" si="0"/>
        <v>-36298553</v>
      </c>
      <c r="H15" s="31">
        <f t="shared" si="0"/>
        <v>21245159</v>
      </c>
      <c r="I15" s="31">
        <f t="shared" si="0"/>
        <v>3920945</v>
      </c>
      <c r="J15" s="31">
        <f t="shared" si="0"/>
        <v>-11132449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-11132449</v>
      </c>
      <c r="X15" s="31">
        <f t="shared" si="0"/>
        <v>29047509</v>
      </c>
      <c r="Y15" s="31">
        <f t="shared" si="0"/>
        <v>-40179958</v>
      </c>
      <c r="Z15" s="32">
        <f>+IF(X15&lt;&gt;0,+(Y15/X15)*100,0)</f>
        <v>-138.32496962131933</v>
      </c>
      <c r="AA15" s="33">
        <f>SUM(AA6:AA14)</f>
        <v>116190036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25239015</v>
      </c>
      <c r="D19" s="21"/>
      <c r="E19" s="22">
        <v>88414476</v>
      </c>
      <c r="F19" s="23">
        <v>88414476</v>
      </c>
      <c r="G19" s="40">
        <v>40504</v>
      </c>
      <c r="H19" s="40">
        <v>2444713</v>
      </c>
      <c r="I19" s="40">
        <v>3204456</v>
      </c>
      <c r="J19" s="23">
        <v>5689673</v>
      </c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>
        <v>5689673</v>
      </c>
      <c r="X19" s="23">
        <v>22103619</v>
      </c>
      <c r="Y19" s="40">
        <v>-16413946</v>
      </c>
      <c r="Z19" s="41">
        <v>-74.26</v>
      </c>
      <c r="AA19" s="42">
        <v>88414476</v>
      </c>
    </row>
    <row r="20" spans="1:27" ht="13.5">
      <c r="A20" s="26" t="s">
        <v>45</v>
      </c>
      <c r="B20" s="20"/>
      <c r="C20" s="21"/>
      <c r="D20" s="21"/>
      <c r="E20" s="43">
        <v>5282460</v>
      </c>
      <c r="F20" s="40">
        <v>5282460</v>
      </c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>
        <v>1320615</v>
      </c>
      <c r="Y20" s="23">
        <v>-1320615</v>
      </c>
      <c r="Z20" s="24">
        <v>-100</v>
      </c>
      <c r="AA20" s="25">
        <v>5282460</v>
      </c>
    </row>
    <row r="21" spans="1:27" ht="13.5">
      <c r="A21" s="26" t="s">
        <v>46</v>
      </c>
      <c r="B21" s="20"/>
      <c r="C21" s="44"/>
      <c r="D21" s="44"/>
      <c r="E21" s="22"/>
      <c r="F21" s="23"/>
      <c r="G21" s="40">
        <v>5253962</v>
      </c>
      <c r="H21" s="40">
        <v>-1834506</v>
      </c>
      <c r="I21" s="40">
        <v>-1096427</v>
      </c>
      <c r="J21" s="23">
        <v>2323029</v>
      </c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>
        <v>2323029</v>
      </c>
      <c r="X21" s="23"/>
      <c r="Y21" s="40">
        <v>2323029</v>
      </c>
      <c r="Z21" s="41"/>
      <c r="AA21" s="42"/>
    </row>
    <row r="22" spans="1:27" ht="13.5">
      <c r="A22" s="26" t="s">
        <v>47</v>
      </c>
      <c r="B22" s="20"/>
      <c r="C22" s="21">
        <v>74707</v>
      </c>
      <c r="D22" s="21"/>
      <c r="E22" s="22">
        <v>-818208</v>
      </c>
      <c r="F22" s="23">
        <v>-818208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>
        <v>-204552</v>
      </c>
      <c r="Y22" s="23">
        <v>204552</v>
      </c>
      <c r="Z22" s="24">
        <v>-100</v>
      </c>
      <c r="AA22" s="25">
        <v>-818208</v>
      </c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-116606018</v>
      </c>
      <c r="D24" s="21"/>
      <c r="E24" s="22">
        <v>-136692996</v>
      </c>
      <c r="F24" s="23">
        <v>-136692996</v>
      </c>
      <c r="G24" s="23">
        <v>-9128755</v>
      </c>
      <c r="H24" s="23">
        <v>-12979579</v>
      </c>
      <c r="I24" s="23">
        <v>-17443732</v>
      </c>
      <c r="J24" s="23">
        <v>-39552066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-39552066</v>
      </c>
      <c r="X24" s="23">
        <v>-34173249</v>
      </c>
      <c r="Y24" s="23">
        <v>-5378817</v>
      </c>
      <c r="Z24" s="24">
        <v>15.74</v>
      </c>
      <c r="AA24" s="25">
        <v>-136692996</v>
      </c>
    </row>
    <row r="25" spans="1:27" ht="13.5">
      <c r="A25" s="27" t="s">
        <v>49</v>
      </c>
      <c r="B25" s="28"/>
      <c r="C25" s="29">
        <f aca="true" t="shared" si="1" ref="C25:Y25">SUM(C19:C24)</f>
        <v>-91292296</v>
      </c>
      <c r="D25" s="29">
        <f>SUM(D19:D24)</f>
        <v>0</v>
      </c>
      <c r="E25" s="30">
        <f t="shared" si="1"/>
        <v>-43814268</v>
      </c>
      <c r="F25" s="31">
        <f t="shared" si="1"/>
        <v>-43814268</v>
      </c>
      <c r="G25" s="31">
        <f t="shared" si="1"/>
        <v>-3834289</v>
      </c>
      <c r="H25" s="31">
        <f t="shared" si="1"/>
        <v>-12369372</v>
      </c>
      <c r="I25" s="31">
        <f t="shared" si="1"/>
        <v>-15335703</v>
      </c>
      <c r="J25" s="31">
        <f t="shared" si="1"/>
        <v>-31539364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-31539364</v>
      </c>
      <c r="X25" s="31">
        <f t="shared" si="1"/>
        <v>-10953567</v>
      </c>
      <c r="Y25" s="31">
        <f t="shared" si="1"/>
        <v>-20585797</v>
      </c>
      <c r="Z25" s="32">
        <f>+IF(X25&lt;&gt;0,+(Y25/X25)*100,0)</f>
        <v>187.936925021776</v>
      </c>
      <c r="AA25" s="33">
        <f>SUM(AA19:AA24)</f>
        <v>-43814268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>
        <v>3329453</v>
      </c>
      <c r="D31" s="21"/>
      <c r="E31" s="22">
        <v>1009128</v>
      </c>
      <c r="F31" s="23">
        <v>1009128</v>
      </c>
      <c r="G31" s="23">
        <v>576377</v>
      </c>
      <c r="H31" s="40">
        <v>-133485</v>
      </c>
      <c r="I31" s="40">
        <v>142970</v>
      </c>
      <c r="J31" s="40">
        <v>585862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585862</v>
      </c>
      <c r="X31" s="40">
        <v>252282</v>
      </c>
      <c r="Y31" s="23">
        <v>333580</v>
      </c>
      <c r="Z31" s="24">
        <v>132.23</v>
      </c>
      <c r="AA31" s="25">
        <v>1009128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-5918979</v>
      </c>
      <c r="D33" s="21"/>
      <c r="E33" s="22">
        <v>-3011616</v>
      </c>
      <c r="F33" s="23">
        <v>-3011616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>
        <v>-752904</v>
      </c>
      <c r="Y33" s="23">
        <v>752904</v>
      </c>
      <c r="Z33" s="24">
        <v>-100</v>
      </c>
      <c r="AA33" s="25">
        <v>-3011616</v>
      </c>
    </row>
    <row r="34" spans="1:27" ht="13.5">
      <c r="A34" s="27" t="s">
        <v>55</v>
      </c>
      <c r="B34" s="28"/>
      <c r="C34" s="29">
        <f aca="true" t="shared" si="2" ref="C34:Y34">SUM(C29:C33)</f>
        <v>-2589526</v>
      </c>
      <c r="D34" s="29">
        <f>SUM(D29:D33)</f>
        <v>0</v>
      </c>
      <c r="E34" s="30">
        <f t="shared" si="2"/>
        <v>-2002488</v>
      </c>
      <c r="F34" s="31">
        <f t="shared" si="2"/>
        <v>-2002488</v>
      </c>
      <c r="G34" s="31">
        <f t="shared" si="2"/>
        <v>576377</v>
      </c>
      <c r="H34" s="31">
        <f t="shared" si="2"/>
        <v>-133485</v>
      </c>
      <c r="I34" s="31">
        <f t="shared" si="2"/>
        <v>142970</v>
      </c>
      <c r="J34" s="31">
        <f t="shared" si="2"/>
        <v>585862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585862</v>
      </c>
      <c r="X34" s="31">
        <f t="shared" si="2"/>
        <v>-500622</v>
      </c>
      <c r="Y34" s="31">
        <f t="shared" si="2"/>
        <v>1086484</v>
      </c>
      <c r="Z34" s="32">
        <f>+IF(X34&lt;&gt;0,+(Y34/X34)*100,0)</f>
        <v>-217.02681863761478</v>
      </c>
      <c r="AA34" s="33">
        <f>SUM(AA29:AA33)</f>
        <v>-2002488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-19267093</v>
      </c>
      <c r="D36" s="35">
        <f>+D15+D25+D34</f>
        <v>0</v>
      </c>
      <c r="E36" s="36">
        <f t="shared" si="3"/>
        <v>70373280</v>
      </c>
      <c r="F36" s="37">
        <f t="shared" si="3"/>
        <v>70373280</v>
      </c>
      <c r="G36" s="37">
        <f t="shared" si="3"/>
        <v>-39556465</v>
      </c>
      <c r="H36" s="37">
        <f t="shared" si="3"/>
        <v>8742302</v>
      </c>
      <c r="I36" s="37">
        <f t="shared" si="3"/>
        <v>-11271788</v>
      </c>
      <c r="J36" s="37">
        <f t="shared" si="3"/>
        <v>-42085951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-42085951</v>
      </c>
      <c r="X36" s="37">
        <f t="shared" si="3"/>
        <v>17593320</v>
      </c>
      <c r="Y36" s="37">
        <f t="shared" si="3"/>
        <v>-59679271</v>
      </c>
      <c r="Z36" s="38">
        <f>+IF(X36&lt;&gt;0,+(Y36/X36)*100,0)</f>
        <v>-339.21551475219</v>
      </c>
      <c r="AA36" s="39">
        <f>+AA15+AA25+AA34</f>
        <v>70373280</v>
      </c>
    </row>
    <row r="37" spans="1:27" ht="13.5">
      <c r="A37" s="26" t="s">
        <v>57</v>
      </c>
      <c r="B37" s="20"/>
      <c r="C37" s="35">
        <v>35489075</v>
      </c>
      <c r="D37" s="35"/>
      <c r="E37" s="36">
        <v>-191407248</v>
      </c>
      <c r="F37" s="37">
        <v>-191407248</v>
      </c>
      <c r="G37" s="37">
        <v>16232399</v>
      </c>
      <c r="H37" s="37">
        <v>-23324066</v>
      </c>
      <c r="I37" s="37">
        <v>-14581764</v>
      </c>
      <c r="J37" s="37">
        <v>16232399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16232399</v>
      </c>
      <c r="X37" s="37">
        <v>-191407248</v>
      </c>
      <c r="Y37" s="37">
        <v>207639647</v>
      </c>
      <c r="Z37" s="38">
        <v>-108.48</v>
      </c>
      <c r="AA37" s="39">
        <v>-191407248</v>
      </c>
    </row>
    <row r="38" spans="1:27" ht="13.5">
      <c r="A38" s="45" t="s">
        <v>58</v>
      </c>
      <c r="B38" s="46"/>
      <c r="C38" s="47">
        <v>16221982</v>
      </c>
      <c r="D38" s="47"/>
      <c r="E38" s="48">
        <v>-121033968</v>
      </c>
      <c r="F38" s="49">
        <v>-121033968</v>
      </c>
      <c r="G38" s="49">
        <v>-23324066</v>
      </c>
      <c r="H38" s="49">
        <v>-14581764</v>
      </c>
      <c r="I38" s="49">
        <v>-25853552</v>
      </c>
      <c r="J38" s="49">
        <v>-25853552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-25853552</v>
      </c>
      <c r="X38" s="49">
        <v>-173813928</v>
      </c>
      <c r="Y38" s="49">
        <v>147960376</v>
      </c>
      <c r="Z38" s="50">
        <v>-85.13</v>
      </c>
      <c r="AA38" s="51">
        <v>-121033968</v>
      </c>
    </row>
    <row r="39" spans="1:27" ht="13.5">
      <c r="A39" s="52" t="s">
        <v>80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13964270</v>
      </c>
      <c r="D6" s="21"/>
      <c r="E6" s="22">
        <v>2038160</v>
      </c>
      <c r="F6" s="23">
        <v>2038160</v>
      </c>
      <c r="G6" s="23">
        <v>189560</v>
      </c>
      <c r="H6" s="23">
        <v>394064</v>
      </c>
      <c r="I6" s="23">
        <v>2864104</v>
      </c>
      <c r="J6" s="23">
        <v>3447728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3447728</v>
      </c>
      <c r="X6" s="23">
        <v>304547</v>
      </c>
      <c r="Y6" s="23">
        <v>3143181</v>
      </c>
      <c r="Z6" s="24">
        <v>1032.08</v>
      </c>
      <c r="AA6" s="25">
        <v>2038160</v>
      </c>
    </row>
    <row r="7" spans="1:27" ht="13.5">
      <c r="A7" s="26" t="s">
        <v>34</v>
      </c>
      <c r="B7" s="20"/>
      <c r="C7" s="21">
        <v>281826664</v>
      </c>
      <c r="D7" s="21"/>
      <c r="E7" s="22">
        <v>381781000</v>
      </c>
      <c r="F7" s="23">
        <v>381781000</v>
      </c>
      <c r="G7" s="23">
        <v>107510000</v>
      </c>
      <c r="H7" s="23">
        <v>2767650</v>
      </c>
      <c r="I7" s="23">
        <v>2063000</v>
      </c>
      <c r="J7" s="23">
        <v>112340650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112340650</v>
      </c>
      <c r="X7" s="23">
        <v>129270381</v>
      </c>
      <c r="Y7" s="23">
        <v>-16929731</v>
      </c>
      <c r="Z7" s="24">
        <v>-13.1</v>
      </c>
      <c r="AA7" s="25">
        <v>381781000</v>
      </c>
    </row>
    <row r="8" spans="1:27" ht="13.5">
      <c r="A8" s="26" t="s">
        <v>35</v>
      </c>
      <c r="B8" s="20"/>
      <c r="C8" s="21"/>
      <c r="D8" s="21"/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5"/>
    </row>
    <row r="9" spans="1:27" ht="13.5">
      <c r="A9" s="26" t="s">
        <v>36</v>
      </c>
      <c r="B9" s="20"/>
      <c r="C9" s="21">
        <v>3357126</v>
      </c>
      <c r="D9" s="21"/>
      <c r="E9" s="22">
        <v>3420000</v>
      </c>
      <c r="F9" s="23">
        <v>3420000</v>
      </c>
      <c r="G9" s="23">
        <v>68785</v>
      </c>
      <c r="H9" s="23">
        <v>176297</v>
      </c>
      <c r="I9" s="23">
        <v>277010</v>
      </c>
      <c r="J9" s="23">
        <v>522092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522092</v>
      </c>
      <c r="X9" s="23">
        <v>450780</v>
      </c>
      <c r="Y9" s="23">
        <v>71312</v>
      </c>
      <c r="Z9" s="24">
        <v>15.82</v>
      </c>
      <c r="AA9" s="25">
        <v>3420000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-117912634</v>
      </c>
      <c r="D12" s="21"/>
      <c r="E12" s="22">
        <v>-172978270</v>
      </c>
      <c r="F12" s="23">
        <v>-172978270</v>
      </c>
      <c r="G12" s="23">
        <v>-35067775</v>
      </c>
      <c r="H12" s="23">
        <v>-19190009</v>
      </c>
      <c r="I12" s="23">
        <v>-12416580</v>
      </c>
      <c r="J12" s="23">
        <v>-66674364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-66674364</v>
      </c>
      <c r="X12" s="23">
        <v>-31268037</v>
      </c>
      <c r="Y12" s="23">
        <v>-35406327</v>
      </c>
      <c r="Z12" s="24">
        <v>113.23</v>
      </c>
      <c r="AA12" s="25">
        <v>-172978270</v>
      </c>
    </row>
    <row r="13" spans="1:27" ht="13.5">
      <c r="A13" s="26" t="s">
        <v>40</v>
      </c>
      <c r="B13" s="20"/>
      <c r="C13" s="21">
        <v>-6748420</v>
      </c>
      <c r="D13" s="21"/>
      <c r="E13" s="22">
        <v>-3551000</v>
      </c>
      <c r="F13" s="23">
        <v>-3551000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>
        <v>-3551000</v>
      </c>
    </row>
    <row r="14" spans="1:27" ht="13.5">
      <c r="A14" s="26" t="s">
        <v>41</v>
      </c>
      <c r="B14" s="20"/>
      <c r="C14" s="21">
        <v>-195014619</v>
      </c>
      <c r="D14" s="21"/>
      <c r="E14" s="22">
        <v>-220576730</v>
      </c>
      <c r="F14" s="23">
        <v>-220576730</v>
      </c>
      <c r="G14" s="23">
        <v>-2238787</v>
      </c>
      <c r="H14" s="23">
        <v>-5948784</v>
      </c>
      <c r="I14" s="23">
        <v>-7482157</v>
      </c>
      <c r="J14" s="23">
        <v>-15669728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-15669728</v>
      </c>
      <c r="X14" s="23">
        <v>-16278293</v>
      </c>
      <c r="Y14" s="23">
        <v>608565</v>
      </c>
      <c r="Z14" s="24">
        <v>-3.74</v>
      </c>
      <c r="AA14" s="25">
        <v>-220576730</v>
      </c>
    </row>
    <row r="15" spans="1:27" ht="13.5">
      <c r="A15" s="27" t="s">
        <v>42</v>
      </c>
      <c r="B15" s="28"/>
      <c r="C15" s="29">
        <f aca="true" t="shared" si="0" ref="C15:Y15">SUM(C6:C14)</f>
        <v>-20527613</v>
      </c>
      <c r="D15" s="29">
        <f>SUM(D6:D14)</f>
        <v>0</v>
      </c>
      <c r="E15" s="30">
        <f t="shared" si="0"/>
        <v>-9866840</v>
      </c>
      <c r="F15" s="31">
        <f t="shared" si="0"/>
        <v>-9866840</v>
      </c>
      <c r="G15" s="31">
        <f t="shared" si="0"/>
        <v>70461783</v>
      </c>
      <c r="H15" s="31">
        <f t="shared" si="0"/>
        <v>-21800782</v>
      </c>
      <c r="I15" s="31">
        <f t="shared" si="0"/>
        <v>-14694623</v>
      </c>
      <c r="J15" s="31">
        <f t="shared" si="0"/>
        <v>33966378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33966378</v>
      </c>
      <c r="X15" s="31">
        <f t="shared" si="0"/>
        <v>82479378</v>
      </c>
      <c r="Y15" s="31">
        <f t="shared" si="0"/>
        <v>-48513000</v>
      </c>
      <c r="Z15" s="32">
        <f>+IF(X15&lt;&gt;0,+(Y15/X15)*100,0)</f>
        <v>-58.81833880949006</v>
      </c>
      <c r="AA15" s="33">
        <f>SUM(AA6:AA14)</f>
        <v>-9866840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2</v>
      </c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>
        <v>-48000000</v>
      </c>
      <c r="H22" s="23">
        <v>16000000</v>
      </c>
      <c r="I22" s="23">
        <v>16000000</v>
      </c>
      <c r="J22" s="23">
        <v>-16000000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>
        <v>-16000000</v>
      </c>
      <c r="X22" s="23"/>
      <c r="Y22" s="23">
        <v>-16000000</v>
      </c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-18514226</v>
      </c>
      <c r="D24" s="21"/>
      <c r="E24" s="22">
        <v>-12000000</v>
      </c>
      <c r="F24" s="23">
        <v>-12000000</v>
      </c>
      <c r="G24" s="23"/>
      <c r="H24" s="23"/>
      <c r="I24" s="23">
        <v>-3486</v>
      </c>
      <c r="J24" s="23">
        <v>-3486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-3486</v>
      </c>
      <c r="X24" s="23">
        <v>-6500000</v>
      </c>
      <c r="Y24" s="23">
        <v>6496514</v>
      </c>
      <c r="Z24" s="24">
        <v>-99.95</v>
      </c>
      <c r="AA24" s="25">
        <v>-12000000</v>
      </c>
    </row>
    <row r="25" spans="1:27" ht="13.5">
      <c r="A25" s="27" t="s">
        <v>49</v>
      </c>
      <c r="B25" s="28"/>
      <c r="C25" s="29">
        <f aca="true" t="shared" si="1" ref="C25:Y25">SUM(C19:C24)</f>
        <v>-18514224</v>
      </c>
      <c r="D25" s="29">
        <f>SUM(D19:D24)</f>
        <v>0</v>
      </c>
      <c r="E25" s="30">
        <f t="shared" si="1"/>
        <v>-12000000</v>
      </c>
      <c r="F25" s="31">
        <f t="shared" si="1"/>
        <v>-12000000</v>
      </c>
      <c r="G25" s="31">
        <f t="shared" si="1"/>
        <v>-48000000</v>
      </c>
      <c r="H25" s="31">
        <f t="shared" si="1"/>
        <v>16000000</v>
      </c>
      <c r="I25" s="31">
        <f t="shared" si="1"/>
        <v>15996514</v>
      </c>
      <c r="J25" s="31">
        <f t="shared" si="1"/>
        <v>-16003486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-16003486</v>
      </c>
      <c r="X25" s="31">
        <f t="shared" si="1"/>
        <v>-6500000</v>
      </c>
      <c r="Y25" s="31">
        <f t="shared" si="1"/>
        <v>-9503486</v>
      </c>
      <c r="Z25" s="32">
        <f>+IF(X25&lt;&gt;0,+(Y25/X25)*100,0)</f>
        <v>146.2074769230769</v>
      </c>
      <c r="AA25" s="33">
        <f>SUM(AA19:AA24)</f>
        <v>-12000000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-7245671</v>
      </c>
      <c r="D33" s="21"/>
      <c r="E33" s="22">
        <v>-8000000</v>
      </c>
      <c r="F33" s="23">
        <v>-8000000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>
        <v>-8000000</v>
      </c>
    </row>
    <row r="34" spans="1:27" ht="13.5">
      <c r="A34" s="27" t="s">
        <v>55</v>
      </c>
      <c r="B34" s="28"/>
      <c r="C34" s="29">
        <f aca="true" t="shared" si="2" ref="C34:Y34">SUM(C29:C33)</f>
        <v>-7245671</v>
      </c>
      <c r="D34" s="29">
        <f>SUM(D29:D33)</f>
        <v>0</v>
      </c>
      <c r="E34" s="30">
        <f t="shared" si="2"/>
        <v>-8000000</v>
      </c>
      <c r="F34" s="31">
        <f t="shared" si="2"/>
        <v>-8000000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-8000000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-46287508</v>
      </c>
      <c r="D36" s="35">
        <f>+D15+D25+D34</f>
        <v>0</v>
      </c>
      <c r="E36" s="36">
        <f t="shared" si="3"/>
        <v>-29866840</v>
      </c>
      <c r="F36" s="37">
        <f t="shared" si="3"/>
        <v>-29866840</v>
      </c>
      <c r="G36" s="37">
        <f t="shared" si="3"/>
        <v>22461783</v>
      </c>
      <c r="H36" s="37">
        <f t="shared" si="3"/>
        <v>-5800782</v>
      </c>
      <c r="I36" s="37">
        <f t="shared" si="3"/>
        <v>1301891</v>
      </c>
      <c r="J36" s="37">
        <f t="shared" si="3"/>
        <v>17962892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17962892</v>
      </c>
      <c r="X36" s="37">
        <f t="shared" si="3"/>
        <v>75979378</v>
      </c>
      <c r="Y36" s="37">
        <f t="shared" si="3"/>
        <v>-58016486</v>
      </c>
      <c r="Z36" s="38">
        <f>+IF(X36&lt;&gt;0,+(Y36/X36)*100,0)</f>
        <v>-76.35820077389947</v>
      </c>
      <c r="AA36" s="39">
        <f>+AA15+AA25+AA34</f>
        <v>-29866840</v>
      </c>
    </row>
    <row r="37" spans="1:27" ht="13.5">
      <c r="A37" s="26" t="s">
        <v>57</v>
      </c>
      <c r="B37" s="20"/>
      <c r="C37" s="35">
        <v>60170523</v>
      </c>
      <c r="D37" s="35"/>
      <c r="E37" s="36">
        <v>60172000</v>
      </c>
      <c r="F37" s="37">
        <v>60172000</v>
      </c>
      <c r="G37" s="37">
        <v>13610838</v>
      </c>
      <c r="H37" s="37">
        <v>36072621</v>
      </c>
      <c r="I37" s="37">
        <v>30271839</v>
      </c>
      <c r="J37" s="37">
        <v>13610838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13610838</v>
      </c>
      <c r="X37" s="37">
        <v>60172000</v>
      </c>
      <c r="Y37" s="37">
        <v>-46561162</v>
      </c>
      <c r="Z37" s="38">
        <v>-77.38</v>
      </c>
      <c r="AA37" s="39">
        <v>60172000</v>
      </c>
    </row>
    <row r="38" spans="1:27" ht="13.5">
      <c r="A38" s="45" t="s">
        <v>58</v>
      </c>
      <c r="B38" s="46"/>
      <c r="C38" s="47">
        <v>13883015</v>
      </c>
      <c r="D38" s="47"/>
      <c r="E38" s="48">
        <v>30305160</v>
      </c>
      <c r="F38" s="49">
        <v>30305160</v>
      </c>
      <c r="G38" s="49">
        <v>36072621</v>
      </c>
      <c r="H38" s="49">
        <v>30271839</v>
      </c>
      <c r="I38" s="49">
        <v>31573730</v>
      </c>
      <c r="J38" s="49">
        <v>31573730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31573730</v>
      </c>
      <c r="X38" s="49">
        <v>136151378</v>
      </c>
      <c r="Y38" s="49">
        <v>-104577648</v>
      </c>
      <c r="Z38" s="50">
        <v>-76.81</v>
      </c>
      <c r="AA38" s="51">
        <v>30305160</v>
      </c>
    </row>
    <row r="39" spans="1:27" ht="13.5">
      <c r="A39" s="52" t="s">
        <v>80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233077176</v>
      </c>
      <c r="F6" s="23">
        <v>233077176</v>
      </c>
      <c r="G6" s="23">
        <v>30323313</v>
      </c>
      <c r="H6" s="23">
        <v>12763443</v>
      </c>
      <c r="I6" s="23">
        <v>33679253</v>
      </c>
      <c r="J6" s="23">
        <v>76766009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76766009</v>
      </c>
      <c r="X6" s="23">
        <v>58269285</v>
      </c>
      <c r="Y6" s="23">
        <v>18496724</v>
      </c>
      <c r="Z6" s="24">
        <v>31.74</v>
      </c>
      <c r="AA6" s="25">
        <v>233077176</v>
      </c>
    </row>
    <row r="7" spans="1:27" ht="13.5">
      <c r="A7" s="26" t="s">
        <v>34</v>
      </c>
      <c r="B7" s="20"/>
      <c r="C7" s="21"/>
      <c r="D7" s="21"/>
      <c r="E7" s="22">
        <v>61676000</v>
      </c>
      <c r="F7" s="23">
        <v>61676000</v>
      </c>
      <c r="G7" s="23">
        <v>23410000</v>
      </c>
      <c r="H7" s="23"/>
      <c r="I7" s="23"/>
      <c r="J7" s="23">
        <v>23410000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23410000</v>
      </c>
      <c r="X7" s="23">
        <v>15418998</v>
      </c>
      <c r="Y7" s="23">
        <v>7991002</v>
      </c>
      <c r="Z7" s="24">
        <v>51.83</v>
      </c>
      <c r="AA7" s="25">
        <v>61676000</v>
      </c>
    </row>
    <row r="8" spans="1:27" ht="13.5">
      <c r="A8" s="26" t="s">
        <v>35</v>
      </c>
      <c r="B8" s="20"/>
      <c r="C8" s="21"/>
      <c r="D8" s="21"/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5"/>
    </row>
    <row r="9" spans="1:27" ht="13.5">
      <c r="A9" s="26" t="s">
        <v>36</v>
      </c>
      <c r="B9" s="20"/>
      <c r="C9" s="21"/>
      <c r="D9" s="21"/>
      <c r="E9" s="22">
        <v>22075027</v>
      </c>
      <c r="F9" s="23">
        <v>22075027</v>
      </c>
      <c r="G9" s="23">
        <v>2071596</v>
      </c>
      <c r="H9" s="23">
        <v>2162079</v>
      </c>
      <c r="I9" s="23">
        <v>2287117</v>
      </c>
      <c r="J9" s="23">
        <v>6520792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6520792</v>
      </c>
      <c r="X9" s="23">
        <v>5518752</v>
      </c>
      <c r="Y9" s="23">
        <v>1002040</v>
      </c>
      <c r="Z9" s="24">
        <v>18.16</v>
      </c>
      <c r="AA9" s="25">
        <v>22075027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-277863206</v>
      </c>
      <c r="F12" s="23">
        <v>-277863206</v>
      </c>
      <c r="G12" s="23">
        <v>-13300514</v>
      </c>
      <c r="H12" s="23">
        <v>-37024994</v>
      </c>
      <c r="I12" s="23">
        <v>-51091221</v>
      </c>
      <c r="J12" s="23">
        <v>-101416729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-101416729</v>
      </c>
      <c r="X12" s="23">
        <v>-69465831</v>
      </c>
      <c r="Y12" s="23">
        <v>-31950898</v>
      </c>
      <c r="Z12" s="24">
        <v>46</v>
      </c>
      <c r="AA12" s="25">
        <v>-277863206</v>
      </c>
    </row>
    <row r="13" spans="1:27" ht="13.5">
      <c r="A13" s="26" t="s">
        <v>40</v>
      </c>
      <c r="B13" s="20"/>
      <c r="C13" s="21"/>
      <c r="D13" s="21"/>
      <c r="E13" s="22">
        <v>-1908900</v>
      </c>
      <c r="F13" s="23">
        <v>-1908900</v>
      </c>
      <c r="G13" s="23">
        <v>-372838</v>
      </c>
      <c r="H13" s="23"/>
      <c r="I13" s="23"/>
      <c r="J13" s="23">
        <v>-372838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-372838</v>
      </c>
      <c r="X13" s="23">
        <v>-477225</v>
      </c>
      <c r="Y13" s="23">
        <v>104387</v>
      </c>
      <c r="Z13" s="24">
        <v>-21.87</v>
      </c>
      <c r="AA13" s="25">
        <v>-1908900</v>
      </c>
    </row>
    <row r="14" spans="1:27" ht="13.5">
      <c r="A14" s="26" t="s">
        <v>41</v>
      </c>
      <c r="B14" s="20"/>
      <c r="C14" s="21"/>
      <c r="D14" s="21"/>
      <c r="E14" s="22">
        <v>-50926</v>
      </c>
      <c r="F14" s="23">
        <v>-50926</v>
      </c>
      <c r="G14" s="23">
        <v>-416024</v>
      </c>
      <c r="H14" s="23">
        <v>-388902</v>
      </c>
      <c r="I14" s="23">
        <v>-406516</v>
      </c>
      <c r="J14" s="23">
        <v>-1211442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-1211442</v>
      </c>
      <c r="X14" s="23">
        <v>-12739</v>
      </c>
      <c r="Y14" s="23">
        <v>-1198703</v>
      </c>
      <c r="Z14" s="24">
        <v>9409.71</v>
      </c>
      <c r="AA14" s="25">
        <v>-50926</v>
      </c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37005171</v>
      </c>
      <c r="F15" s="31">
        <f t="shared" si="0"/>
        <v>37005171</v>
      </c>
      <c r="G15" s="31">
        <f t="shared" si="0"/>
        <v>41715533</v>
      </c>
      <c r="H15" s="31">
        <f t="shared" si="0"/>
        <v>-22488374</v>
      </c>
      <c r="I15" s="31">
        <f t="shared" si="0"/>
        <v>-15531367</v>
      </c>
      <c r="J15" s="31">
        <f t="shared" si="0"/>
        <v>3695792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3695792</v>
      </c>
      <c r="X15" s="31">
        <f t="shared" si="0"/>
        <v>9251240</v>
      </c>
      <c r="Y15" s="31">
        <f t="shared" si="0"/>
        <v>-5555448</v>
      </c>
      <c r="Z15" s="32">
        <f>+IF(X15&lt;&gt;0,+(Y15/X15)*100,0)</f>
        <v>-60.0508472377757</v>
      </c>
      <c r="AA15" s="33">
        <f>SUM(AA6:AA14)</f>
        <v>37005171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-5518000</v>
      </c>
      <c r="F24" s="23">
        <v>-5518000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>
        <v>-1379503</v>
      </c>
      <c r="Y24" s="23">
        <v>1379503</v>
      </c>
      <c r="Z24" s="24">
        <v>-100</v>
      </c>
      <c r="AA24" s="25">
        <v>-5518000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-5518000</v>
      </c>
      <c r="F25" s="31">
        <f t="shared" si="1"/>
        <v>-5518000</v>
      </c>
      <c r="G25" s="31">
        <f t="shared" si="1"/>
        <v>0</v>
      </c>
      <c r="H25" s="31">
        <f t="shared" si="1"/>
        <v>0</v>
      </c>
      <c r="I25" s="31">
        <f t="shared" si="1"/>
        <v>0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0</v>
      </c>
      <c r="X25" s="31">
        <f t="shared" si="1"/>
        <v>-1379503</v>
      </c>
      <c r="Y25" s="31">
        <f t="shared" si="1"/>
        <v>1379503</v>
      </c>
      <c r="Z25" s="32">
        <f>+IF(X25&lt;&gt;0,+(Y25/X25)*100,0)</f>
        <v>-100</v>
      </c>
      <c r="AA25" s="33">
        <f>SUM(AA19:AA24)</f>
        <v>-5518000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>
        <v>-5272883</v>
      </c>
      <c r="F33" s="23">
        <v>-5272883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>
        <v>-1318229</v>
      </c>
      <c r="Y33" s="23">
        <v>1318229</v>
      </c>
      <c r="Z33" s="24">
        <v>-100</v>
      </c>
      <c r="AA33" s="25">
        <v>-5272883</v>
      </c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-5272883</v>
      </c>
      <c r="F34" s="31">
        <f t="shared" si="2"/>
        <v>-5272883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-1318229</v>
      </c>
      <c r="Y34" s="31">
        <f t="shared" si="2"/>
        <v>1318229</v>
      </c>
      <c r="Z34" s="32">
        <f>+IF(X34&lt;&gt;0,+(Y34/X34)*100,0)</f>
        <v>-100</v>
      </c>
      <c r="AA34" s="33">
        <f>SUM(AA29:AA33)</f>
        <v>-5272883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26214288</v>
      </c>
      <c r="F36" s="37">
        <f t="shared" si="3"/>
        <v>26214288</v>
      </c>
      <c r="G36" s="37">
        <f t="shared" si="3"/>
        <v>41715533</v>
      </c>
      <c r="H36" s="37">
        <f t="shared" si="3"/>
        <v>-22488374</v>
      </c>
      <c r="I36" s="37">
        <f t="shared" si="3"/>
        <v>-15531367</v>
      </c>
      <c r="J36" s="37">
        <f t="shared" si="3"/>
        <v>3695792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3695792</v>
      </c>
      <c r="X36" s="37">
        <f t="shared" si="3"/>
        <v>6553508</v>
      </c>
      <c r="Y36" s="37">
        <f t="shared" si="3"/>
        <v>-2857716</v>
      </c>
      <c r="Z36" s="38">
        <f>+IF(X36&lt;&gt;0,+(Y36/X36)*100,0)</f>
        <v>-43.605897787871776</v>
      </c>
      <c r="AA36" s="39">
        <f>+AA15+AA25+AA34</f>
        <v>26214288</v>
      </c>
    </row>
    <row r="37" spans="1:27" ht="13.5">
      <c r="A37" s="26" t="s">
        <v>57</v>
      </c>
      <c r="B37" s="20"/>
      <c r="C37" s="35"/>
      <c r="D37" s="35"/>
      <c r="E37" s="36">
        <v>1137527</v>
      </c>
      <c r="F37" s="37">
        <v>1137527</v>
      </c>
      <c r="G37" s="37">
        <v>25627837</v>
      </c>
      <c r="H37" s="37">
        <v>67343370</v>
      </c>
      <c r="I37" s="37">
        <v>44854996</v>
      </c>
      <c r="J37" s="37">
        <v>25627837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25627837</v>
      </c>
      <c r="X37" s="37">
        <v>1137527</v>
      </c>
      <c r="Y37" s="37">
        <v>24490310</v>
      </c>
      <c r="Z37" s="38">
        <v>2152.94</v>
      </c>
      <c r="AA37" s="39">
        <v>1137527</v>
      </c>
    </row>
    <row r="38" spans="1:27" ht="13.5">
      <c r="A38" s="45" t="s">
        <v>58</v>
      </c>
      <c r="B38" s="46"/>
      <c r="C38" s="47"/>
      <c r="D38" s="47"/>
      <c r="E38" s="48">
        <v>27351815</v>
      </c>
      <c r="F38" s="49">
        <v>27351815</v>
      </c>
      <c r="G38" s="49">
        <v>67343370</v>
      </c>
      <c r="H38" s="49">
        <v>44854996</v>
      </c>
      <c r="I38" s="49">
        <v>29323629</v>
      </c>
      <c r="J38" s="49">
        <v>29323629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29323629</v>
      </c>
      <c r="X38" s="49">
        <v>7691035</v>
      </c>
      <c r="Y38" s="49">
        <v>21632594</v>
      </c>
      <c r="Z38" s="50">
        <v>281.27</v>
      </c>
      <c r="AA38" s="51">
        <v>27351815</v>
      </c>
    </row>
    <row r="39" spans="1:27" ht="13.5">
      <c r="A39" s="52" t="s">
        <v>80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81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2014-11-18T06:48:21Z</dcterms:created>
  <dcterms:modified xsi:type="dcterms:W3CDTF">2014-11-18T06:48:21Z</dcterms:modified>
  <cp:category/>
  <cp:version/>
  <cp:contentType/>
  <cp:contentStatus/>
</cp:coreProperties>
</file>