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NW371" sheetId="1" r:id="rId1"/>
    <sheet name="NW372" sheetId="2" r:id="rId2"/>
    <sheet name="NW373" sheetId="3" r:id="rId3"/>
    <sheet name="NW374" sheetId="4" r:id="rId4"/>
    <sheet name="NW375" sheetId="5" r:id="rId5"/>
    <sheet name="DC37" sheetId="6" r:id="rId6"/>
    <sheet name="NW381" sheetId="7" r:id="rId7"/>
    <sheet name="NW382" sheetId="8" r:id="rId8"/>
    <sheet name="NW383" sheetId="9" r:id="rId9"/>
    <sheet name="NW384" sheetId="10" r:id="rId10"/>
    <sheet name="NW385" sheetId="11" r:id="rId11"/>
    <sheet name="DC38" sheetId="12" r:id="rId12"/>
    <sheet name="NW392" sheetId="13" r:id="rId13"/>
    <sheet name="NW393" sheetId="14" r:id="rId14"/>
    <sheet name="NW394" sheetId="15" r:id="rId15"/>
    <sheet name="NW396" sheetId="16" r:id="rId16"/>
    <sheet name="NW397" sheetId="17" r:id="rId17"/>
    <sheet name="DC39" sheetId="18" r:id="rId18"/>
    <sheet name="NW401" sheetId="19" r:id="rId19"/>
    <sheet name="NW402" sheetId="20" r:id="rId20"/>
    <sheet name="NW403" sheetId="21" r:id="rId21"/>
    <sheet name="NW404" sheetId="22" r:id="rId22"/>
    <sheet name="DC40" sheetId="23" r:id="rId23"/>
    <sheet name="Summary" sheetId="24" r:id="rId24"/>
  </sheets>
  <definedNames>
    <definedName name="_xlnm.Print_Area" localSheetId="5">'DC37'!$A$1:$AA$41</definedName>
    <definedName name="_xlnm.Print_Area" localSheetId="11">'DC38'!$A$1:$AA$41</definedName>
    <definedName name="_xlnm.Print_Area" localSheetId="17">'DC39'!$A$1:$AA$41</definedName>
    <definedName name="_xlnm.Print_Area" localSheetId="22">'DC40'!$A$1:$AA$41</definedName>
    <definedName name="_xlnm.Print_Area" localSheetId="0">'NW371'!$A$1:$AA$41</definedName>
    <definedName name="_xlnm.Print_Area" localSheetId="1">'NW372'!$A$1:$AA$41</definedName>
    <definedName name="_xlnm.Print_Area" localSheetId="2">'NW373'!$A$1:$AA$41</definedName>
    <definedName name="_xlnm.Print_Area" localSheetId="3">'NW374'!$A$1:$AA$41</definedName>
    <definedName name="_xlnm.Print_Area" localSheetId="4">'NW375'!$A$1:$AA$41</definedName>
    <definedName name="_xlnm.Print_Area" localSheetId="6">'NW381'!$A$1:$AA$41</definedName>
    <definedName name="_xlnm.Print_Area" localSheetId="7">'NW382'!$A$1:$AA$41</definedName>
    <definedName name="_xlnm.Print_Area" localSheetId="8">'NW383'!$A$1:$AA$41</definedName>
    <definedName name="_xlnm.Print_Area" localSheetId="9">'NW384'!$A$1:$AA$41</definedName>
    <definedName name="_xlnm.Print_Area" localSheetId="10">'NW385'!$A$1:$AA$41</definedName>
    <definedName name="_xlnm.Print_Area" localSheetId="12">'NW392'!$A$1:$AA$41</definedName>
    <definedName name="_xlnm.Print_Area" localSheetId="13">'NW393'!$A$1:$AA$41</definedName>
    <definedName name="_xlnm.Print_Area" localSheetId="14">'NW394'!$A$1:$AA$41</definedName>
    <definedName name="_xlnm.Print_Area" localSheetId="15">'NW396'!$A$1:$AA$41</definedName>
    <definedName name="_xlnm.Print_Area" localSheetId="16">'NW397'!$A$1:$AA$41</definedName>
    <definedName name="_xlnm.Print_Area" localSheetId="18">'NW401'!$A$1:$AA$41</definedName>
    <definedName name="_xlnm.Print_Area" localSheetId="19">'NW402'!$A$1:$AA$41</definedName>
    <definedName name="_xlnm.Print_Area" localSheetId="20">'NW403'!$A$1:$AA$41</definedName>
    <definedName name="_xlnm.Print_Area" localSheetId="21">'NW404'!$A$1:$AA$41</definedName>
    <definedName name="_xlnm.Print_Area" localSheetId="23">'Summary'!$A$1:$AA$41</definedName>
  </definedNames>
  <calcPr calcMode="manual" fullCalcOnLoad="1"/>
</workbook>
</file>

<file path=xl/sharedStrings.xml><?xml version="1.0" encoding="utf-8"?>
<sst xmlns="http://schemas.openxmlformats.org/spreadsheetml/2006/main" count="1608" uniqueCount="85">
  <si>
    <t>North West: Moretele(NW371) - Table C7 Quarterly Budget Statement - Cash Flows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</si>
  <si>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</si>
  <si>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</si>
  <si>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</si>
  <si>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</si>
  <si>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</si>
  <si>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</si>
  <si>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</si>
  <si>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</si>
  <si>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</si>
  <si>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</si>
  <si>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</si>
  <si>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</si>
  <si>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</si>
  <si>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</si>
  <si>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</si>
  <si>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</si>
  <si>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</si>
  <si>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</si>
  <si>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</si>
  <si>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</si>
  <si>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</si>
  <si>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</si>
  <si>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</si>
  <si>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</si>
  <si>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</si>
  <si>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</si>
  <si>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</si>
  <si>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</si>
  <si>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</si>
  <si>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</si>
  <si>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</si>
  <si>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</si>
  <si>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</si>
  <si>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</si>
  <si>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</si>
  <si>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</si>
  <si>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</si>
  <si>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</si>
  <si>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</si>
  <si>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</si>
  <si>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</si>
  <si>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</si>
  <si>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</si>
  <si>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</si>
  <si>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</si>
  <si>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</si>
  <si>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</si>
  <si>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</si>
  <si>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</si>
  <si>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</si>
  <si>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</si>
  <si>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</si>
  <si>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</si>
  <si>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</si>
  <si>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</si>
  <si>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</si>
  <si>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</si>
  <si>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</si>
  <si>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Madibeng(NW372) - Table C7 Quarterly Budget Statement - Cash Flows for 1st Quarter ended 30 September 2014 (Figures Finalised as at 2014/10/30)</t>
  </si>
  <si>
    <t>North West: Rustenburg(NW373) - Table C7 Quarterly Budget Statement - Cash Flows for 1st Quarter ended 30 September 2014 (Figures Finalised as at 2014/10/30)</t>
  </si>
  <si>
    <t>North West: Kgetlengrivier(NW374) - Table C7 Quarterly Budget Statement - Cash Flows for 1st Quarter ended 30 September 2014 (Figures Finalised as at 2014/10/30)</t>
  </si>
  <si>
    <t>North West: Moses Kotane(NW375) - Table C7 Quarterly Budget Statement - Cash Flows for 1st Quarter ended 30 September 2014 (Figures Finalised as at 2014/10/30)</t>
  </si>
  <si>
    <t>North West: Bojanala Platinum(DC37) - Table C7 Quarterly Budget Statement - Cash Flows for 1st Quarter ended 30 September 2014 (Figures Finalised as at 2014/10/30)</t>
  </si>
  <si>
    <t>North West: Ratlou(NW381) - Table C7 Quarterly Budget Statement - Cash Flows for 1st Quarter ended 30 September 2014 (Figures Finalised as at 2014/10/30)</t>
  </si>
  <si>
    <t>North West: Tswaing(NW382) - Table C7 Quarterly Budget Statement - Cash Flows for 1st Quarter ended 30 September 2014 (Figures Finalised as at 2014/10/30)</t>
  </si>
  <si>
    <t>North West: Mafikeng(NW383) - Table C7 Quarterly Budget Statement - Cash Flows for 1st Quarter ended 30 September 2014 (Figures Finalised as at 2014/10/30)</t>
  </si>
  <si>
    <t>North West: Ditsobotla(NW384) - Table C7 Quarterly Budget Statement - Cash Flows for 1st Quarter ended 30 September 2014 (Figures Finalised as at 2014/10/30)</t>
  </si>
  <si>
    <t>North West: Ramotshere Moiloa(NW385) - Table C7 Quarterly Budget Statement - Cash Flows for 1st Quarter ended 30 September 2014 (Figures Finalised as at 2014/10/30)</t>
  </si>
  <si>
    <t>North West: Ngaka Modiri Molema(DC38) - Table C7 Quarterly Budget Statement - Cash Flows for 1st Quarter ended 30 September 2014 (Figures Finalised as at 2014/10/30)</t>
  </si>
  <si>
    <t>North West: Naledi (Nw)(NW392) - Table C7 Quarterly Budget Statement - Cash Flows for 1st Quarter ended 30 September 2014 (Figures Finalised as at 2014/10/30)</t>
  </si>
  <si>
    <t>North West: Mamusa(NW393) - Table C7 Quarterly Budget Statement - Cash Flows for 1st Quarter ended 30 September 2014 (Figures Finalised as at 2014/10/30)</t>
  </si>
  <si>
    <t>North West: Greater Taung(NW394) - Table C7 Quarterly Budget Statement - Cash Flows for 1st Quarter ended 30 September 2014 (Figures Finalised as at 2014/10/30)</t>
  </si>
  <si>
    <t>North West: Lekwa-Teemane(NW396) - Table C7 Quarterly Budget Statement - Cash Flows for 1st Quarter ended 30 September 2014 (Figures Finalised as at 2014/10/30)</t>
  </si>
  <si>
    <t>North West: Molopo-Kagisano(NW397) - Table C7 Quarterly Budget Statement - Cash Flows for 1st Quarter ended 30 September 2014 (Figures Finalised as at 2014/10/30)</t>
  </si>
  <si>
    <t>North West: Dr Ruth Segomotsi Mompati(DC39) - Table C7 Quarterly Budget Statement - Cash Flows for 1st Quarter ended 30 September 2014 (Figures Finalised as at 2014/10/30)</t>
  </si>
  <si>
    <t>North West: Ventersdorp(NW401) - Table C7 Quarterly Budget Statement - Cash Flows for 1st Quarter ended 30 September 2014 (Figures Finalised as at 2014/10/30)</t>
  </si>
  <si>
    <t>North West: Tlokwe(NW402) - Table C7 Quarterly Budget Statement - Cash Flows for 1st Quarter ended 30 September 2014 (Figures Finalised as at 2014/10/30)</t>
  </si>
  <si>
    <t>North West: City Of Matlosana(NW403) - Table C7 Quarterly Budget Statement - Cash Flows for 1st Quarter ended 30 September 2014 (Figures Finalised as at 2014/10/30)</t>
  </si>
  <si>
    <t>North West: Maquassi Hills(NW404) - Table C7 Quarterly Budget Statement - Cash Flows for 1st Quarter ended 30 September 2014 (Figures Finalised as at 2014/10/30)</t>
  </si>
  <si>
    <t>North West: Dr Kenneth Kaunda(DC40) - Table C7 Quarterly Budget Statement - Cash Flows for 1st Quarter ended 30 September 2014 (Figures Finalised as at 2014/10/30)</t>
  </si>
  <si>
    <t>Summary - Table C7 Quarterly Budget Statement - Cash Flows for 1st Quarter ended 30 September 2014 (Figures Finalised as at 2014/10/30)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</si>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</sst>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20" fillId="0" borderId="18" xfId="0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center"/>
      <protection/>
    </xf>
    <xf numFmtId="172" fontId="20" fillId="0" borderId="23" xfId="0" applyNumberFormat="1" applyFont="1" applyFill="1" applyBorder="1" applyAlignment="1" applyProtection="1">
      <alignment horizontal="center"/>
      <protection/>
    </xf>
    <xf numFmtId="172" fontId="20" fillId="0" borderId="24" xfId="0" applyNumberFormat="1" applyFont="1" applyFill="1" applyBorder="1" applyAlignment="1" applyProtection="1">
      <alignment horizontal="center"/>
      <protection/>
    </xf>
    <xf numFmtId="172" fontId="20" fillId="0" borderId="10" xfId="0" applyNumberFormat="1" applyFont="1" applyFill="1" applyBorder="1" applyAlignment="1" applyProtection="1">
      <alignment horizontal="center"/>
      <protection/>
    </xf>
    <xf numFmtId="171" fontId="20" fillId="0" borderId="10" xfId="0" applyNumberFormat="1" applyFont="1" applyFill="1" applyBorder="1" applyAlignment="1" applyProtection="1">
      <alignment horizontal="center"/>
      <protection/>
    </xf>
    <xf numFmtId="172" fontId="20" fillId="0" borderId="25" xfId="0" applyNumberFormat="1" applyFont="1" applyFill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172" fontId="21" fillId="0" borderId="27" xfId="0" applyNumberFormat="1" applyFont="1" applyFill="1" applyBorder="1" applyAlignment="1" applyProtection="1">
      <alignment/>
      <protection/>
    </xf>
    <xf numFmtId="172" fontId="21" fillId="0" borderId="28" xfId="0" applyNumberFormat="1" applyFont="1" applyFill="1" applyBorder="1" applyAlignment="1" applyProtection="1">
      <alignment/>
      <protection/>
    </xf>
    <xf numFmtId="172" fontId="21" fillId="0" borderId="26" xfId="0" applyNumberFormat="1" applyFont="1" applyFill="1" applyBorder="1" applyAlignment="1" applyProtection="1">
      <alignment/>
      <protection/>
    </xf>
    <xf numFmtId="171" fontId="21" fillId="0" borderId="26" xfId="0" applyNumberFormat="1" applyFont="1" applyFill="1" applyBorder="1" applyAlignment="1" applyProtection="1">
      <alignment/>
      <protection/>
    </xf>
    <xf numFmtId="172" fontId="21" fillId="0" borderId="29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 horizontal="left" indent="1"/>
      <protection/>
    </xf>
    <xf numFmtId="0" fontId="20" fillId="0" borderId="30" xfId="0" applyFont="1" applyFill="1" applyBorder="1" applyAlignment="1" applyProtection="1">
      <alignment/>
      <protection/>
    </xf>
    <xf numFmtId="0" fontId="21" fillId="0" borderId="31" xfId="0" applyFont="1" applyFill="1" applyBorder="1" applyAlignment="1" applyProtection="1">
      <alignment horizontal="center"/>
      <protection/>
    </xf>
    <xf numFmtId="172" fontId="20" fillId="0" borderId="32" xfId="0" applyNumberFormat="1" applyFont="1" applyFill="1" applyBorder="1" applyAlignment="1" applyProtection="1">
      <alignment/>
      <protection/>
    </xf>
    <xf numFmtId="172" fontId="20" fillId="0" borderId="33" xfId="0" applyNumberFormat="1" applyFont="1" applyFill="1" applyBorder="1" applyAlignment="1" applyProtection="1">
      <alignment/>
      <protection/>
    </xf>
    <xf numFmtId="172" fontId="20" fillId="0" borderId="31" xfId="0" applyNumberFormat="1" applyFont="1" applyFill="1" applyBorder="1" applyAlignment="1" applyProtection="1">
      <alignment/>
      <protection/>
    </xf>
    <xf numFmtId="171" fontId="20" fillId="0" borderId="31" xfId="0" applyNumberFormat="1" applyFont="1" applyFill="1" applyBorder="1" applyAlignment="1" applyProtection="1">
      <alignment/>
      <protection/>
    </xf>
    <xf numFmtId="172" fontId="20" fillId="0" borderId="34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/>
      <protection/>
    </xf>
    <xf numFmtId="172" fontId="20" fillId="0" borderId="27" xfId="0" applyNumberFormat="1" applyFont="1" applyFill="1" applyBorder="1" applyAlignment="1" applyProtection="1">
      <alignment/>
      <protection/>
    </xf>
    <xf numFmtId="172" fontId="20" fillId="0" borderId="28" xfId="0" applyNumberFormat="1" applyFont="1" applyFill="1" applyBorder="1" applyAlignment="1" applyProtection="1">
      <alignment/>
      <protection/>
    </xf>
    <xf numFmtId="172" fontId="20" fillId="0" borderId="26" xfId="0" applyNumberFormat="1" applyFont="1" applyFill="1" applyBorder="1" applyAlignment="1" applyProtection="1">
      <alignment/>
      <protection/>
    </xf>
    <xf numFmtId="171" fontId="20" fillId="0" borderId="26" xfId="0" applyNumberFormat="1" applyFont="1" applyFill="1" applyBorder="1" applyAlignment="1" applyProtection="1">
      <alignment/>
      <protection/>
    </xf>
    <xf numFmtId="172" fontId="20" fillId="0" borderId="29" xfId="0" applyNumberFormat="1" applyFont="1" applyFill="1" applyBorder="1" applyAlignment="1" applyProtection="1">
      <alignment/>
      <protection/>
    </xf>
    <xf numFmtId="172" fontId="21" fillId="0" borderId="26" xfId="42" applyNumberFormat="1" applyFont="1" applyFill="1" applyBorder="1" applyAlignment="1" applyProtection="1">
      <alignment/>
      <protection/>
    </xf>
    <xf numFmtId="171" fontId="21" fillId="0" borderId="26" xfId="42" applyNumberFormat="1" applyFont="1" applyFill="1" applyBorder="1" applyAlignment="1" applyProtection="1">
      <alignment/>
      <protection/>
    </xf>
    <xf numFmtId="172" fontId="21" fillId="0" borderId="29" xfId="42" applyNumberFormat="1" applyFont="1" applyFill="1" applyBorder="1" applyAlignment="1" applyProtection="1">
      <alignment/>
      <protection/>
    </xf>
    <xf numFmtId="172" fontId="21" fillId="0" borderId="28" xfId="42" applyNumberFormat="1" applyFont="1" applyFill="1" applyBorder="1" applyAlignment="1" applyProtection="1">
      <alignment/>
      <protection/>
    </xf>
    <xf numFmtId="172" fontId="21" fillId="0" borderId="27" xfId="42" applyNumberFormat="1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indent="1"/>
      <protection/>
    </xf>
    <xf numFmtId="0" fontId="21" fillId="0" borderId="18" xfId="0" applyFont="1" applyFill="1" applyBorder="1" applyAlignment="1" applyProtection="1">
      <alignment horizontal="center"/>
      <protection/>
    </xf>
    <xf numFmtId="172" fontId="20" fillId="0" borderId="35" xfId="0" applyNumberFormat="1" applyFont="1" applyFill="1" applyBorder="1" applyAlignment="1" applyProtection="1">
      <alignment/>
      <protection/>
    </xf>
    <xf numFmtId="172" fontId="20" fillId="0" borderId="36" xfId="0" applyNumberFormat="1" applyFont="1" applyFill="1" applyBorder="1" applyAlignment="1" applyProtection="1">
      <alignment/>
      <protection/>
    </xf>
    <xf numFmtId="172" fontId="20" fillId="0" borderId="18" xfId="0" applyNumberFormat="1" applyFont="1" applyFill="1" applyBorder="1" applyAlignment="1" applyProtection="1">
      <alignment/>
      <protection/>
    </xf>
    <xf numFmtId="171" fontId="20" fillId="0" borderId="18" xfId="0" applyNumberFormat="1" applyFont="1" applyFill="1" applyBorder="1" applyAlignment="1" applyProtection="1">
      <alignment/>
      <protection/>
    </xf>
    <xf numFmtId="172" fontId="20" fillId="0" borderId="37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54651427</v>
      </c>
      <c r="D6" s="21"/>
      <c r="E6" s="22">
        <v>39372442</v>
      </c>
      <c r="F6" s="23">
        <v>39372442</v>
      </c>
      <c r="G6" s="23">
        <v>757895</v>
      </c>
      <c r="H6" s="23">
        <v>398216</v>
      </c>
      <c r="I6" s="23">
        <v>1809786</v>
      </c>
      <c r="J6" s="23">
        <v>2965897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2965897</v>
      </c>
      <c r="X6" s="23">
        <v>21939680</v>
      </c>
      <c r="Y6" s="23">
        <v>-18973783</v>
      </c>
      <c r="Z6" s="24">
        <v>-86.48</v>
      </c>
      <c r="AA6" s="25">
        <v>39372442</v>
      </c>
    </row>
    <row r="7" spans="1:27" ht="13.5">
      <c r="A7" s="26" t="s">
        <v>34</v>
      </c>
      <c r="B7" s="20"/>
      <c r="C7" s="21">
        <v>296945000</v>
      </c>
      <c r="D7" s="21"/>
      <c r="E7" s="22">
        <v>225060050</v>
      </c>
      <c r="F7" s="23">
        <v>225060050</v>
      </c>
      <c r="G7" s="23">
        <v>85099541</v>
      </c>
      <c r="H7" s="23">
        <v>3434000</v>
      </c>
      <c r="I7" s="23"/>
      <c r="J7" s="23">
        <v>88533541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88533541</v>
      </c>
      <c r="X7" s="23">
        <v>93878250</v>
      </c>
      <c r="Y7" s="23">
        <v>-5344709</v>
      </c>
      <c r="Z7" s="24">
        <v>-5.69</v>
      </c>
      <c r="AA7" s="25">
        <v>225060050</v>
      </c>
    </row>
    <row r="8" spans="1:27" ht="13.5">
      <c r="A8" s="26" t="s">
        <v>35</v>
      </c>
      <c r="B8" s="20"/>
      <c r="C8" s="21"/>
      <c r="D8" s="21"/>
      <c r="E8" s="22">
        <v>107109950</v>
      </c>
      <c r="F8" s="23">
        <v>107109950</v>
      </c>
      <c r="G8" s="23">
        <v>40209000</v>
      </c>
      <c r="H8" s="23">
        <v>1018000</v>
      </c>
      <c r="I8" s="23">
        <v>7810236</v>
      </c>
      <c r="J8" s="23">
        <v>49037236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49037236</v>
      </c>
      <c r="X8" s="23">
        <v>42843980</v>
      </c>
      <c r="Y8" s="23">
        <v>6193256</v>
      </c>
      <c r="Z8" s="24">
        <v>14.46</v>
      </c>
      <c r="AA8" s="25">
        <v>107109950</v>
      </c>
    </row>
    <row r="9" spans="1:27" ht="13.5">
      <c r="A9" s="26" t="s">
        <v>36</v>
      </c>
      <c r="B9" s="20"/>
      <c r="C9" s="21">
        <v>5673701</v>
      </c>
      <c r="D9" s="21"/>
      <c r="E9" s="22">
        <v>8741136</v>
      </c>
      <c r="F9" s="23">
        <v>8741136</v>
      </c>
      <c r="G9" s="23">
        <v>3548</v>
      </c>
      <c r="H9" s="23"/>
      <c r="I9" s="23">
        <v>18868</v>
      </c>
      <c r="J9" s="23">
        <v>22416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22416</v>
      </c>
      <c r="X9" s="23">
        <v>2185284</v>
      </c>
      <c r="Y9" s="23">
        <v>-2162868</v>
      </c>
      <c r="Z9" s="24">
        <v>-98.97</v>
      </c>
      <c r="AA9" s="25">
        <v>8741136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-226955397</v>
      </c>
      <c r="D12" s="21"/>
      <c r="E12" s="22">
        <v>-267822292</v>
      </c>
      <c r="F12" s="23">
        <v>-267822292</v>
      </c>
      <c r="G12" s="23">
        <v>-26922949</v>
      </c>
      <c r="H12" s="23">
        <v>-18287323</v>
      </c>
      <c r="I12" s="23">
        <v>-14389049</v>
      </c>
      <c r="J12" s="23">
        <v>-59599321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-59599321</v>
      </c>
      <c r="X12" s="23">
        <v>-66318573</v>
      </c>
      <c r="Y12" s="23">
        <v>6719252</v>
      </c>
      <c r="Z12" s="24">
        <v>-10.13</v>
      </c>
      <c r="AA12" s="25">
        <v>-267822292</v>
      </c>
    </row>
    <row r="13" spans="1:27" ht="13.5">
      <c r="A13" s="26" t="s">
        <v>40</v>
      </c>
      <c r="B13" s="20"/>
      <c r="C13" s="21">
        <v>-10076</v>
      </c>
      <c r="D13" s="21"/>
      <c r="E13" s="22">
        <v>-120000</v>
      </c>
      <c r="F13" s="23">
        <v>-120000</v>
      </c>
      <c r="G13" s="23">
        <v>-6875</v>
      </c>
      <c r="H13" s="23">
        <v>-21837</v>
      </c>
      <c r="I13" s="23">
        <v>-24240</v>
      </c>
      <c r="J13" s="23">
        <v>-52952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-52952</v>
      </c>
      <c r="X13" s="23">
        <v>-30000</v>
      </c>
      <c r="Y13" s="23">
        <v>-22952</v>
      </c>
      <c r="Z13" s="24">
        <v>76.51</v>
      </c>
      <c r="AA13" s="25">
        <v>-120000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130304655</v>
      </c>
      <c r="D15" s="29">
        <f>SUM(D6:D14)</f>
        <v>0</v>
      </c>
      <c r="E15" s="30">
        <f t="shared" si="0"/>
        <v>112341286</v>
      </c>
      <c r="F15" s="31">
        <f t="shared" si="0"/>
        <v>112341286</v>
      </c>
      <c r="G15" s="31">
        <f t="shared" si="0"/>
        <v>99140160</v>
      </c>
      <c r="H15" s="31">
        <f t="shared" si="0"/>
        <v>-13458944</v>
      </c>
      <c r="I15" s="31">
        <f t="shared" si="0"/>
        <v>-4774399</v>
      </c>
      <c r="J15" s="31">
        <f t="shared" si="0"/>
        <v>80906817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80906817</v>
      </c>
      <c r="X15" s="31">
        <f t="shared" si="0"/>
        <v>94498621</v>
      </c>
      <c r="Y15" s="31">
        <f t="shared" si="0"/>
        <v>-13591804</v>
      </c>
      <c r="Z15" s="32">
        <f>+IF(X15&lt;&gt;0,+(Y15/X15)*100,0)</f>
        <v>-14.38307126196053</v>
      </c>
      <c r="AA15" s="33">
        <f>SUM(AA6:AA14)</f>
        <v>112341286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1396603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>
        <v>-32000000</v>
      </c>
      <c r="H22" s="23">
        <v>-15000000</v>
      </c>
      <c r="I22" s="23">
        <v>24140000</v>
      </c>
      <c r="J22" s="23">
        <v>-22860000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-22860000</v>
      </c>
      <c r="X22" s="23"/>
      <c r="Y22" s="23">
        <v>-22860000</v>
      </c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-113005878</v>
      </c>
      <c r="D24" s="21"/>
      <c r="E24" s="22">
        <v>-118665950</v>
      </c>
      <c r="F24" s="23">
        <v>-118665950</v>
      </c>
      <c r="G24" s="23">
        <v>-36172345</v>
      </c>
      <c r="H24" s="23">
        <v>-3586614</v>
      </c>
      <c r="I24" s="23">
        <v>-14984743</v>
      </c>
      <c r="J24" s="23">
        <v>-54743702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-54743702</v>
      </c>
      <c r="X24" s="23">
        <v>-26898155</v>
      </c>
      <c r="Y24" s="23">
        <v>-27845547</v>
      </c>
      <c r="Z24" s="24">
        <v>103.52</v>
      </c>
      <c r="AA24" s="25">
        <v>-118665950</v>
      </c>
    </row>
    <row r="25" spans="1:27" ht="13.5">
      <c r="A25" s="27" t="s">
        <v>49</v>
      </c>
      <c r="B25" s="28"/>
      <c r="C25" s="29">
        <f aca="true" t="shared" si="1" ref="C25:Y25">SUM(C19:C24)</f>
        <v>-111609275</v>
      </c>
      <c r="D25" s="29">
        <f>SUM(D19:D24)</f>
        <v>0</v>
      </c>
      <c r="E25" s="30">
        <f t="shared" si="1"/>
        <v>-118665950</v>
      </c>
      <c r="F25" s="31">
        <f t="shared" si="1"/>
        <v>-118665950</v>
      </c>
      <c r="G25" s="31">
        <f t="shared" si="1"/>
        <v>-68172345</v>
      </c>
      <c r="H25" s="31">
        <f t="shared" si="1"/>
        <v>-18586614</v>
      </c>
      <c r="I25" s="31">
        <f t="shared" si="1"/>
        <v>9155257</v>
      </c>
      <c r="J25" s="31">
        <f t="shared" si="1"/>
        <v>-77603702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-77603702</v>
      </c>
      <c r="X25" s="31">
        <f t="shared" si="1"/>
        <v>-26898155</v>
      </c>
      <c r="Y25" s="31">
        <f t="shared" si="1"/>
        <v>-50705547</v>
      </c>
      <c r="Z25" s="32">
        <f>+IF(X25&lt;&gt;0,+(Y25/X25)*100,0)</f>
        <v>188.5093866103456</v>
      </c>
      <c r="AA25" s="33">
        <f>SUM(AA19:AA24)</f>
        <v>-118665950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28243</v>
      </c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28243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18723623</v>
      </c>
      <c r="D36" s="35">
        <f>+D15+D25+D34</f>
        <v>0</v>
      </c>
      <c r="E36" s="36">
        <f t="shared" si="3"/>
        <v>-6324664</v>
      </c>
      <c r="F36" s="37">
        <f t="shared" si="3"/>
        <v>-6324664</v>
      </c>
      <c r="G36" s="37">
        <f t="shared" si="3"/>
        <v>30967815</v>
      </c>
      <c r="H36" s="37">
        <f t="shared" si="3"/>
        <v>-32045558</v>
      </c>
      <c r="I36" s="37">
        <f t="shared" si="3"/>
        <v>4380858</v>
      </c>
      <c r="J36" s="37">
        <f t="shared" si="3"/>
        <v>3303115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3303115</v>
      </c>
      <c r="X36" s="37">
        <f t="shared" si="3"/>
        <v>67600466</v>
      </c>
      <c r="Y36" s="37">
        <f t="shared" si="3"/>
        <v>-64297351</v>
      </c>
      <c r="Z36" s="38">
        <f>+IF(X36&lt;&gt;0,+(Y36/X36)*100,0)</f>
        <v>-95.11376889029137</v>
      </c>
      <c r="AA36" s="39">
        <f>+AA15+AA25+AA34</f>
        <v>-6324664</v>
      </c>
    </row>
    <row r="37" spans="1:27" ht="13.5">
      <c r="A37" s="26" t="s">
        <v>57</v>
      </c>
      <c r="B37" s="20"/>
      <c r="C37" s="35">
        <v>805131</v>
      </c>
      <c r="D37" s="35"/>
      <c r="E37" s="36">
        <v>43093010</v>
      </c>
      <c r="F37" s="37">
        <v>43093010</v>
      </c>
      <c r="G37" s="37">
        <v>2409801</v>
      </c>
      <c r="H37" s="37">
        <v>33377616</v>
      </c>
      <c r="I37" s="37">
        <v>1332058</v>
      </c>
      <c r="J37" s="37">
        <v>2409801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2409801</v>
      </c>
      <c r="X37" s="37">
        <v>43093010</v>
      </c>
      <c r="Y37" s="37">
        <v>-40683209</v>
      </c>
      <c r="Z37" s="38">
        <v>-94.41</v>
      </c>
      <c r="AA37" s="39">
        <v>43093010</v>
      </c>
    </row>
    <row r="38" spans="1:27" ht="13.5">
      <c r="A38" s="45" t="s">
        <v>58</v>
      </c>
      <c r="B38" s="46"/>
      <c r="C38" s="47">
        <v>19528754</v>
      </c>
      <c r="D38" s="47"/>
      <c r="E38" s="48">
        <v>36768345</v>
      </c>
      <c r="F38" s="49">
        <v>36768345</v>
      </c>
      <c r="G38" s="49">
        <v>33377616</v>
      </c>
      <c r="H38" s="49">
        <v>1332058</v>
      </c>
      <c r="I38" s="49">
        <v>5712916</v>
      </c>
      <c r="J38" s="49">
        <v>5712916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5712916</v>
      </c>
      <c r="X38" s="49">
        <v>110693475</v>
      </c>
      <c r="Y38" s="49">
        <v>-104980559</v>
      </c>
      <c r="Z38" s="50">
        <v>-94.84</v>
      </c>
      <c r="AA38" s="51">
        <v>36768345</v>
      </c>
    </row>
    <row r="39" spans="1:27" ht="13.5">
      <c r="A39" s="52" t="s">
        <v>82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236794000</v>
      </c>
      <c r="F6" s="23">
        <v>236794000</v>
      </c>
      <c r="G6" s="23">
        <v>12481262</v>
      </c>
      <c r="H6" s="23">
        <v>10417193</v>
      </c>
      <c r="I6" s="23">
        <v>15516785</v>
      </c>
      <c r="J6" s="23">
        <v>38415240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38415240</v>
      </c>
      <c r="X6" s="23">
        <v>59669000</v>
      </c>
      <c r="Y6" s="23">
        <v>-21253760</v>
      </c>
      <c r="Z6" s="24">
        <v>-35.62</v>
      </c>
      <c r="AA6" s="25">
        <v>236794000</v>
      </c>
    </row>
    <row r="7" spans="1:27" ht="13.5">
      <c r="A7" s="26" t="s">
        <v>34</v>
      </c>
      <c r="B7" s="20"/>
      <c r="C7" s="21"/>
      <c r="D7" s="21"/>
      <c r="E7" s="22">
        <v>94707000</v>
      </c>
      <c r="F7" s="23">
        <v>94707000</v>
      </c>
      <c r="G7" s="23">
        <v>80656</v>
      </c>
      <c r="H7" s="23">
        <v>39599209</v>
      </c>
      <c r="I7" s="23"/>
      <c r="J7" s="23">
        <v>39679865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39679865</v>
      </c>
      <c r="X7" s="23">
        <v>24300000</v>
      </c>
      <c r="Y7" s="23">
        <v>15379865</v>
      </c>
      <c r="Z7" s="24">
        <v>63.29</v>
      </c>
      <c r="AA7" s="25">
        <v>94707000</v>
      </c>
    </row>
    <row r="8" spans="1:27" ht="13.5">
      <c r="A8" s="26" t="s">
        <v>35</v>
      </c>
      <c r="B8" s="20"/>
      <c r="C8" s="21"/>
      <c r="D8" s="21"/>
      <c r="E8" s="22">
        <v>34214000</v>
      </c>
      <c r="F8" s="23">
        <v>34214000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8553498</v>
      </c>
      <c r="Y8" s="23">
        <v>-8553498</v>
      </c>
      <c r="Z8" s="24">
        <v>-100</v>
      </c>
      <c r="AA8" s="25">
        <v>34214000</v>
      </c>
    </row>
    <row r="9" spans="1:27" ht="13.5">
      <c r="A9" s="26" t="s">
        <v>36</v>
      </c>
      <c r="B9" s="20"/>
      <c r="C9" s="21"/>
      <c r="D9" s="21"/>
      <c r="E9" s="22">
        <v>10000000</v>
      </c>
      <c r="F9" s="23">
        <v>10000000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>
        <v>2500002</v>
      </c>
      <c r="Y9" s="23">
        <v>-2500002</v>
      </c>
      <c r="Z9" s="24">
        <v>-100</v>
      </c>
      <c r="AA9" s="25">
        <v>10000000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-340201000</v>
      </c>
      <c r="F12" s="23">
        <v>-340201000</v>
      </c>
      <c r="G12" s="23">
        <v>-14935549</v>
      </c>
      <c r="H12" s="23">
        <v>-48979653</v>
      </c>
      <c r="I12" s="23">
        <v>-18077307</v>
      </c>
      <c r="J12" s="23">
        <v>-81992509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-81992509</v>
      </c>
      <c r="X12" s="23">
        <v>-81776752</v>
      </c>
      <c r="Y12" s="23">
        <v>-215757</v>
      </c>
      <c r="Z12" s="24">
        <v>0.26</v>
      </c>
      <c r="AA12" s="25">
        <v>-340201000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>
        <v>-35514000</v>
      </c>
      <c r="F14" s="23">
        <v>-35514000</v>
      </c>
      <c r="G14" s="23">
        <v>-111303</v>
      </c>
      <c r="H14" s="23">
        <v>-360769</v>
      </c>
      <c r="I14" s="23">
        <v>-452536</v>
      </c>
      <c r="J14" s="23">
        <v>-924608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-924608</v>
      </c>
      <c r="X14" s="23">
        <v>-8877000</v>
      </c>
      <c r="Y14" s="23">
        <v>7952392</v>
      </c>
      <c r="Z14" s="24">
        <v>-89.58</v>
      </c>
      <c r="AA14" s="25">
        <v>-35514000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0</v>
      </c>
      <c r="F15" s="31">
        <f t="shared" si="0"/>
        <v>0</v>
      </c>
      <c r="G15" s="31">
        <f t="shared" si="0"/>
        <v>-2484934</v>
      </c>
      <c r="H15" s="31">
        <f t="shared" si="0"/>
        <v>675980</v>
      </c>
      <c r="I15" s="31">
        <f t="shared" si="0"/>
        <v>-3013058</v>
      </c>
      <c r="J15" s="31">
        <f t="shared" si="0"/>
        <v>-4822012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-4822012</v>
      </c>
      <c r="X15" s="31">
        <f t="shared" si="0"/>
        <v>4368748</v>
      </c>
      <c r="Y15" s="31">
        <f t="shared" si="0"/>
        <v>-9190760</v>
      </c>
      <c r="Z15" s="32">
        <f>+IF(X15&lt;&gt;0,+(Y15/X15)*100,0)</f>
        <v>-210.37514638061063</v>
      </c>
      <c r="AA15" s="33">
        <f>SUM(AA6:AA14)</f>
        <v>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>
        <v>27000000</v>
      </c>
      <c r="F20" s="40">
        <v>27000000</v>
      </c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>
        <v>6750000</v>
      </c>
      <c r="Y20" s="23">
        <v>-6750000</v>
      </c>
      <c r="Z20" s="24">
        <v>-100</v>
      </c>
      <c r="AA20" s="25">
        <v>27000000</v>
      </c>
    </row>
    <row r="21" spans="1:27" ht="13.5">
      <c r="A21" s="26" t="s">
        <v>46</v>
      </c>
      <c r="B21" s="20"/>
      <c r="C21" s="44"/>
      <c r="D21" s="44"/>
      <c r="E21" s="22">
        <v>12670944</v>
      </c>
      <c r="F21" s="23">
        <v>12670944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3167736</v>
      </c>
      <c r="Y21" s="40">
        <v>-3167736</v>
      </c>
      <c r="Z21" s="41">
        <v>-100</v>
      </c>
      <c r="AA21" s="42">
        <v>12670944</v>
      </c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-35514000</v>
      </c>
      <c r="F24" s="23">
        <v>-35514000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-8877000</v>
      </c>
      <c r="Y24" s="23">
        <v>8877000</v>
      </c>
      <c r="Z24" s="24">
        <v>-100</v>
      </c>
      <c r="AA24" s="25">
        <v>-35514000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4156944</v>
      </c>
      <c r="F25" s="31">
        <f t="shared" si="1"/>
        <v>4156944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1040736</v>
      </c>
      <c r="Y25" s="31">
        <f t="shared" si="1"/>
        <v>-1040736</v>
      </c>
      <c r="Z25" s="32">
        <f>+IF(X25&lt;&gt;0,+(Y25/X25)*100,0)</f>
        <v>-100</v>
      </c>
      <c r="AA25" s="33">
        <f>SUM(AA19:AA24)</f>
        <v>4156944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4156944</v>
      </c>
      <c r="F36" s="37">
        <f t="shared" si="3"/>
        <v>4156944</v>
      </c>
      <c r="G36" s="37">
        <f t="shared" si="3"/>
        <v>-2484934</v>
      </c>
      <c r="H36" s="37">
        <f t="shared" si="3"/>
        <v>675980</v>
      </c>
      <c r="I36" s="37">
        <f t="shared" si="3"/>
        <v>-3013058</v>
      </c>
      <c r="J36" s="37">
        <f t="shared" si="3"/>
        <v>-4822012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-4822012</v>
      </c>
      <c r="X36" s="37">
        <f t="shared" si="3"/>
        <v>5409484</v>
      </c>
      <c r="Y36" s="37">
        <f t="shared" si="3"/>
        <v>-10231496</v>
      </c>
      <c r="Z36" s="38">
        <f>+IF(X36&lt;&gt;0,+(Y36/X36)*100,0)</f>
        <v>-189.1399623328214</v>
      </c>
      <c r="AA36" s="39">
        <f>+AA15+AA25+AA34</f>
        <v>4156944</v>
      </c>
    </row>
    <row r="37" spans="1:27" ht="13.5">
      <c r="A37" s="26" t="s">
        <v>57</v>
      </c>
      <c r="B37" s="20"/>
      <c r="C37" s="35"/>
      <c r="D37" s="35"/>
      <c r="E37" s="36"/>
      <c r="F37" s="37"/>
      <c r="G37" s="37">
        <v>4977314</v>
      </c>
      <c r="H37" s="37">
        <v>2492380</v>
      </c>
      <c r="I37" s="37">
        <v>3168360</v>
      </c>
      <c r="J37" s="37">
        <v>4977314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4977314</v>
      </c>
      <c r="X37" s="37"/>
      <c r="Y37" s="37">
        <v>4977314</v>
      </c>
      <c r="Z37" s="38"/>
      <c r="AA37" s="39"/>
    </row>
    <row r="38" spans="1:27" ht="13.5">
      <c r="A38" s="45" t="s">
        <v>58</v>
      </c>
      <c r="B38" s="46"/>
      <c r="C38" s="47"/>
      <c r="D38" s="47"/>
      <c r="E38" s="48">
        <v>4156944</v>
      </c>
      <c r="F38" s="49">
        <v>4156944</v>
      </c>
      <c r="G38" s="49">
        <v>2492380</v>
      </c>
      <c r="H38" s="49">
        <v>3168360</v>
      </c>
      <c r="I38" s="49">
        <v>155302</v>
      </c>
      <c r="J38" s="49">
        <v>155302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155302</v>
      </c>
      <c r="X38" s="49">
        <v>5409484</v>
      </c>
      <c r="Y38" s="49">
        <v>-5254182</v>
      </c>
      <c r="Z38" s="50">
        <v>-97.13</v>
      </c>
      <c r="AA38" s="51">
        <v>4156944</v>
      </c>
    </row>
    <row r="39" spans="1:27" ht="13.5">
      <c r="A39" s="52" t="s">
        <v>82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199789575</v>
      </c>
      <c r="D6" s="21"/>
      <c r="E6" s="22">
        <v>96674592</v>
      </c>
      <c r="F6" s="23">
        <v>96674592</v>
      </c>
      <c r="G6" s="23">
        <v>8898527</v>
      </c>
      <c r="H6" s="23">
        <v>6995956</v>
      </c>
      <c r="I6" s="23">
        <v>10296452</v>
      </c>
      <c r="J6" s="23">
        <v>26190935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26190935</v>
      </c>
      <c r="X6" s="23">
        <v>24168648</v>
      </c>
      <c r="Y6" s="23">
        <v>2022287</v>
      </c>
      <c r="Z6" s="24">
        <v>8.37</v>
      </c>
      <c r="AA6" s="25">
        <v>96674592</v>
      </c>
    </row>
    <row r="7" spans="1:27" ht="13.5">
      <c r="A7" s="26" t="s">
        <v>34</v>
      </c>
      <c r="B7" s="20"/>
      <c r="C7" s="21"/>
      <c r="D7" s="21"/>
      <c r="E7" s="22">
        <v>106664004</v>
      </c>
      <c r="F7" s="23">
        <v>106664004</v>
      </c>
      <c r="G7" s="23">
        <v>38948000</v>
      </c>
      <c r="H7" s="23">
        <v>3520000</v>
      </c>
      <c r="I7" s="23"/>
      <c r="J7" s="23">
        <v>42468000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42468000</v>
      </c>
      <c r="X7" s="23">
        <v>26666001</v>
      </c>
      <c r="Y7" s="23">
        <v>15801999</v>
      </c>
      <c r="Z7" s="24">
        <v>59.26</v>
      </c>
      <c r="AA7" s="25">
        <v>106664004</v>
      </c>
    </row>
    <row r="8" spans="1:27" ht="13.5">
      <c r="A8" s="26" t="s">
        <v>35</v>
      </c>
      <c r="B8" s="20"/>
      <c r="C8" s="21"/>
      <c r="D8" s="21"/>
      <c r="E8" s="22">
        <v>41868996</v>
      </c>
      <c r="F8" s="23">
        <v>41868996</v>
      </c>
      <c r="G8" s="23">
        <v>25040000</v>
      </c>
      <c r="H8" s="23"/>
      <c r="I8" s="23">
        <v>2540000</v>
      </c>
      <c r="J8" s="23">
        <v>27580000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27580000</v>
      </c>
      <c r="X8" s="23">
        <v>10467249</v>
      </c>
      <c r="Y8" s="23">
        <v>17112751</v>
      </c>
      <c r="Z8" s="24">
        <v>163.49</v>
      </c>
      <c r="AA8" s="25">
        <v>41868996</v>
      </c>
    </row>
    <row r="9" spans="1:27" ht="13.5">
      <c r="A9" s="26" t="s">
        <v>36</v>
      </c>
      <c r="B9" s="20"/>
      <c r="C9" s="21">
        <v>95912</v>
      </c>
      <c r="D9" s="21"/>
      <c r="E9" s="22">
        <v>99996</v>
      </c>
      <c r="F9" s="23">
        <v>99996</v>
      </c>
      <c r="G9" s="23">
        <v>9189</v>
      </c>
      <c r="H9" s="23">
        <v>16849</v>
      </c>
      <c r="I9" s="23">
        <v>13737</v>
      </c>
      <c r="J9" s="23">
        <v>39775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39775</v>
      </c>
      <c r="X9" s="23">
        <v>24999</v>
      </c>
      <c r="Y9" s="23">
        <v>14776</v>
      </c>
      <c r="Z9" s="24">
        <v>59.11</v>
      </c>
      <c r="AA9" s="25">
        <v>99996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-123217423</v>
      </c>
      <c r="D12" s="21"/>
      <c r="E12" s="22">
        <v>-212468820</v>
      </c>
      <c r="F12" s="23">
        <v>-212468820</v>
      </c>
      <c r="G12" s="23">
        <v>-20658422</v>
      </c>
      <c r="H12" s="23">
        <v>-32084213</v>
      </c>
      <c r="I12" s="23">
        <v>-9231067</v>
      </c>
      <c r="J12" s="23">
        <v>-61973702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-61973702</v>
      </c>
      <c r="X12" s="23">
        <v>-53117205</v>
      </c>
      <c r="Y12" s="23">
        <v>-8856497</v>
      </c>
      <c r="Z12" s="24">
        <v>16.67</v>
      </c>
      <c r="AA12" s="25">
        <v>-212468820</v>
      </c>
    </row>
    <row r="13" spans="1:27" ht="13.5">
      <c r="A13" s="26" t="s">
        <v>40</v>
      </c>
      <c r="B13" s="20"/>
      <c r="C13" s="21">
        <v>-767860</v>
      </c>
      <c r="D13" s="21"/>
      <c r="E13" s="22">
        <v>-1749996</v>
      </c>
      <c r="F13" s="23">
        <v>-1749996</v>
      </c>
      <c r="G13" s="23">
        <v>-339541</v>
      </c>
      <c r="H13" s="23"/>
      <c r="I13" s="23"/>
      <c r="J13" s="23">
        <v>-339541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-339541</v>
      </c>
      <c r="X13" s="23">
        <v>-437499</v>
      </c>
      <c r="Y13" s="23">
        <v>97958</v>
      </c>
      <c r="Z13" s="24">
        <v>-22.39</v>
      </c>
      <c r="AA13" s="25">
        <v>-1749996</v>
      </c>
    </row>
    <row r="14" spans="1:27" ht="13.5">
      <c r="A14" s="26" t="s">
        <v>41</v>
      </c>
      <c r="B14" s="20"/>
      <c r="C14" s="21"/>
      <c r="D14" s="21"/>
      <c r="E14" s="22">
        <v>-3998004</v>
      </c>
      <c r="F14" s="23">
        <v>-3998004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-999501</v>
      </c>
      <c r="Y14" s="23">
        <v>999501</v>
      </c>
      <c r="Z14" s="24">
        <v>-100</v>
      </c>
      <c r="AA14" s="25">
        <v>-3998004</v>
      </c>
    </row>
    <row r="15" spans="1:27" ht="13.5">
      <c r="A15" s="27" t="s">
        <v>42</v>
      </c>
      <c r="B15" s="28"/>
      <c r="C15" s="29">
        <f aca="true" t="shared" si="0" ref="C15:Y15">SUM(C6:C14)</f>
        <v>75900204</v>
      </c>
      <c r="D15" s="29">
        <f>SUM(D6:D14)</f>
        <v>0</v>
      </c>
      <c r="E15" s="30">
        <f t="shared" si="0"/>
        <v>27090768</v>
      </c>
      <c r="F15" s="31">
        <f t="shared" si="0"/>
        <v>27090768</v>
      </c>
      <c r="G15" s="31">
        <f t="shared" si="0"/>
        <v>51897753</v>
      </c>
      <c r="H15" s="31">
        <f t="shared" si="0"/>
        <v>-21551408</v>
      </c>
      <c r="I15" s="31">
        <f t="shared" si="0"/>
        <v>3619122</v>
      </c>
      <c r="J15" s="31">
        <f t="shared" si="0"/>
        <v>33965467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33965467</v>
      </c>
      <c r="X15" s="31">
        <f t="shared" si="0"/>
        <v>6772692</v>
      </c>
      <c r="Y15" s="31">
        <f t="shared" si="0"/>
        <v>27192775</v>
      </c>
      <c r="Z15" s="32">
        <f>+IF(X15&lt;&gt;0,+(Y15/X15)*100,0)</f>
        <v>401.5061514682788</v>
      </c>
      <c r="AA15" s="33">
        <f>SUM(AA6:AA14)</f>
        <v>27090768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-22039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>
        <v>42311004</v>
      </c>
      <c r="F20" s="40">
        <v>42311004</v>
      </c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>
        <v>10577751</v>
      </c>
      <c r="Y20" s="23">
        <v>-10577751</v>
      </c>
      <c r="Z20" s="24">
        <v>-100</v>
      </c>
      <c r="AA20" s="25">
        <v>42311004</v>
      </c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-72488588</v>
      </c>
      <c r="D24" s="21"/>
      <c r="E24" s="22">
        <v>-59020548</v>
      </c>
      <c r="F24" s="23">
        <v>-59020548</v>
      </c>
      <c r="G24" s="23">
        <v>-13175096</v>
      </c>
      <c r="H24" s="23">
        <v>-1371930</v>
      </c>
      <c r="I24" s="23">
        <v>-3138301</v>
      </c>
      <c r="J24" s="23">
        <v>-17685327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-17685327</v>
      </c>
      <c r="X24" s="23">
        <v>-14755137</v>
      </c>
      <c r="Y24" s="23">
        <v>-2930190</v>
      </c>
      <c r="Z24" s="24">
        <v>19.86</v>
      </c>
      <c r="AA24" s="25">
        <v>-59020548</v>
      </c>
    </row>
    <row r="25" spans="1:27" ht="13.5">
      <c r="A25" s="27" t="s">
        <v>49</v>
      </c>
      <c r="B25" s="28"/>
      <c r="C25" s="29">
        <f aca="true" t="shared" si="1" ref="C25:Y25">SUM(C19:C24)</f>
        <v>-72510627</v>
      </c>
      <c r="D25" s="29">
        <f>SUM(D19:D24)</f>
        <v>0</v>
      </c>
      <c r="E25" s="30">
        <f t="shared" si="1"/>
        <v>-16709544</v>
      </c>
      <c r="F25" s="31">
        <f t="shared" si="1"/>
        <v>-16709544</v>
      </c>
      <c r="G25" s="31">
        <f t="shared" si="1"/>
        <v>-13175096</v>
      </c>
      <c r="H25" s="31">
        <f t="shared" si="1"/>
        <v>-1371930</v>
      </c>
      <c r="I25" s="31">
        <f t="shared" si="1"/>
        <v>-3138301</v>
      </c>
      <c r="J25" s="31">
        <f t="shared" si="1"/>
        <v>-17685327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-17685327</v>
      </c>
      <c r="X25" s="31">
        <f t="shared" si="1"/>
        <v>-4177386</v>
      </c>
      <c r="Y25" s="31">
        <f t="shared" si="1"/>
        <v>-13507941</v>
      </c>
      <c r="Z25" s="32">
        <f>+IF(X25&lt;&gt;0,+(Y25/X25)*100,0)</f>
        <v>323.3586984779477</v>
      </c>
      <c r="AA25" s="33">
        <f>SUM(AA19:AA24)</f>
        <v>-16709544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756000</v>
      </c>
      <c r="F31" s="23">
        <v>756000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>
        <v>189000</v>
      </c>
      <c r="Y31" s="23">
        <v>-189000</v>
      </c>
      <c r="Z31" s="24">
        <v>-100</v>
      </c>
      <c r="AA31" s="25">
        <v>756000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-10723149</v>
      </c>
      <c r="D33" s="21"/>
      <c r="E33" s="22">
        <v>-1749996</v>
      </c>
      <c r="F33" s="23">
        <v>-1749996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-437499</v>
      </c>
      <c r="Y33" s="23">
        <v>437499</v>
      </c>
      <c r="Z33" s="24">
        <v>-100</v>
      </c>
      <c r="AA33" s="25">
        <v>-1749996</v>
      </c>
    </row>
    <row r="34" spans="1:27" ht="13.5">
      <c r="A34" s="27" t="s">
        <v>55</v>
      </c>
      <c r="B34" s="28"/>
      <c r="C34" s="29">
        <f aca="true" t="shared" si="2" ref="C34:Y34">SUM(C29:C33)</f>
        <v>-10723149</v>
      </c>
      <c r="D34" s="29">
        <f>SUM(D29:D33)</f>
        <v>0</v>
      </c>
      <c r="E34" s="30">
        <f t="shared" si="2"/>
        <v>-993996</v>
      </c>
      <c r="F34" s="31">
        <f t="shared" si="2"/>
        <v>-993996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-248499</v>
      </c>
      <c r="Y34" s="31">
        <f t="shared" si="2"/>
        <v>248499</v>
      </c>
      <c r="Z34" s="32">
        <f>+IF(X34&lt;&gt;0,+(Y34/X34)*100,0)</f>
        <v>-100</v>
      </c>
      <c r="AA34" s="33">
        <f>SUM(AA29:AA33)</f>
        <v>-993996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-7333572</v>
      </c>
      <c r="D36" s="35">
        <f>+D15+D25+D34</f>
        <v>0</v>
      </c>
      <c r="E36" s="36">
        <f t="shared" si="3"/>
        <v>9387228</v>
      </c>
      <c r="F36" s="37">
        <f t="shared" si="3"/>
        <v>9387228</v>
      </c>
      <c r="G36" s="37">
        <f t="shared" si="3"/>
        <v>38722657</v>
      </c>
      <c r="H36" s="37">
        <f t="shared" si="3"/>
        <v>-22923338</v>
      </c>
      <c r="I36" s="37">
        <f t="shared" si="3"/>
        <v>480821</v>
      </c>
      <c r="J36" s="37">
        <f t="shared" si="3"/>
        <v>16280140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16280140</v>
      </c>
      <c r="X36" s="37">
        <f t="shared" si="3"/>
        <v>2346807</v>
      </c>
      <c r="Y36" s="37">
        <f t="shared" si="3"/>
        <v>13933333</v>
      </c>
      <c r="Z36" s="38">
        <f>+IF(X36&lt;&gt;0,+(Y36/X36)*100,0)</f>
        <v>593.7144809948155</v>
      </c>
      <c r="AA36" s="39">
        <f>+AA15+AA25+AA34</f>
        <v>9387228</v>
      </c>
    </row>
    <row r="37" spans="1:27" ht="13.5">
      <c r="A37" s="26" t="s">
        <v>57</v>
      </c>
      <c r="B37" s="20"/>
      <c r="C37" s="35">
        <v>25471518</v>
      </c>
      <c r="D37" s="35"/>
      <c r="E37" s="36">
        <v>23809557</v>
      </c>
      <c r="F37" s="37">
        <v>23809557</v>
      </c>
      <c r="G37" s="37">
        <v>3501834</v>
      </c>
      <c r="H37" s="37">
        <v>42224491</v>
      </c>
      <c r="I37" s="37">
        <v>19301153</v>
      </c>
      <c r="J37" s="37">
        <v>3501834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3501834</v>
      </c>
      <c r="X37" s="37">
        <v>23809557</v>
      </c>
      <c r="Y37" s="37">
        <v>-20307723</v>
      </c>
      <c r="Z37" s="38">
        <v>-85.29</v>
      </c>
      <c r="AA37" s="39">
        <v>23809557</v>
      </c>
    </row>
    <row r="38" spans="1:27" ht="13.5">
      <c r="A38" s="45" t="s">
        <v>58</v>
      </c>
      <c r="B38" s="46"/>
      <c r="C38" s="47">
        <v>18137946</v>
      </c>
      <c r="D38" s="47"/>
      <c r="E38" s="48">
        <v>33196787</v>
      </c>
      <c r="F38" s="49">
        <v>33196787</v>
      </c>
      <c r="G38" s="49">
        <v>42224491</v>
      </c>
      <c r="H38" s="49">
        <v>19301153</v>
      </c>
      <c r="I38" s="49">
        <v>19781974</v>
      </c>
      <c r="J38" s="49">
        <v>19781974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19781974</v>
      </c>
      <c r="X38" s="49">
        <v>26156366</v>
      </c>
      <c r="Y38" s="49">
        <v>-6374392</v>
      </c>
      <c r="Z38" s="50">
        <v>-24.37</v>
      </c>
      <c r="AA38" s="51">
        <v>33196787</v>
      </c>
    </row>
    <row r="39" spans="1:27" ht="13.5">
      <c r="A39" s="52" t="s">
        <v>82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29949353</v>
      </c>
      <c r="F6" s="23">
        <v>29949353</v>
      </c>
      <c r="G6" s="23">
        <v>103549464</v>
      </c>
      <c r="H6" s="23">
        <v>20800609</v>
      </c>
      <c r="I6" s="23">
        <v>46702771</v>
      </c>
      <c r="J6" s="23">
        <v>171052844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171052844</v>
      </c>
      <c r="X6" s="23">
        <v>2350000</v>
      </c>
      <c r="Y6" s="23">
        <v>168702844</v>
      </c>
      <c r="Z6" s="24">
        <v>7178.84</v>
      </c>
      <c r="AA6" s="25">
        <v>29949353</v>
      </c>
    </row>
    <row r="7" spans="1:27" ht="13.5">
      <c r="A7" s="26" t="s">
        <v>34</v>
      </c>
      <c r="B7" s="20"/>
      <c r="C7" s="21"/>
      <c r="D7" s="21"/>
      <c r="E7" s="22">
        <v>472152000</v>
      </c>
      <c r="F7" s="23">
        <v>472152000</v>
      </c>
      <c r="G7" s="23">
        <v>185629000</v>
      </c>
      <c r="H7" s="23">
        <v>4561719</v>
      </c>
      <c r="I7" s="23"/>
      <c r="J7" s="23">
        <v>190190719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190190719</v>
      </c>
      <c r="X7" s="23">
        <v>198549914</v>
      </c>
      <c r="Y7" s="23">
        <v>-8359195</v>
      </c>
      <c r="Z7" s="24">
        <v>-4.21</v>
      </c>
      <c r="AA7" s="25">
        <v>472152000</v>
      </c>
    </row>
    <row r="8" spans="1:27" ht="13.5">
      <c r="A8" s="26" t="s">
        <v>35</v>
      </c>
      <c r="B8" s="20"/>
      <c r="C8" s="21"/>
      <c r="D8" s="21"/>
      <c r="E8" s="22">
        <v>320364000</v>
      </c>
      <c r="F8" s="23">
        <v>320364000</v>
      </c>
      <c r="G8" s="23">
        <v>109540000</v>
      </c>
      <c r="H8" s="23">
        <v>2117113</v>
      </c>
      <c r="I8" s="23"/>
      <c r="J8" s="23">
        <v>111657113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111657113</v>
      </c>
      <c r="X8" s="23">
        <v>120963343</v>
      </c>
      <c r="Y8" s="23">
        <v>-9306230</v>
      </c>
      <c r="Z8" s="24">
        <v>-7.69</v>
      </c>
      <c r="AA8" s="25">
        <v>320364000</v>
      </c>
    </row>
    <row r="9" spans="1:27" ht="13.5">
      <c r="A9" s="26" t="s">
        <v>36</v>
      </c>
      <c r="B9" s="20"/>
      <c r="C9" s="21"/>
      <c r="D9" s="21"/>
      <c r="E9" s="22">
        <v>5200000</v>
      </c>
      <c r="F9" s="23">
        <v>5200000</v>
      </c>
      <c r="G9" s="23">
        <v>60465</v>
      </c>
      <c r="H9" s="23">
        <v>568181</v>
      </c>
      <c r="I9" s="23"/>
      <c r="J9" s="23">
        <v>628646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628646</v>
      </c>
      <c r="X9" s="23"/>
      <c r="Y9" s="23">
        <v>628646</v>
      </c>
      <c r="Z9" s="24"/>
      <c r="AA9" s="25">
        <v>5200000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-407057353</v>
      </c>
      <c r="F12" s="23">
        <v>-407057353</v>
      </c>
      <c r="G12" s="23">
        <v>-164634255</v>
      </c>
      <c r="H12" s="23">
        <v>-71565735</v>
      </c>
      <c r="I12" s="23">
        <v>-73303372</v>
      </c>
      <c r="J12" s="23">
        <v>-309503362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-309503362</v>
      </c>
      <c r="X12" s="23">
        <v>-105425914</v>
      </c>
      <c r="Y12" s="23">
        <v>-204077448</v>
      </c>
      <c r="Z12" s="24">
        <v>193.57</v>
      </c>
      <c r="AA12" s="25">
        <v>-407057353</v>
      </c>
    </row>
    <row r="13" spans="1:27" ht="13.5">
      <c r="A13" s="26" t="s">
        <v>40</v>
      </c>
      <c r="B13" s="20"/>
      <c r="C13" s="21"/>
      <c r="D13" s="21"/>
      <c r="E13" s="22">
        <v>-1000000</v>
      </c>
      <c r="F13" s="23">
        <v>-1000000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-249999</v>
      </c>
      <c r="Y13" s="23">
        <v>249999</v>
      </c>
      <c r="Z13" s="24">
        <v>-100</v>
      </c>
      <c r="AA13" s="25">
        <v>-1000000</v>
      </c>
    </row>
    <row r="14" spans="1:27" ht="13.5">
      <c r="A14" s="26" t="s">
        <v>41</v>
      </c>
      <c r="B14" s="20"/>
      <c r="C14" s="21"/>
      <c r="D14" s="21"/>
      <c r="E14" s="22">
        <v>-17351000</v>
      </c>
      <c r="F14" s="23">
        <v>-17351000</v>
      </c>
      <c r="G14" s="23">
        <v>-183500</v>
      </c>
      <c r="H14" s="23">
        <v>-332280</v>
      </c>
      <c r="I14" s="23"/>
      <c r="J14" s="23">
        <v>-515780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-515780</v>
      </c>
      <c r="X14" s="23">
        <v>-5187750</v>
      </c>
      <c r="Y14" s="23">
        <v>4671970</v>
      </c>
      <c r="Z14" s="24">
        <v>-90.06</v>
      </c>
      <c r="AA14" s="25">
        <v>-17351000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402257000</v>
      </c>
      <c r="F15" s="31">
        <f t="shared" si="0"/>
        <v>402257000</v>
      </c>
      <c r="G15" s="31">
        <f t="shared" si="0"/>
        <v>233961174</v>
      </c>
      <c r="H15" s="31">
        <f t="shared" si="0"/>
        <v>-43850393</v>
      </c>
      <c r="I15" s="31">
        <f t="shared" si="0"/>
        <v>-26600601</v>
      </c>
      <c r="J15" s="31">
        <f t="shared" si="0"/>
        <v>163510180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163510180</v>
      </c>
      <c r="X15" s="31">
        <f t="shared" si="0"/>
        <v>210999594</v>
      </c>
      <c r="Y15" s="31">
        <f t="shared" si="0"/>
        <v>-47489414</v>
      </c>
      <c r="Z15" s="32">
        <f>+IF(X15&lt;&gt;0,+(Y15/X15)*100,0)</f>
        <v>-22.506874586687594</v>
      </c>
      <c r="AA15" s="33">
        <f>SUM(AA6:AA14)</f>
        <v>402257000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-328257000</v>
      </c>
      <c r="F24" s="23">
        <v>-328257000</v>
      </c>
      <c r="G24" s="23">
        <v>-74702286</v>
      </c>
      <c r="H24" s="23">
        <v>-27526733</v>
      </c>
      <c r="I24" s="23">
        <v>-3385667</v>
      </c>
      <c r="J24" s="23">
        <v>-105614686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-105614686</v>
      </c>
      <c r="X24" s="23">
        <v>-89938600</v>
      </c>
      <c r="Y24" s="23">
        <v>-15676086</v>
      </c>
      <c r="Z24" s="24">
        <v>17.43</v>
      </c>
      <c r="AA24" s="25">
        <v>-328257000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-328257000</v>
      </c>
      <c r="F25" s="31">
        <f t="shared" si="1"/>
        <v>-328257000</v>
      </c>
      <c r="G25" s="31">
        <f t="shared" si="1"/>
        <v>-74702286</v>
      </c>
      <c r="H25" s="31">
        <f t="shared" si="1"/>
        <v>-27526733</v>
      </c>
      <c r="I25" s="31">
        <f t="shared" si="1"/>
        <v>-3385667</v>
      </c>
      <c r="J25" s="31">
        <f t="shared" si="1"/>
        <v>-105614686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-105614686</v>
      </c>
      <c r="X25" s="31">
        <f t="shared" si="1"/>
        <v>-89938600</v>
      </c>
      <c r="Y25" s="31">
        <f t="shared" si="1"/>
        <v>-15676086</v>
      </c>
      <c r="Z25" s="32">
        <f>+IF(X25&lt;&gt;0,+(Y25/X25)*100,0)</f>
        <v>17.429764305870894</v>
      </c>
      <c r="AA25" s="33">
        <f>SUM(AA19:AA24)</f>
        <v>-328257000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-60000000</v>
      </c>
      <c r="F33" s="23">
        <v>-60000000</v>
      </c>
      <c r="G33" s="23"/>
      <c r="H33" s="23">
        <v>-20445689</v>
      </c>
      <c r="I33" s="23"/>
      <c r="J33" s="23">
        <v>-20445689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-20445689</v>
      </c>
      <c r="X33" s="23">
        <v>-20000000</v>
      </c>
      <c r="Y33" s="23">
        <v>-445689</v>
      </c>
      <c r="Z33" s="24">
        <v>2.23</v>
      </c>
      <c r="AA33" s="25">
        <v>-60000000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-60000000</v>
      </c>
      <c r="F34" s="31">
        <f t="shared" si="2"/>
        <v>-60000000</v>
      </c>
      <c r="G34" s="31">
        <f t="shared" si="2"/>
        <v>0</v>
      </c>
      <c r="H34" s="31">
        <f t="shared" si="2"/>
        <v>-20445689</v>
      </c>
      <c r="I34" s="31">
        <f t="shared" si="2"/>
        <v>0</v>
      </c>
      <c r="J34" s="31">
        <f t="shared" si="2"/>
        <v>-20445689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-20445689</v>
      </c>
      <c r="X34" s="31">
        <f t="shared" si="2"/>
        <v>-20000000</v>
      </c>
      <c r="Y34" s="31">
        <f t="shared" si="2"/>
        <v>-445689</v>
      </c>
      <c r="Z34" s="32">
        <f>+IF(X34&lt;&gt;0,+(Y34/X34)*100,0)</f>
        <v>2.2284450000000002</v>
      </c>
      <c r="AA34" s="33">
        <f>SUM(AA29:AA33)</f>
        <v>-60000000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14000000</v>
      </c>
      <c r="F36" s="37">
        <f t="shared" si="3"/>
        <v>14000000</v>
      </c>
      <c r="G36" s="37">
        <f t="shared" si="3"/>
        <v>159258888</v>
      </c>
      <c r="H36" s="37">
        <f t="shared" si="3"/>
        <v>-91822815</v>
      </c>
      <c r="I36" s="37">
        <f t="shared" si="3"/>
        <v>-29986268</v>
      </c>
      <c r="J36" s="37">
        <f t="shared" si="3"/>
        <v>37449805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37449805</v>
      </c>
      <c r="X36" s="37">
        <f t="shared" si="3"/>
        <v>101060994</v>
      </c>
      <c r="Y36" s="37">
        <f t="shared" si="3"/>
        <v>-63611189</v>
      </c>
      <c r="Z36" s="38">
        <f>+IF(X36&lt;&gt;0,+(Y36/X36)*100,0)</f>
        <v>-62.943363687873486</v>
      </c>
      <c r="AA36" s="39">
        <f>+AA15+AA25+AA34</f>
        <v>14000000</v>
      </c>
    </row>
    <row r="37" spans="1:27" ht="13.5">
      <c r="A37" s="26" t="s">
        <v>57</v>
      </c>
      <c r="B37" s="20"/>
      <c r="C37" s="35"/>
      <c r="D37" s="35"/>
      <c r="E37" s="36">
        <v>9207728</v>
      </c>
      <c r="F37" s="37">
        <v>9207728</v>
      </c>
      <c r="G37" s="37">
        <v>51509573</v>
      </c>
      <c r="H37" s="37">
        <v>210768461</v>
      </c>
      <c r="I37" s="37">
        <v>118945646</v>
      </c>
      <c r="J37" s="37">
        <v>51509573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51509573</v>
      </c>
      <c r="X37" s="37">
        <v>9207728</v>
      </c>
      <c r="Y37" s="37">
        <v>42301845</v>
      </c>
      <c r="Z37" s="38">
        <v>459.42</v>
      </c>
      <c r="AA37" s="39">
        <v>9207728</v>
      </c>
    </row>
    <row r="38" spans="1:27" ht="13.5">
      <c r="A38" s="45" t="s">
        <v>58</v>
      </c>
      <c r="B38" s="46"/>
      <c r="C38" s="47"/>
      <c r="D38" s="47"/>
      <c r="E38" s="48">
        <v>23207728</v>
      </c>
      <c r="F38" s="49">
        <v>23207728</v>
      </c>
      <c r="G38" s="49">
        <v>210768461</v>
      </c>
      <c r="H38" s="49">
        <v>118945646</v>
      </c>
      <c r="I38" s="49">
        <v>88959378</v>
      </c>
      <c r="J38" s="49">
        <v>88959378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88959378</v>
      </c>
      <c r="X38" s="49">
        <v>110268722</v>
      </c>
      <c r="Y38" s="49">
        <v>-21309344</v>
      </c>
      <c r="Z38" s="50">
        <v>-19.32</v>
      </c>
      <c r="AA38" s="51">
        <v>23207728</v>
      </c>
    </row>
    <row r="39" spans="1:27" ht="13.5">
      <c r="A39" s="52" t="s">
        <v>82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163337952</v>
      </c>
      <c r="D6" s="21"/>
      <c r="E6" s="22">
        <v>210282266</v>
      </c>
      <c r="F6" s="23">
        <v>210282266</v>
      </c>
      <c r="G6" s="23">
        <v>13089382</v>
      </c>
      <c r="H6" s="23">
        <v>20732506</v>
      </c>
      <c r="I6" s="23">
        <v>18790485</v>
      </c>
      <c r="J6" s="23">
        <v>52612373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52612373</v>
      </c>
      <c r="X6" s="23">
        <v>54649170</v>
      </c>
      <c r="Y6" s="23">
        <v>-2036797</v>
      </c>
      <c r="Z6" s="24">
        <v>-3.73</v>
      </c>
      <c r="AA6" s="25">
        <v>210282266</v>
      </c>
    </row>
    <row r="7" spans="1:27" ht="13.5">
      <c r="A7" s="26" t="s">
        <v>34</v>
      </c>
      <c r="B7" s="20"/>
      <c r="C7" s="21">
        <v>55711813</v>
      </c>
      <c r="D7" s="21"/>
      <c r="E7" s="22">
        <v>55559000</v>
      </c>
      <c r="F7" s="23">
        <v>55559000</v>
      </c>
      <c r="G7" s="23">
        <v>16126000</v>
      </c>
      <c r="H7" s="23">
        <v>7672000</v>
      </c>
      <c r="I7" s="23"/>
      <c r="J7" s="23">
        <v>23798000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23798000</v>
      </c>
      <c r="X7" s="23">
        <v>19261878</v>
      </c>
      <c r="Y7" s="23">
        <v>4536122</v>
      </c>
      <c r="Z7" s="24">
        <v>23.55</v>
      </c>
      <c r="AA7" s="25">
        <v>55559000</v>
      </c>
    </row>
    <row r="8" spans="1:27" ht="13.5">
      <c r="A8" s="26" t="s">
        <v>35</v>
      </c>
      <c r="B8" s="20"/>
      <c r="C8" s="21">
        <v>25307214</v>
      </c>
      <c r="D8" s="21"/>
      <c r="E8" s="22">
        <v>24751000</v>
      </c>
      <c r="F8" s="23">
        <v>24751000</v>
      </c>
      <c r="G8" s="23">
        <v>11150000</v>
      </c>
      <c r="H8" s="23"/>
      <c r="I8" s="23"/>
      <c r="J8" s="23">
        <v>11150000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11150000</v>
      </c>
      <c r="X8" s="23">
        <v>10589202</v>
      </c>
      <c r="Y8" s="23">
        <v>560798</v>
      </c>
      <c r="Z8" s="24">
        <v>5.3</v>
      </c>
      <c r="AA8" s="25">
        <v>24751000</v>
      </c>
    </row>
    <row r="9" spans="1:27" ht="13.5">
      <c r="A9" s="26" t="s">
        <v>36</v>
      </c>
      <c r="B9" s="20"/>
      <c r="C9" s="21">
        <v>13501976</v>
      </c>
      <c r="D9" s="21"/>
      <c r="E9" s="22">
        <v>600000</v>
      </c>
      <c r="F9" s="23">
        <v>600000</v>
      </c>
      <c r="G9" s="23">
        <v>23202</v>
      </c>
      <c r="H9" s="23">
        <v>20371</v>
      </c>
      <c r="I9" s="23">
        <v>17192</v>
      </c>
      <c r="J9" s="23">
        <v>60765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60765</v>
      </c>
      <c r="X9" s="23">
        <v>116813</v>
      </c>
      <c r="Y9" s="23">
        <v>-56048</v>
      </c>
      <c r="Z9" s="24">
        <v>-47.98</v>
      </c>
      <c r="AA9" s="25">
        <v>600000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-209637453</v>
      </c>
      <c r="D12" s="21"/>
      <c r="E12" s="22">
        <v>-312724286</v>
      </c>
      <c r="F12" s="23">
        <v>-312724286</v>
      </c>
      <c r="G12" s="23">
        <v>-23031848</v>
      </c>
      <c r="H12" s="23">
        <v>-22116810</v>
      </c>
      <c r="I12" s="23">
        <v>-23085608</v>
      </c>
      <c r="J12" s="23">
        <v>-68234266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-68234266</v>
      </c>
      <c r="X12" s="23">
        <v>-79739139</v>
      </c>
      <c r="Y12" s="23">
        <v>11504873</v>
      </c>
      <c r="Z12" s="24">
        <v>-14.43</v>
      </c>
      <c r="AA12" s="25">
        <v>-312724286</v>
      </c>
    </row>
    <row r="13" spans="1:27" ht="13.5">
      <c r="A13" s="26" t="s">
        <v>40</v>
      </c>
      <c r="B13" s="20"/>
      <c r="C13" s="21">
        <v>-14968473</v>
      </c>
      <c r="D13" s="21"/>
      <c r="E13" s="22">
        <v>-18285358</v>
      </c>
      <c r="F13" s="23">
        <v>-18285358</v>
      </c>
      <c r="G13" s="23">
        <v>-942942</v>
      </c>
      <c r="H13" s="23">
        <v>-1184351</v>
      </c>
      <c r="I13" s="23">
        <v>-1250916</v>
      </c>
      <c r="J13" s="23">
        <v>-3378209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-3378209</v>
      </c>
      <c r="X13" s="23">
        <v>-4499383</v>
      </c>
      <c r="Y13" s="23">
        <v>1121174</v>
      </c>
      <c r="Z13" s="24">
        <v>-24.92</v>
      </c>
      <c r="AA13" s="25">
        <v>-18285358</v>
      </c>
    </row>
    <row r="14" spans="1:27" ht="13.5">
      <c r="A14" s="26" t="s">
        <v>41</v>
      </c>
      <c r="B14" s="20"/>
      <c r="C14" s="21">
        <v>-598880</v>
      </c>
      <c r="D14" s="21"/>
      <c r="E14" s="22">
        <v>-1004472</v>
      </c>
      <c r="F14" s="23">
        <v>-1004472</v>
      </c>
      <c r="G14" s="23"/>
      <c r="H14" s="23">
        <v>-25094</v>
      </c>
      <c r="I14" s="23">
        <v>-53623</v>
      </c>
      <c r="J14" s="23">
        <v>-78717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-78717</v>
      </c>
      <c r="X14" s="23">
        <v>-249597</v>
      </c>
      <c r="Y14" s="23">
        <v>170880</v>
      </c>
      <c r="Z14" s="24">
        <v>-68.46</v>
      </c>
      <c r="AA14" s="25">
        <v>-1004472</v>
      </c>
    </row>
    <row r="15" spans="1:27" ht="13.5">
      <c r="A15" s="27" t="s">
        <v>42</v>
      </c>
      <c r="B15" s="28"/>
      <c r="C15" s="29">
        <f aca="true" t="shared" si="0" ref="C15:Y15">SUM(C6:C14)</f>
        <v>32654149</v>
      </c>
      <c r="D15" s="29">
        <f>SUM(D6:D14)</f>
        <v>0</v>
      </c>
      <c r="E15" s="30">
        <f t="shared" si="0"/>
        <v>-40821850</v>
      </c>
      <c r="F15" s="31">
        <f t="shared" si="0"/>
        <v>-40821850</v>
      </c>
      <c r="G15" s="31">
        <f t="shared" si="0"/>
        <v>16413794</v>
      </c>
      <c r="H15" s="31">
        <f t="shared" si="0"/>
        <v>5098622</v>
      </c>
      <c r="I15" s="31">
        <f t="shared" si="0"/>
        <v>-5582470</v>
      </c>
      <c r="J15" s="31">
        <f t="shared" si="0"/>
        <v>15929946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15929946</v>
      </c>
      <c r="X15" s="31">
        <f t="shared" si="0"/>
        <v>128944</v>
      </c>
      <c r="Y15" s="31">
        <f t="shared" si="0"/>
        <v>15801002</v>
      </c>
      <c r="Z15" s="32">
        <f>+IF(X15&lt;&gt;0,+(Y15/X15)*100,0)</f>
        <v>12254.15839434173</v>
      </c>
      <c r="AA15" s="33">
        <f>SUM(AA6:AA14)</f>
        <v>-40821850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1749200</v>
      </c>
      <c r="D19" s="21"/>
      <c r="E19" s="22">
        <v>12102000</v>
      </c>
      <c r="F19" s="23">
        <v>12102000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12102000</v>
      </c>
    </row>
    <row r="20" spans="1:27" ht="13.5">
      <c r="A20" s="26" t="s">
        <v>45</v>
      </c>
      <c r="B20" s="20"/>
      <c r="C20" s="21"/>
      <c r="D20" s="21"/>
      <c r="E20" s="43">
        <v>60000000</v>
      </c>
      <c r="F20" s="40">
        <v>60000000</v>
      </c>
      <c r="G20" s="23">
        <v>-3971331</v>
      </c>
      <c r="H20" s="23">
        <v>-10312289</v>
      </c>
      <c r="I20" s="23">
        <v>2884046</v>
      </c>
      <c r="J20" s="23">
        <v>-11399574</v>
      </c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>
        <v>-11399574</v>
      </c>
      <c r="X20" s="23">
        <v>6413720</v>
      </c>
      <c r="Y20" s="23">
        <v>-17813294</v>
      </c>
      <c r="Z20" s="24">
        <v>-277.74</v>
      </c>
      <c r="AA20" s="25">
        <v>60000000</v>
      </c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-39023334</v>
      </c>
      <c r="D24" s="21"/>
      <c r="E24" s="22">
        <v>-44748448</v>
      </c>
      <c r="F24" s="23">
        <v>-44748448</v>
      </c>
      <c r="G24" s="23">
        <v>-54836</v>
      </c>
      <c r="H24" s="23">
        <v>-1715693</v>
      </c>
      <c r="I24" s="23">
        <v>-3471000</v>
      </c>
      <c r="J24" s="23">
        <v>-5241529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-5241529</v>
      </c>
      <c r="X24" s="23">
        <v>-16649999</v>
      </c>
      <c r="Y24" s="23">
        <v>11408470</v>
      </c>
      <c r="Z24" s="24">
        <v>-68.52</v>
      </c>
      <c r="AA24" s="25">
        <v>-44748448</v>
      </c>
    </row>
    <row r="25" spans="1:27" ht="13.5">
      <c r="A25" s="27" t="s">
        <v>49</v>
      </c>
      <c r="B25" s="28"/>
      <c r="C25" s="29">
        <f aca="true" t="shared" si="1" ref="C25:Y25">SUM(C19:C24)</f>
        <v>-37274134</v>
      </c>
      <c r="D25" s="29">
        <f>SUM(D19:D24)</f>
        <v>0</v>
      </c>
      <c r="E25" s="30">
        <f t="shared" si="1"/>
        <v>27353552</v>
      </c>
      <c r="F25" s="31">
        <f t="shared" si="1"/>
        <v>27353552</v>
      </c>
      <c r="G25" s="31">
        <f t="shared" si="1"/>
        <v>-4026167</v>
      </c>
      <c r="H25" s="31">
        <f t="shared" si="1"/>
        <v>-12027982</v>
      </c>
      <c r="I25" s="31">
        <f t="shared" si="1"/>
        <v>-586954</v>
      </c>
      <c r="J25" s="31">
        <f t="shared" si="1"/>
        <v>-16641103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-16641103</v>
      </c>
      <c r="X25" s="31">
        <f t="shared" si="1"/>
        <v>-10236279</v>
      </c>
      <c r="Y25" s="31">
        <f t="shared" si="1"/>
        <v>-6404824</v>
      </c>
      <c r="Z25" s="32">
        <f>+IF(X25&lt;&gt;0,+(Y25/X25)*100,0)</f>
        <v>62.56984593718088</v>
      </c>
      <c r="AA25" s="33">
        <f>SUM(AA19:AA24)</f>
        <v>27353552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10000000</v>
      </c>
      <c r="F30" s="23">
        <v>10000000</v>
      </c>
      <c r="G30" s="23"/>
      <c r="H30" s="23"/>
      <c r="I30" s="23">
        <v>731021</v>
      </c>
      <c r="J30" s="23">
        <v>731021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731021</v>
      </c>
      <c r="X30" s="23">
        <v>3000000</v>
      </c>
      <c r="Y30" s="23">
        <v>-2268979</v>
      </c>
      <c r="Z30" s="24">
        <v>-75.63</v>
      </c>
      <c r="AA30" s="25">
        <v>10000000</v>
      </c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-1987357</v>
      </c>
      <c r="F33" s="23">
        <v>-1987357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-1987357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8012643</v>
      </c>
      <c r="F34" s="31">
        <f t="shared" si="2"/>
        <v>8012643</v>
      </c>
      <c r="G34" s="31">
        <f t="shared" si="2"/>
        <v>0</v>
      </c>
      <c r="H34" s="31">
        <f t="shared" si="2"/>
        <v>0</v>
      </c>
      <c r="I34" s="31">
        <f t="shared" si="2"/>
        <v>731021</v>
      </c>
      <c r="J34" s="31">
        <f t="shared" si="2"/>
        <v>731021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731021</v>
      </c>
      <c r="X34" s="31">
        <f t="shared" si="2"/>
        <v>3000000</v>
      </c>
      <c r="Y34" s="31">
        <f t="shared" si="2"/>
        <v>-2268979</v>
      </c>
      <c r="Z34" s="32">
        <f>+IF(X34&lt;&gt;0,+(Y34/X34)*100,0)</f>
        <v>-75.63263333333333</v>
      </c>
      <c r="AA34" s="33">
        <f>SUM(AA29:AA33)</f>
        <v>8012643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-4619985</v>
      </c>
      <c r="D36" s="35">
        <f>+D15+D25+D34</f>
        <v>0</v>
      </c>
      <c r="E36" s="36">
        <f t="shared" si="3"/>
        <v>-5455655</v>
      </c>
      <c r="F36" s="37">
        <f t="shared" si="3"/>
        <v>-5455655</v>
      </c>
      <c r="G36" s="37">
        <f t="shared" si="3"/>
        <v>12387627</v>
      </c>
      <c r="H36" s="37">
        <f t="shared" si="3"/>
        <v>-6929360</v>
      </c>
      <c r="I36" s="37">
        <f t="shared" si="3"/>
        <v>-5438403</v>
      </c>
      <c r="J36" s="37">
        <f t="shared" si="3"/>
        <v>19864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19864</v>
      </c>
      <c r="X36" s="37">
        <f t="shared" si="3"/>
        <v>-7107335</v>
      </c>
      <c r="Y36" s="37">
        <f t="shared" si="3"/>
        <v>7127199</v>
      </c>
      <c r="Z36" s="38">
        <f>+IF(X36&lt;&gt;0,+(Y36/X36)*100,0)</f>
        <v>-100.27948591138592</v>
      </c>
      <c r="AA36" s="39">
        <f>+AA15+AA25+AA34</f>
        <v>-5455655</v>
      </c>
    </row>
    <row r="37" spans="1:27" ht="13.5">
      <c r="A37" s="26" t="s">
        <v>57</v>
      </c>
      <c r="B37" s="20"/>
      <c r="C37" s="35">
        <v>6079010</v>
      </c>
      <c r="D37" s="35"/>
      <c r="E37" s="36">
        <v>9278274</v>
      </c>
      <c r="F37" s="37">
        <v>9278274</v>
      </c>
      <c r="G37" s="37">
        <v>1459026</v>
      </c>
      <c r="H37" s="37">
        <v>13846653</v>
      </c>
      <c r="I37" s="37">
        <v>6917293</v>
      </c>
      <c r="J37" s="37">
        <v>1459026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1459026</v>
      </c>
      <c r="X37" s="37">
        <v>9278274</v>
      </c>
      <c r="Y37" s="37">
        <v>-7819248</v>
      </c>
      <c r="Z37" s="38">
        <v>-84.27</v>
      </c>
      <c r="AA37" s="39">
        <v>9278274</v>
      </c>
    </row>
    <row r="38" spans="1:27" ht="13.5">
      <c r="A38" s="45" t="s">
        <v>58</v>
      </c>
      <c r="B38" s="46"/>
      <c r="C38" s="47">
        <v>1459026</v>
      </c>
      <c r="D38" s="47"/>
      <c r="E38" s="48">
        <v>3822618</v>
      </c>
      <c r="F38" s="49">
        <v>3822618</v>
      </c>
      <c r="G38" s="49">
        <v>13846653</v>
      </c>
      <c r="H38" s="49">
        <v>6917293</v>
      </c>
      <c r="I38" s="49">
        <v>1478890</v>
      </c>
      <c r="J38" s="49">
        <v>1478890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1478890</v>
      </c>
      <c r="X38" s="49">
        <v>2170938</v>
      </c>
      <c r="Y38" s="49">
        <v>-692048</v>
      </c>
      <c r="Z38" s="50">
        <v>-31.88</v>
      </c>
      <c r="AA38" s="51">
        <v>3822618</v>
      </c>
    </row>
    <row r="39" spans="1:27" ht="13.5">
      <c r="A39" s="52" t="s">
        <v>82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46900762</v>
      </c>
      <c r="F6" s="23">
        <v>46900762</v>
      </c>
      <c r="G6" s="23">
        <v>2032745</v>
      </c>
      <c r="H6" s="23">
        <v>2852542</v>
      </c>
      <c r="I6" s="23">
        <v>3204472</v>
      </c>
      <c r="J6" s="23">
        <v>8089759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8089759</v>
      </c>
      <c r="X6" s="23">
        <v>13296300</v>
      </c>
      <c r="Y6" s="23">
        <v>-5206541</v>
      </c>
      <c r="Z6" s="24">
        <v>-39.16</v>
      </c>
      <c r="AA6" s="25">
        <v>46900762</v>
      </c>
    </row>
    <row r="7" spans="1:27" ht="13.5">
      <c r="A7" s="26" t="s">
        <v>34</v>
      </c>
      <c r="B7" s="20"/>
      <c r="C7" s="21"/>
      <c r="D7" s="21"/>
      <c r="E7" s="22">
        <v>55360200</v>
      </c>
      <c r="F7" s="23">
        <v>55360200</v>
      </c>
      <c r="G7" s="23">
        <v>16885000</v>
      </c>
      <c r="H7" s="23">
        <v>7391931</v>
      </c>
      <c r="I7" s="23"/>
      <c r="J7" s="23">
        <v>24276931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24276931</v>
      </c>
      <c r="X7" s="23">
        <v>20000000</v>
      </c>
      <c r="Y7" s="23">
        <v>4276931</v>
      </c>
      <c r="Z7" s="24">
        <v>21.38</v>
      </c>
      <c r="AA7" s="25">
        <v>55360200</v>
      </c>
    </row>
    <row r="8" spans="1:27" ht="13.5">
      <c r="A8" s="26" t="s">
        <v>35</v>
      </c>
      <c r="B8" s="20"/>
      <c r="C8" s="21"/>
      <c r="D8" s="21"/>
      <c r="E8" s="22">
        <v>14991000</v>
      </c>
      <c r="F8" s="23">
        <v>14991000</v>
      </c>
      <c r="G8" s="23">
        <v>8303000</v>
      </c>
      <c r="H8" s="23"/>
      <c r="I8" s="23"/>
      <c r="J8" s="23">
        <v>8303000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8303000</v>
      </c>
      <c r="X8" s="23">
        <v>5400000</v>
      </c>
      <c r="Y8" s="23">
        <v>2903000</v>
      </c>
      <c r="Z8" s="24">
        <v>53.76</v>
      </c>
      <c r="AA8" s="25">
        <v>14991000</v>
      </c>
    </row>
    <row r="9" spans="1:27" ht="13.5">
      <c r="A9" s="26" t="s">
        <v>36</v>
      </c>
      <c r="B9" s="20"/>
      <c r="C9" s="21"/>
      <c r="D9" s="21"/>
      <c r="E9" s="22">
        <v>604136</v>
      </c>
      <c r="F9" s="23">
        <v>604136</v>
      </c>
      <c r="G9" s="23">
        <v>53425</v>
      </c>
      <c r="H9" s="23">
        <v>48767</v>
      </c>
      <c r="I9" s="23">
        <v>74276</v>
      </c>
      <c r="J9" s="23">
        <v>176468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176468</v>
      </c>
      <c r="X9" s="23">
        <v>160000</v>
      </c>
      <c r="Y9" s="23">
        <v>16468</v>
      </c>
      <c r="Z9" s="24">
        <v>10.29</v>
      </c>
      <c r="AA9" s="25">
        <v>604136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-120288315</v>
      </c>
      <c r="F12" s="23">
        <v>-120288315</v>
      </c>
      <c r="G12" s="23">
        <v>-9647119</v>
      </c>
      <c r="H12" s="23">
        <v>-8085589</v>
      </c>
      <c r="I12" s="23">
        <v>-8590792</v>
      </c>
      <c r="J12" s="23">
        <v>-26323500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-26323500</v>
      </c>
      <c r="X12" s="23">
        <v>-27753000</v>
      </c>
      <c r="Y12" s="23">
        <v>1429500</v>
      </c>
      <c r="Z12" s="24">
        <v>-5.15</v>
      </c>
      <c r="AA12" s="25">
        <v>-120288315</v>
      </c>
    </row>
    <row r="13" spans="1:27" ht="13.5">
      <c r="A13" s="26" t="s">
        <v>40</v>
      </c>
      <c r="B13" s="20"/>
      <c r="C13" s="21"/>
      <c r="D13" s="21"/>
      <c r="E13" s="22">
        <v>-463000</v>
      </c>
      <c r="F13" s="23">
        <v>-463000</v>
      </c>
      <c r="G13" s="23">
        <v>-47191</v>
      </c>
      <c r="H13" s="23">
        <v>-105053</v>
      </c>
      <c r="I13" s="23">
        <v>-154438</v>
      </c>
      <c r="J13" s="23">
        <v>-306682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-306682</v>
      </c>
      <c r="X13" s="23">
        <v>-126000</v>
      </c>
      <c r="Y13" s="23">
        <v>-180682</v>
      </c>
      <c r="Z13" s="24">
        <v>143.4</v>
      </c>
      <c r="AA13" s="25">
        <v>-463000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-2895217</v>
      </c>
      <c r="F15" s="31">
        <f t="shared" si="0"/>
        <v>-2895217</v>
      </c>
      <c r="G15" s="31">
        <f t="shared" si="0"/>
        <v>17579860</v>
      </c>
      <c r="H15" s="31">
        <f t="shared" si="0"/>
        <v>2102598</v>
      </c>
      <c r="I15" s="31">
        <f t="shared" si="0"/>
        <v>-5466482</v>
      </c>
      <c r="J15" s="31">
        <f t="shared" si="0"/>
        <v>14215976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14215976</v>
      </c>
      <c r="X15" s="31">
        <f t="shared" si="0"/>
        <v>10977300</v>
      </c>
      <c r="Y15" s="31">
        <f t="shared" si="0"/>
        <v>3238676</v>
      </c>
      <c r="Z15" s="32">
        <f>+IF(X15&lt;&gt;0,+(Y15/X15)*100,0)</f>
        <v>29.503393366310476</v>
      </c>
      <c r="AA15" s="33">
        <f>SUM(AA6:AA14)</f>
        <v>-2895217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>
        <v>13000000</v>
      </c>
      <c r="F20" s="40">
        <v>13000000</v>
      </c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>
        <v>5020000</v>
      </c>
      <c r="Y20" s="23">
        <v>-5020000</v>
      </c>
      <c r="Z20" s="24">
        <v>-100</v>
      </c>
      <c r="AA20" s="25">
        <v>13000000</v>
      </c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-22170000</v>
      </c>
      <c r="F24" s="23">
        <v>-22170000</v>
      </c>
      <c r="G24" s="23">
        <v>-2324814</v>
      </c>
      <c r="H24" s="23">
        <v>-1318166</v>
      </c>
      <c r="I24" s="23">
        <v>-675305</v>
      </c>
      <c r="J24" s="23">
        <v>-4318285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-4318285</v>
      </c>
      <c r="X24" s="23">
        <v>-5580000</v>
      </c>
      <c r="Y24" s="23">
        <v>1261715</v>
      </c>
      <c r="Z24" s="24">
        <v>-22.61</v>
      </c>
      <c r="AA24" s="25">
        <v>-22170000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-9170000</v>
      </c>
      <c r="F25" s="31">
        <f t="shared" si="1"/>
        <v>-9170000</v>
      </c>
      <c r="G25" s="31">
        <f t="shared" si="1"/>
        <v>-2324814</v>
      </c>
      <c r="H25" s="31">
        <f t="shared" si="1"/>
        <v>-1318166</v>
      </c>
      <c r="I25" s="31">
        <f t="shared" si="1"/>
        <v>-675305</v>
      </c>
      <c r="J25" s="31">
        <f t="shared" si="1"/>
        <v>-4318285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-4318285</v>
      </c>
      <c r="X25" s="31">
        <f t="shared" si="1"/>
        <v>-560000</v>
      </c>
      <c r="Y25" s="31">
        <f t="shared" si="1"/>
        <v>-3758285</v>
      </c>
      <c r="Z25" s="32">
        <f>+IF(X25&lt;&gt;0,+(Y25/X25)*100,0)</f>
        <v>671.1223214285714</v>
      </c>
      <c r="AA25" s="33">
        <f>SUM(AA19:AA24)</f>
        <v>-9170000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-12065217</v>
      </c>
      <c r="F36" s="37">
        <f t="shared" si="3"/>
        <v>-12065217</v>
      </c>
      <c r="G36" s="37">
        <f t="shared" si="3"/>
        <v>15255046</v>
      </c>
      <c r="H36" s="37">
        <f t="shared" si="3"/>
        <v>784432</v>
      </c>
      <c r="I36" s="37">
        <f t="shared" si="3"/>
        <v>-6141787</v>
      </c>
      <c r="J36" s="37">
        <f t="shared" si="3"/>
        <v>9897691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9897691</v>
      </c>
      <c r="X36" s="37">
        <f t="shared" si="3"/>
        <v>10417300</v>
      </c>
      <c r="Y36" s="37">
        <f t="shared" si="3"/>
        <v>-519609</v>
      </c>
      <c r="Z36" s="38">
        <f>+IF(X36&lt;&gt;0,+(Y36/X36)*100,0)</f>
        <v>-4.98794313305751</v>
      </c>
      <c r="AA36" s="39">
        <f>+AA15+AA25+AA34</f>
        <v>-12065217</v>
      </c>
    </row>
    <row r="37" spans="1:27" ht="13.5">
      <c r="A37" s="26" t="s">
        <v>57</v>
      </c>
      <c r="B37" s="20"/>
      <c r="C37" s="35"/>
      <c r="D37" s="35"/>
      <c r="E37" s="36">
        <v>8710000</v>
      </c>
      <c r="F37" s="37">
        <v>8710000</v>
      </c>
      <c r="G37" s="37">
        <v>-3878077</v>
      </c>
      <c r="H37" s="37">
        <v>11376969</v>
      </c>
      <c r="I37" s="37">
        <v>12161401</v>
      </c>
      <c r="J37" s="37">
        <v>-3878077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-3878077</v>
      </c>
      <c r="X37" s="37">
        <v>8710000</v>
      </c>
      <c r="Y37" s="37">
        <v>-12588077</v>
      </c>
      <c r="Z37" s="38">
        <v>-144.52</v>
      </c>
      <c r="AA37" s="39">
        <v>8710000</v>
      </c>
    </row>
    <row r="38" spans="1:27" ht="13.5">
      <c r="A38" s="45" t="s">
        <v>58</v>
      </c>
      <c r="B38" s="46"/>
      <c r="C38" s="47"/>
      <c r="D38" s="47"/>
      <c r="E38" s="48">
        <v>-3355217</v>
      </c>
      <c r="F38" s="49">
        <v>-3355217</v>
      </c>
      <c r="G38" s="49">
        <v>11376969</v>
      </c>
      <c r="H38" s="49">
        <v>12161401</v>
      </c>
      <c r="I38" s="49">
        <v>6019614</v>
      </c>
      <c r="J38" s="49">
        <v>6019614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6019614</v>
      </c>
      <c r="X38" s="49">
        <v>19127300</v>
      </c>
      <c r="Y38" s="49">
        <v>-13107686</v>
      </c>
      <c r="Z38" s="50">
        <v>-68.53</v>
      </c>
      <c r="AA38" s="51">
        <v>-3355217</v>
      </c>
    </row>
    <row r="39" spans="1:27" ht="13.5">
      <c r="A39" s="52" t="s">
        <v>82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23128999</v>
      </c>
      <c r="F6" s="23">
        <v>23128999</v>
      </c>
      <c r="G6" s="23">
        <v>10476024</v>
      </c>
      <c r="H6" s="23">
        <v>1051642</v>
      </c>
      <c r="I6" s="23"/>
      <c r="J6" s="23">
        <v>11527666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11527666</v>
      </c>
      <c r="X6" s="23">
        <v>13620000</v>
      </c>
      <c r="Y6" s="23">
        <v>-2092334</v>
      </c>
      <c r="Z6" s="24">
        <v>-15.36</v>
      </c>
      <c r="AA6" s="25">
        <v>23128999</v>
      </c>
    </row>
    <row r="7" spans="1:27" ht="13.5">
      <c r="A7" s="26" t="s">
        <v>34</v>
      </c>
      <c r="B7" s="20"/>
      <c r="C7" s="21"/>
      <c r="D7" s="21"/>
      <c r="E7" s="22">
        <v>139229000</v>
      </c>
      <c r="F7" s="23">
        <v>139229000</v>
      </c>
      <c r="G7" s="23">
        <v>53307000</v>
      </c>
      <c r="H7" s="23">
        <v>2783896</v>
      </c>
      <c r="I7" s="23"/>
      <c r="J7" s="23">
        <v>56090896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56090896</v>
      </c>
      <c r="X7" s="23">
        <v>34806000</v>
      </c>
      <c r="Y7" s="23">
        <v>21284896</v>
      </c>
      <c r="Z7" s="24">
        <v>61.15</v>
      </c>
      <c r="AA7" s="25">
        <v>139229000</v>
      </c>
    </row>
    <row r="8" spans="1:27" ht="13.5">
      <c r="A8" s="26" t="s">
        <v>35</v>
      </c>
      <c r="B8" s="20"/>
      <c r="C8" s="21"/>
      <c r="D8" s="21"/>
      <c r="E8" s="22">
        <v>49192000</v>
      </c>
      <c r="F8" s="23">
        <v>49192000</v>
      </c>
      <c r="G8" s="23">
        <v>20115000</v>
      </c>
      <c r="H8" s="23">
        <v>1000000</v>
      </c>
      <c r="I8" s="23"/>
      <c r="J8" s="23">
        <v>21115000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21115000</v>
      </c>
      <c r="X8" s="23">
        <v>13940000</v>
      </c>
      <c r="Y8" s="23">
        <v>7175000</v>
      </c>
      <c r="Z8" s="24">
        <v>51.47</v>
      </c>
      <c r="AA8" s="25">
        <v>49192000</v>
      </c>
    </row>
    <row r="9" spans="1:27" ht="13.5">
      <c r="A9" s="26" t="s">
        <v>36</v>
      </c>
      <c r="B9" s="20"/>
      <c r="C9" s="21"/>
      <c r="D9" s="21"/>
      <c r="E9" s="22">
        <v>6853060</v>
      </c>
      <c r="F9" s="23">
        <v>6853060</v>
      </c>
      <c r="G9" s="23">
        <v>139593</v>
      </c>
      <c r="H9" s="23">
        <v>189377</v>
      </c>
      <c r="I9" s="23"/>
      <c r="J9" s="23">
        <v>328970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328970</v>
      </c>
      <c r="X9" s="23">
        <v>1714515</v>
      </c>
      <c r="Y9" s="23">
        <v>-1385545</v>
      </c>
      <c r="Z9" s="24">
        <v>-80.81</v>
      </c>
      <c r="AA9" s="25">
        <v>6853060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-146654734</v>
      </c>
      <c r="F12" s="23">
        <v>-146654734</v>
      </c>
      <c r="G12" s="23">
        <v>-8510106</v>
      </c>
      <c r="H12" s="23">
        <v>-19296055</v>
      </c>
      <c r="I12" s="23"/>
      <c r="J12" s="23">
        <v>-27806161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-27806161</v>
      </c>
      <c r="X12" s="23">
        <v>-36360000</v>
      </c>
      <c r="Y12" s="23">
        <v>8553839</v>
      </c>
      <c r="Z12" s="24">
        <v>-23.53</v>
      </c>
      <c r="AA12" s="25">
        <v>-146654734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>
        <v>-49191996</v>
      </c>
      <c r="F14" s="23">
        <v>-49191996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-12297999</v>
      </c>
      <c r="Y14" s="23">
        <v>12297999</v>
      </c>
      <c r="Z14" s="24">
        <v>-100</v>
      </c>
      <c r="AA14" s="25">
        <v>-49191996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22556329</v>
      </c>
      <c r="F15" s="31">
        <f t="shared" si="0"/>
        <v>22556329</v>
      </c>
      <c r="G15" s="31">
        <f t="shared" si="0"/>
        <v>75527511</v>
      </c>
      <c r="H15" s="31">
        <f t="shared" si="0"/>
        <v>-14271140</v>
      </c>
      <c r="I15" s="31">
        <f t="shared" si="0"/>
        <v>0</v>
      </c>
      <c r="J15" s="31">
        <f t="shared" si="0"/>
        <v>61256371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61256371</v>
      </c>
      <c r="X15" s="31">
        <f t="shared" si="0"/>
        <v>15422516</v>
      </c>
      <c r="Y15" s="31">
        <f t="shared" si="0"/>
        <v>45833855</v>
      </c>
      <c r="Z15" s="32">
        <f>+IF(X15&lt;&gt;0,+(Y15/X15)*100,0)</f>
        <v>297.18792316376914</v>
      </c>
      <c r="AA15" s="33">
        <f>SUM(AA6:AA14)</f>
        <v>22556329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-17253996</v>
      </c>
      <c r="F24" s="23">
        <v>-17253996</v>
      </c>
      <c r="G24" s="23">
        <v>-10800629</v>
      </c>
      <c r="H24" s="23"/>
      <c r="I24" s="23"/>
      <c r="J24" s="23">
        <v>-10800629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-10800629</v>
      </c>
      <c r="X24" s="23">
        <v>-4313499</v>
      </c>
      <c r="Y24" s="23">
        <v>-6487130</v>
      </c>
      <c r="Z24" s="24">
        <v>150.39</v>
      </c>
      <c r="AA24" s="25">
        <v>-17253996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-17253996</v>
      </c>
      <c r="F25" s="31">
        <f t="shared" si="1"/>
        <v>-17253996</v>
      </c>
      <c r="G25" s="31">
        <f t="shared" si="1"/>
        <v>-10800629</v>
      </c>
      <c r="H25" s="31">
        <f t="shared" si="1"/>
        <v>0</v>
      </c>
      <c r="I25" s="31">
        <f t="shared" si="1"/>
        <v>0</v>
      </c>
      <c r="J25" s="31">
        <f t="shared" si="1"/>
        <v>-10800629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-10800629</v>
      </c>
      <c r="X25" s="31">
        <f t="shared" si="1"/>
        <v>-4313499</v>
      </c>
      <c r="Y25" s="31">
        <f t="shared" si="1"/>
        <v>-6487130</v>
      </c>
      <c r="Z25" s="32">
        <f>+IF(X25&lt;&gt;0,+(Y25/X25)*100,0)</f>
        <v>150.39136441204693</v>
      </c>
      <c r="AA25" s="33">
        <f>SUM(AA19:AA24)</f>
        <v>-17253996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5302333</v>
      </c>
      <c r="F36" s="37">
        <f t="shared" si="3"/>
        <v>5302333</v>
      </c>
      <c r="G36" s="37">
        <f t="shared" si="3"/>
        <v>64726882</v>
      </c>
      <c r="H36" s="37">
        <f t="shared" si="3"/>
        <v>-14271140</v>
      </c>
      <c r="I36" s="37">
        <f t="shared" si="3"/>
        <v>0</v>
      </c>
      <c r="J36" s="37">
        <f t="shared" si="3"/>
        <v>50455742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50455742</v>
      </c>
      <c r="X36" s="37">
        <f t="shared" si="3"/>
        <v>11109017</v>
      </c>
      <c r="Y36" s="37">
        <f t="shared" si="3"/>
        <v>39346725</v>
      </c>
      <c r="Z36" s="38">
        <f>+IF(X36&lt;&gt;0,+(Y36/X36)*100,0)</f>
        <v>354.1872786764122</v>
      </c>
      <c r="AA36" s="39">
        <f>+AA15+AA25+AA34</f>
        <v>5302333</v>
      </c>
    </row>
    <row r="37" spans="1:27" ht="13.5">
      <c r="A37" s="26" t="s">
        <v>57</v>
      </c>
      <c r="B37" s="20"/>
      <c r="C37" s="35"/>
      <c r="D37" s="35"/>
      <c r="E37" s="36">
        <v>23985000</v>
      </c>
      <c r="F37" s="37">
        <v>23985000</v>
      </c>
      <c r="G37" s="37"/>
      <c r="H37" s="37">
        <v>64726882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>
        <v>23985000</v>
      </c>
      <c r="Y37" s="37">
        <v>-23985000</v>
      </c>
      <c r="Z37" s="38">
        <v>-100</v>
      </c>
      <c r="AA37" s="39">
        <v>23985000</v>
      </c>
    </row>
    <row r="38" spans="1:27" ht="13.5">
      <c r="A38" s="45" t="s">
        <v>58</v>
      </c>
      <c r="B38" s="46"/>
      <c r="C38" s="47"/>
      <c r="D38" s="47"/>
      <c r="E38" s="48">
        <v>29287333</v>
      </c>
      <c r="F38" s="49">
        <v>29287333</v>
      </c>
      <c r="G38" s="49">
        <v>64726882</v>
      </c>
      <c r="H38" s="49">
        <v>50455742</v>
      </c>
      <c r="I38" s="49"/>
      <c r="J38" s="49">
        <v>50455742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50455742</v>
      </c>
      <c r="X38" s="49">
        <v>35094017</v>
      </c>
      <c r="Y38" s="49">
        <v>15361725</v>
      </c>
      <c r="Z38" s="50">
        <v>43.77</v>
      </c>
      <c r="AA38" s="51">
        <v>29287333</v>
      </c>
    </row>
    <row r="39" spans="1:27" ht="13.5">
      <c r="A39" s="52" t="s">
        <v>82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94397822</v>
      </c>
      <c r="D6" s="21"/>
      <c r="E6" s="22">
        <v>62523000</v>
      </c>
      <c r="F6" s="23">
        <v>62523000</v>
      </c>
      <c r="G6" s="23">
        <v>5434889</v>
      </c>
      <c r="H6" s="23">
        <v>9533948</v>
      </c>
      <c r="I6" s="23">
        <v>6856369</v>
      </c>
      <c r="J6" s="23">
        <v>21825206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21825206</v>
      </c>
      <c r="X6" s="23">
        <v>15925000</v>
      </c>
      <c r="Y6" s="23">
        <v>5900206</v>
      </c>
      <c r="Z6" s="24">
        <v>37.05</v>
      </c>
      <c r="AA6" s="25">
        <v>62523000</v>
      </c>
    </row>
    <row r="7" spans="1:27" ht="13.5">
      <c r="A7" s="26" t="s">
        <v>34</v>
      </c>
      <c r="B7" s="20"/>
      <c r="C7" s="21">
        <v>55588110</v>
      </c>
      <c r="D7" s="21"/>
      <c r="E7" s="22">
        <v>46901000</v>
      </c>
      <c r="F7" s="23">
        <v>46901000</v>
      </c>
      <c r="G7" s="23">
        <v>14544606</v>
      </c>
      <c r="H7" s="23">
        <v>1431393</v>
      </c>
      <c r="I7" s="23">
        <v>527138</v>
      </c>
      <c r="J7" s="23">
        <v>16503137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16503137</v>
      </c>
      <c r="X7" s="23">
        <v>11724000</v>
      </c>
      <c r="Y7" s="23">
        <v>4779137</v>
      </c>
      <c r="Z7" s="24">
        <v>40.76</v>
      </c>
      <c r="AA7" s="25">
        <v>46901000</v>
      </c>
    </row>
    <row r="8" spans="1:27" ht="13.5">
      <c r="A8" s="26" t="s">
        <v>35</v>
      </c>
      <c r="B8" s="20"/>
      <c r="C8" s="21"/>
      <c r="D8" s="21"/>
      <c r="E8" s="22">
        <v>26604000</v>
      </c>
      <c r="F8" s="23">
        <v>26604000</v>
      </c>
      <c r="G8" s="23">
        <v>4000000</v>
      </c>
      <c r="H8" s="23">
        <v>5000000</v>
      </c>
      <c r="I8" s="23"/>
      <c r="J8" s="23">
        <v>9000000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9000000</v>
      </c>
      <c r="X8" s="23">
        <v>9360000</v>
      </c>
      <c r="Y8" s="23">
        <v>-360000</v>
      </c>
      <c r="Z8" s="24">
        <v>-3.85</v>
      </c>
      <c r="AA8" s="25">
        <v>26604000</v>
      </c>
    </row>
    <row r="9" spans="1:27" ht="13.5">
      <c r="A9" s="26" t="s">
        <v>36</v>
      </c>
      <c r="B9" s="20"/>
      <c r="C9" s="21">
        <v>229241</v>
      </c>
      <c r="D9" s="21"/>
      <c r="E9" s="22">
        <v>23000</v>
      </c>
      <c r="F9" s="23">
        <v>23000</v>
      </c>
      <c r="G9" s="23">
        <v>107404</v>
      </c>
      <c r="H9" s="23">
        <v>130638</v>
      </c>
      <c r="I9" s="23">
        <v>118297</v>
      </c>
      <c r="J9" s="23">
        <v>356339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356339</v>
      </c>
      <c r="X9" s="23">
        <v>5751</v>
      </c>
      <c r="Y9" s="23">
        <v>350588</v>
      </c>
      <c r="Z9" s="24">
        <v>6096.12</v>
      </c>
      <c r="AA9" s="25">
        <v>23000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-134682985</v>
      </c>
      <c r="D12" s="21"/>
      <c r="E12" s="22">
        <v>-171344000</v>
      </c>
      <c r="F12" s="23">
        <v>-171344000</v>
      </c>
      <c r="G12" s="23">
        <v>-13792716</v>
      </c>
      <c r="H12" s="23">
        <v>-13042395</v>
      </c>
      <c r="I12" s="23">
        <v>-15732896</v>
      </c>
      <c r="J12" s="23">
        <v>-42568007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-42568007</v>
      </c>
      <c r="X12" s="23">
        <v>-44526000</v>
      </c>
      <c r="Y12" s="23">
        <v>1957993</v>
      </c>
      <c r="Z12" s="24">
        <v>-4.4</v>
      </c>
      <c r="AA12" s="25">
        <v>-171344000</v>
      </c>
    </row>
    <row r="13" spans="1:27" ht="13.5">
      <c r="A13" s="26" t="s">
        <v>40</v>
      </c>
      <c r="B13" s="20"/>
      <c r="C13" s="21">
        <v>-178108</v>
      </c>
      <c r="D13" s="21"/>
      <c r="E13" s="22">
        <v>-590000</v>
      </c>
      <c r="F13" s="23">
        <v>-590000</v>
      </c>
      <c r="G13" s="23"/>
      <c r="H13" s="23"/>
      <c r="I13" s="23">
        <v>-19447</v>
      </c>
      <c r="J13" s="23">
        <v>-19447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-19447</v>
      </c>
      <c r="X13" s="23"/>
      <c r="Y13" s="23">
        <v>-19447</v>
      </c>
      <c r="Z13" s="24"/>
      <c r="AA13" s="25">
        <v>-590000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15354080</v>
      </c>
      <c r="D15" s="29">
        <f>SUM(D6:D14)</f>
        <v>0</v>
      </c>
      <c r="E15" s="30">
        <f t="shared" si="0"/>
        <v>-35883000</v>
      </c>
      <c r="F15" s="31">
        <f t="shared" si="0"/>
        <v>-35883000</v>
      </c>
      <c r="G15" s="31">
        <f t="shared" si="0"/>
        <v>10294183</v>
      </c>
      <c r="H15" s="31">
        <f t="shared" si="0"/>
        <v>3053584</v>
      </c>
      <c r="I15" s="31">
        <f t="shared" si="0"/>
        <v>-8250539</v>
      </c>
      <c r="J15" s="31">
        <f t="shared" si="0"/>
        <v>5097228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5097228</v>
      </c>
      <c r="X15" s="31">
        <f t="shared" si="0"/>
        <v>-7511249</v>
      </c>
      <c r="Y15" s="31">
        <f t="shared" si="0"/>
        <v>12608477</v>
      </c>
      <c r="Z15" s="32">
        <f>+IF(X15&lt;&gt;0,+(Y15/X15)*100,0)</f>
        <v>-167.86125716242398</v>
      </c>
      <c r="AA15" s="33">
        <f>SUM(AA6:AA14)</f>
        <v>-35883000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-13974693</v>
      </c>
      <c r="D24" s="21"/>
      <c r="E24" s="22">
        <v>-26604000</v>
      </c>
      <c r="F24" s="23">
        <v>-26604000</v>
      </c>
      <c r="G24" s="23">
        <v>-13457</v>
      </c>
      <c r="H24" s="23"/>
      <c r="I24" s="23">
        <v>-897373</v>
      </c>
      <c r="J24" s="23">
        <v>-910830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-910830</v>
      </c>
      <c r="X24" s="23">
        <v>-9360000</v>
      </c>
      <c r="Y24" s="23">
        <v>8449170</v>
      </c>
      <c r="Z24" s="24">
        <v>-90.27</v>
      </c>
      <c r="AA24" s="25">
        <v>-26604000</v>
      </c>
    </row>
    <row r="25" spans="1:27" ht="13.5">
      <c r="A25" s="27" t="s">
        <v>49</v>
      </c>
      <c r="B25" s="28"/>
      <c r="C25" s="29">
        <f aca="true" t="shared" si="1" ref="C25:Y25">SUM(C19:C24)</f>
        <v>-13974693</v>
      </c>
      <c r="D25" s="29">
        <f>SUM(D19:D24)</f>
        <v>0</v>
      </c>
      <c r="E25" s="30">
        <f t="shared" si="1"/>
        <v>-26604000</v>
      </c>
      <c r="F25" s="31">
        <f t="shared" si="1"/>
        <v>-26604000</v>
      </c>
      <c r="G25" s="31">
        <f t="shared" si="1"/>
        <v>-13457</v>
      </c>
      <c r="H25" s="31">
        <f t="shared" si="1"/>
        <v>0</v>
      </c>
      <c r="I25" s="31">
        <f t="shared" si="1"/>
        <v>-897373</v>
      </c>
      <c r="J25" s="31">
        <f t="shared" si="1"/>
        <v>-910830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-910830</v>
      </c>
      <c r="X25" s="31">
        <f t="shared" si="1"/>
        <v>-9360000</v>
      </c>
      <c r="Y25" s="31">
        <f t="shared" si="1"/>
        <v>8449170</v>
      </c>
      <c r="Z25" s="32">
        <f>+IF(X25&lt;&gt;0,+(Y25/X25)*100,0)</f>
        <v>-90.26891025641027</v>
      </c>
      <c r="AA25" s="33">
        <f>SUM(AA19:AA24)</f>
        <v>-26604000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>
        <v>5087031</v>
      </c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-2549811</v>
      </c>
      <c r="D33" s="21"/>
      <c r="E33" s="22">
        <v>-2167992</v>
      </c>
      <c r="F33" s="23">
        <v>-2167992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-541998</v>
      </c>
      <c r="Y33" s="23">
        <v>541998</v>
      </c>
      <c r="Z33" s="24">
        <v>-100</v>
      </c>
      <c r="AA33" s="25">
        <v>-2167992</v>
      </c>
    </row>
    <row r="34" spans="1:27" ht="13.5">
      <c r="A34" s="27" t="s">
        <v>55</v>
      </c>
      <c r="B34" s="28"/>
      <c r="C34" s="29">
        <f aca="true" t="shared" si="2" ref="C34:Y34">SUM(C29:C33)</f>
        <v>2537220</v>
      </c>
      <c r="D34" s="29">
        <f>SUM(D29:D33)</f>
        <v>0</v>
      </c>
      <c r="E34" s="30">
        <f t="shared" si="2"/>
        <v>-2167992</v>
      </c>
      <c r="F34" s="31">
        <f t="shared" si="2"/>
        <v>-2167992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-541998</v>
      </c>
      <c r="Y34" s="31">
        <f t="shared" si="2"/>
        <v>541998</v>
      </c>
      <c r="Z34" s="32">
        <f>+IF(X34&lt;&gt;0,+(Y34/X34)*100,0)</f>
        <v>-100</v>
      </c>
      <c r="AA34" s="33">
        <f>SUM(AA29:AA33)</f>
        <v>-2167992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3916607</v>
      </c>
      <c r="D36" s="35">
        <f>+D15+D25+D34</f>
        <v>0</v>
      </c>
      <c r="E36" s="36">
        <f t="shared" si="3"/>
        <v>-64654992</v>
      </c>
      <c r="F36" s="37">
        <f t="shared" si="3"/>
        <v>-64654992</v>
      </c>
      <c r="G36" s="37">
        <f t="shared" si="3"/>
        <v>10280726</v>
      </c>
      <c r="H36" s="37">
        <f t="shared" si="3"/>
        <v>3053584</v>
      </c>
      <c r="I36" s="37">
        <f t="shared" si="3"/>
        <v>-9147912</v>
      </c>
      <c r="J36" s="37">
        <f t="shared" si="3"/>
        <v>4186398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4186398</v>
      </c>
      <c r="X36" s="37">
        <f t="shared" si="3"/>
        <v>-17413247</v>
      </c>
      <c r="Y36" s="37">
        <f t="shared" si="3"/>
        <v>21599645</v>
      </c>
      <c r="Z36" s="38">
        <f>+IF(X36&lt;&gt;0,+(Y36/X36)*100,0)</f>
        <v>-124.0414553356993</v>
      </c>
      <c r="AA36" s="39">
        <f>+AA15+AA25+AA34</f>
        <v>-64654992</v>
      </c>
    </row>
    <row r="37" spans="1:27" ht="13.5">
      <c r="A37" s="26" t="s">
        <v>57</v>
      </c>
      <c r="B37" s="20"/>
      <c r="C37" s="35">
        <v>-2181331</v>
      </c>
      <c r="D37" s="35"/>
      <c r="E37" s="36">
        <v>1428000</v>
      </c>
      <c r="F37" s="37">
        <v>1428000</v>
      </c>
      <c r="G37" s="37">
        <v>1804947</v>
      </c>
      <c r="H37" s="37">
        <v>12085673</v>
      </c>
      <c r="I37" s="37">
        <v>15139257</v>
      </c>
      <c r="J37" s="37">
        <v>1804947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1804947</v>
      </c>
      <c r="X37" s="37">
        <v>1428000</v>
      </c>
      <c r="Y37" s="37">
        <v>376947</v>
      </c>
      <c r="Z37" s="38">
        <v>26.4</v>
      </c>
      <c r="AA37" s="39">
        <v>1428000</v>
      </c>
    </row>
    <row r="38" spans="1:27" ht="13.5">
      <c r="A38" s="45" t="s">
        <v>58</v>
      </c>
      <c r="B38" s="46"/>
      <c r="C38" s="47">
        <v>1735276</v>
      </c>
      <c r="D38" s="47"/>
      <c r="E38" s="48">
        <v>-63226992</v>
      </c>
      <c r="F38" s="49">
        <v>-63226992</v>
      </c>
      <c r="G38" s="49">
        <v>12085673</v>
      </c>
      <c r="H38" s="49">
        <v>15139257</v>
      </c>
      <c r="I38" s="49">
        <v>5991345</v>
      </c>
      <c r="J38" s="49">
        <v>5991345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5991345</v>
      </c>
      <c r="X38" s="49">
        <v>-15985247</v>
      </c>
      <c r="Y38" s="49">
        <v>21976592</v>
      </c>
      <c r="Z38" s="50">
        <v>-137.48</v>
      </c>
      <c r="AA38" s="51">
        <v>-63226992</v>
      </c>
    </row>
    <row r="39" spans="1:27" ht="13.5">
      <c r="A39" s="52" t="s">
        <v>82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10814000</v>
      </c>
      <c r="F6" s="23">
        <v>10814000</v>
      </c>
      <c r="G6" s="23">
        <v>1110547</v>
      </c>
      <c r="H6" s="23">
        <v>18132210</v>
      </c>
      <c r="I6" s="23">
        <v>164002</v>
      </c>
      <c r="J6" s="23">
        <v>19406759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19406759</v>
      </c>
      <c r="X6" s="23">
        <v>3155250</v>
      </c>
      <c r="Y6" s="23">
        <v>16251509</v>
      </c>
      <c r="Z6" s="24">
        <v>515.06</v>
      </c>
      <c r="AA6" s="25">
        <v>10814000</v>
      </c>
    </row>
    <row r="7" spans="1:27" ht="13.5">
      <c r="A7" s="26" t="s">
        <v>34</v>
      </c>
      <c r="B7" s="20"/>
      <c r="C7" s="21"/>
      <c r="D7" s="21"/>
      <c r="E7" s="22">
        <v>91589000</v>
      </c>
      <c r="F7" s="23">
        <v>91589000</v>
      </c>
      <c r="G7" s="23">
        <v>39909700</v>
      </c>
      <c r="H7" s="23">
        <v>8315860</v>
      </c>
      <c r="I7" s="23"/>
      <c r="J7" s="23">
        <v>48225560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48225560</v>
      </c>
      <c r="X7" s="23">
        <v>25422000</v>
      </c>
      <c r="Y7" s="23">
        <v>22803560</v>
      </c>
      <c r="Z7" s="24">
        <v>89.7</v>
      </c>
      <c r="AA7" s="25">
        <v>91589000</v>
      </c>
    </row>
    <row r="8" spans="1:27" ht="13.5">
      <c r="A8" s="26" t="s">
        <v>35</v>
      </c>
      <c r="B8" s="20"/>
      <c r="C8" s="21"/>
      <c r="D8" s="21"/>
      <c r="E8" s="22">
        <v>28383000</v>
      </c>
      <c r="F8" s="23">
        <v>28383000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7095750</v>
      </c>
      <c r="Y8" s="23">
        <v>-7095750</v>
      </c>
      <c r="Z8" s="24">
        <v>-100</v>
      </c>
      <c r="AA8" s="25">
        <v>28383000</v>
      </c>
    </row>
    <row r="9" spans="1:27" ht="13.5">
      <c r="A9" s="26" t="s">
        <v>36</v>
      </c>
      <c r="B9" s="20"/>
      <c r="C9" s="21"/>
      <c r="D9" s="21"/>
      <c r="E9" s="22">
        <v>1100000</v>
      </c>
      <c r="F9" s="23">
        <v>1100000</v>
      </c>
      <c r="G9" s="23">
        <v>21574</v>
      </c>
      <c r="H9" s="23">
        <v>57228</v>
      </c>
      <c r="I9" s="23">
        <v>86899</v>
      </c>
      <c r="J9" s="23">
        <v>165701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165701</v>
      </c>
      <c r="X9" s="23">
        <v>286900</v>
      </c>
      <c r="Y9" s="23">
        <v>-121199</v>
      </c>
      <c r="Z9" s="24">
        <v>-42.24</v>
      </c>
      <c r="AA9" s="25">
        <v>1100000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-154981996</v>
      </c>
      <c r="F12" s="23">
        <v>-154981996</v>
      </c>
      <c r="G12" s="23">
        <v>-7599478</v>
      </c>
      <c r="H12" s="23">
        <v>-8953148</v>
      </c>
      <c r="I12" s="23">
        <v>-11660573</v>
      </c>
      <c r="J12" s="23">
        <v>-28213199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-28213199</v>
      </c>
      <c r="X12" s="23">
        <v>-38074999</v>
      </c>
      <c r="Y12" s="23">
        <v>9861800</v>
      </c>
      <c r="Z12" s="24">
        <v>-25.9</v>
      </c>
      <c r="AA12" s="25">
        <v>-154981996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-23095996</v>
      </c>
      <c r="F15" s="31">
        <f t="shared" si="0"/>
        <v>-23095996</v>
      </c>
      <c r="G15" s="31">
        <f t="shared" si="0"/>
        <v>33442343</v>
      </c>
      <c r="H15" s="31">
        <f t="shared" si="0"/>
        <v>17552150</v>
      </c>
      <c r="I15" s="31">
        <f t="shared" si="0"/>
        <v>-11409672</v>
      </c>
      <c r="J15" s="31">
        <f t="shared" si="0"/>
        <v>39584821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39584821</v>
      </c>
      <c r="X15" s="31">
        <f t="shared" si="0"/>
        <v>-2115099</v>
      </c>
      <c r="Y15" s="31">
        <f t="shared" si="0"/>
        <v>41699920</v>
      </c>
      <c r="Z15" s="32">
        <f>+IF(X15&lt;&gt;0,+(Y15/X15)*100,0)</f>
        <v>-1971.5351385443423</v>
      </c>
      <c r="AA15" s="33">
        <f>SUM(AA6:AA14)</f>
        <v>-23095996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/>
      <c r="F24" s="23"/>
      <c r="G24" s="23">
        <v>-6729807</v>
      </c>
      <c r="H24" s="23">
        <v>-1731762</v>
      </c>
      <c r="I24" s="23">
        <v>-5080763</v>
      </c>
      <c r="J24" s="23">
        <v>-13542332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-13542332</v>
      </c>
      <c r="X24" s="23"/>
      <c r="Y24" s="23">
        <v>-13542332</v>
      </c>
      <c r="Z24" s="24"/>
      <c r="AA24" s="25"/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0</v>
      </c>
      <c r="F25" s="31">
        <f t="shared" si="1"/>
        <v>0</v>
      </c>
      <c r="G25" s="31">
        <f t="shared" si="1"/>
        <v>-6729807</v>
      </c>
      <c r="H25" s="31">
        <f t="shared" si="1"/>
        <v>-1731762</v>
      </c>
      <c r="I25" s="31">
        <f t="shared" si="1"/>
        <v>-5080763</v>
      </c>
      <c r="J25" s="31">
        <f t="shared" si="1"/>
        <v>-13542332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-13542332</v>
      </c>
      <c r="X25" s="31">
        <f t="shared" si="1"/>
        <v>0</v>
      </c>
      <c r="Y25" s="31">
        <f t="shared" si="1"/>
        <v>-13542332</v>
      </c>
      <c r="Z25" s="32">
        <f>+IF(X25&lt;&gt;0,+(Y25/X25)*100,0)</f>
        <v>0</v>
      </c>
      <c r="AA25" s="33">
        <f>SUM(AA19:AA24)</f>
        <v>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-23095996</v>
      </c>
      <c r="F36" s="37">
        <f t="shared" si="3"/>
        <v>-23095996</v>
      </c>
      <c r="G36" s="37">
        <f t="shared" si="3"/>
        <v>26712536</v>
      </c>
      <c r="H36" s="37">
        <f t="shared" si="3"/>
        <v>15820388</v>
      </c>
      <c r="I36" s="37">
        <f t="shared" si="3"/>
        <v>-16490435</v>
      </c>
      <c r="J36" s="37">
        <f t="shared" si="3"/>
        <v>26042489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26042489</v>
      </c>
      <c r="X36" s="37">
        <f t="shared" si="3"/>
        <v>-2115099</v>
      </c>
      <c r="Y36" s="37">
        <f t="shared" si="3"/>
        <v>28157588</v>
      </c>
      <c r="Z36" s="38">
        <f>+IF(X36&lt;&gt;0,+(Y36/X36)*100,0)</f>
        <v>-1331.2657232592896</v>
      </c>
      <c r="AA36" s="39">
        <f>+AA15+AA25+AA34</f>
        <v>-23095996</v>
      </c>
    </row>
    <row r="37" spans="1:27" ht="13.5">
      <c r="A37" s="26" t="s">
        <v>57</v>
      </c>
      <c r="B37" s="20"/>
      <c r="C37" s="35"/>
      <c r="D37" s="35"/>
      <c r="E37" s="36">
        <v>25304000</v>
      </c>
      <c r="F37" s="37">
        <v>25304000</v>
      </c>
      <c r="G37" s="37">
        <v>3889624</v>
      </c>
      <c r="H37" s="37">
        <v>30602160</v>
      </c>
      <c r="I37" s="37">
        <v>46422548</v>
      </c>
      <c r="J37" s="37">
        <v>3889624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3889624</v>
      </c>
      <c r="X37" s="37">
        <v>25304000</v>
      </c>
      <c r="Y37" s="37">
        <v>-21414376</v>
      </c>
      <c r="Z37" s="38">
        <v>-84.63</v>
      </c>
      <c r="AA37" s="39">
        <v>25304000</v>
      </c>
    </row>
    <row r="38" spans="1:27" ht="13.5">
      <c r="A38" s="45" t="s">
        <v>58</v>
      </c>
      <c r="B38" s="46"/>
      <c r="C38" s="47"/>
      <c r="D38" s="47"/>
      <c r="E38" s="48">
        <v>2208004</v>
      </c>
      <c r="F38" s="49">
        <v>2208004</v>
      </c>
      <c r="G38" s="49">
        <v>30602160</v>
      </c>
      <c r="H38" s="49">
        <v>46422548</v>
      </c>
      <c r="I38" s="49">
        <v>29932113</v>
      </c>
      <c r="J38" s="49">
        <v>29932113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29932113</v>
      </c>
      <c r="X38" s="49">
        <v>23188901</v>
      </c>
      <c r="Y38" s="49">
        <v>6743212</v>
      </c>
      <c r="Z38" s="50">
        <v>29.08</v>
      </c>
      <c r="AA38" s="51">
        <v>2208004</v>
      </c>
    </row>
    <row r="39" spans="1:27" ht="13.5">
      <c r="A39" s="52" t="s">
        <v>82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77030000</v>
      </c>
      <c r="D6" s="21"/>
      <c r="E6" s="22">
        <v>27926850</v>
      </c>
      <c r="F6" s="23">
        <v>27926850</v>
      </c>
      <c r="G6" s="23">
        <v>1500</v>
      </c>
      <c r="H6" s="23"/>
      <c r="I6" s="23"/>
      <c r="J6" s="23">
        <v>1500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1500</v>
      </c>
      <c r="X6" s="23">
        <v>24927000</v>
      </c>
      <c r="Y6" s="23">
        <v>-24925500</v>
      </c>
      <c r="Z6" s="24">
        <v>-99.99</v>
      </c>
      <c r="AA6" s="25">
        <v>27926850</v>
      </c>
    </row>
    <row r="7" spans="1:27" ht="13.5">
      <c r="A7" s="26" t="s">
        <v>34</v>
      </c>
      <c r="B7" s="20"/>
      <c r="C7" s="21">
        <v>194314000</v>
      </c>
      <c r="D7" s="21"/>
      <c r="E7" s="22">
        <v>234849999</v>
      </c>
      <c r="F7" s="23">
        <v>234849999</v>
      </c>
      <c r="G7" s="23">
        <v>26752781</v>
      </c>
      <c r="H7" s="23"/>
      <c r="I7" s="23"/>
      <c r="J7" s="23">
        <v>26752781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26752781</v>
      </c>
      <c r="X7" s="23">
        <v>78283333</v>
      </c>
      <c r="Y7" s="23">
        <v>-51530552</v>
      </c>
      <c r="Z7" s="24">
        <v>-65.83</v>
      </c>
      <c r="AA7" s="25">
        <v>234849999</v>
      </c>
    </row>
    <row r="8" spans="1:27" ht="13.5">
      <c r="A8" s="26" t="s">
        <v>35</v>
      </c>
      <c r="B8" s="20"/>
      <c r="C8" s="21">
        <v>144461000</v>
      </c>
      <c r="D8" s="21"/>
      <c r="E8" s="22">
        <v>188834000</v>
      </c>
      <c r="F8" s="23">
        <v>188834000</v>
      </c>
      <c r="G8" s="23">
        <v>90830003</v>
      </c>
      <c r="H8" s="23"/>
      <c r="I8" s="23"/>
      <c r="J8" s="23">
        <v>90830003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90830003</v>
      </c>
      <c r="X8" s="23">
        <v>60000000</v>
      </c>
      <c r="Y8" s="23">
        <v>30830003</v>
      </c>
      <c r="Z8" s="24">
        <v>51.38</v>
      </c>
      <c r="AA8" s="25">
        <v>188834000</v>
      </c>
    </row>
    <row r="9" spans="1:27" ht="13.5">
      <c r="A9" s="26" t="s">
        <v>36</v>
      </c>
      <c r="B9" s="20"/>
      <c r="C9" s="21">
        <v>3320000</v>
      </c>
      <c r="D9" s="21"/>
      <c r="E9" s="22">
        <v>3512556</v>
      </c>
      <c r="F9" s="23">
        <v>3512556</v>
      </c>
      <c r="G9" s="23">
        <v>57276</v>
      </c>
      <c r="H9" s="23"/>
      <c r="I9" s="23"/>
      <c r="J9" s="23">
        <v>57276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57276</v>
      </c>
      <c r="X9" s="23">
        <v>878139</v>
      </c>
      <c r="Y9" s="23">
        <v>-820863</v>
      </c>
      <c r="Z9" s="24">
        <v>-93.48</v>
      </c>
      <c r="AA9" s="25">
        <v>3512556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-192846540</v>
      </c>
      <c r="D12" s="21"/>
      <c r="E12" s="22">
        <v>-204876931</v>
      </c>
      <c r="F12" s="23">
        <v>-204876931</v>
      </c>
      <c r="G12" s="23">
        <v>-42114601</v>
      </c>
      <c r="H12" s="23"/>
      <c r="I12" s="23"/>
      <c r="J12" s="23">
        <v>-42114601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-42114601</v>
      </c>
      <c r="X12" s="23">
        <v>-50958660</v>
      </c>
      <c r="Y12" s="23">
        <v>8844059</v>
      </c>
      <c r="Z12" s="24">
        <v>-17.36</v>
      </c>
      <c r="AA12" s="25">
        <v>-204876931</v>
      </c>
    </row>
    <row r="13" spans="1:27" ht="13.5">
      <c r="A13" s="26" t="s">
        <v>40</v>
      </c>
      <c r="B13" s="20"/>
      <c r="C13" s="21"/>
      <c r="D13" s="21"/>
      <c r="E13" s="22">
        <v>-73920</v>
      </c>
      <c r="F13" s="23">
        <v>-73920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-18480</v>
      </c>
      <c r="Y13" s="23">
        <v>18480</v>
      </c>
      <c r="Z13" s="24">
        <v>-100</v>
      </c>
      <c r="AA13" s="25">
        <v>-73920</v>
      </c>
    </row>
    <row r="14" spans="1:27" ht="13.5">
      <c r="A14" s="26" t="s">
        <v>41</v>
      </c>
      <c r="B14" s="20"/>
      <c r="C14" s="21">
        <v>-80229000</v>
      </c>
      <c r="D14" s="21"/>
      <c r="E14" s="22">
        <v>-46026996</v>
      </c>
      <c r="F14" s="23">
        <v>-46026996</v>
      </c>
      <c r="G14" s="23">
        <v>-6750000</v>
      </c>
      <c r="H14" s="23"/>
      <c r="I14" s="23"/>
      <c r="J14" s="23">
        <v>-6750000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-6750000</v>
      </c>
      <c r="X14" s="23">
        <v>-11506749</v>
      </c>
      <c r="Y14" s="23">
        <v>4756749</v>
      </c>
      <c r="Z14" s="24">
        <v>-41.34</v>
      </c>
      <c r="AA14" s="25">
        <v>-46026996</v>
      </c>
    </row>
    <row r="15" spans="1:27" ht="13.5">
      <c r="A15" s="27" t="s">
        <v>42</v>
      </c>
      <c r="B15" s="28"/>
      <c r="C15" s="29">
        <f aca="true" t="shared" si="0" ref="C15:Y15">SUM(C6:C14)</f>
        <v>146049460</v>
      </c>
      <c r="D15" s="29">
        <f>SUM(D6:D14)</f>
        <v>0</v>
      </c>
      <c r="E15" s="30">
        <f t="shared" si="0"/>
        <v>204145558</v>
      </c>
      <c r="F15" s="31">
        <f t="shared" si="0"/>
        <v>204145558</v>
      </c>
      <c r="G15" s="31">
        <f t="shared" si="0"/>
        <v>68776959</v>
      </c>
      <c r="H15" s="31">
        <f t="shared" si="0"/>
        <v>0</v>
      </c>
      <c r="I15" s="31">
        <f t="shared" si="0"/>
        <v>0</v>
      </c>
      <c r="J15" s="31">
        <f t="shared" si="0"/>
        <v>68776959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68776959</v>
      </c>
      <c r="X15" s="31">
        <f t="shared" si="0"/>
        <v>101604583</v>
      </c>
      <c r="Y15" s="31">
        <f t="shared" si="0"/>
        <v>-32827624</v>
      </c>
      <c r="Z15" s="32">
        <f>+IF(X15&lt;&gt;0,+(Y15/X15)*100,0)</f>
        <v>-32.309196131438284</v>
      </c>
      <c r="AA15" s="33">
        <f>SUM(AA6:AA14)</f>
        <v>204145558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-173206000</v>
      </c>
      <c r="D24" s="21"/>
      <c r="E24" s="22">
        <v>-204145350</v>
      </c>
      <c r="F24" s="23">
        <v>-204145350</v>
      </c>
      <c r="G24" s="23">
        <v>-40233702</v>
      </c>
      <c r="H24" s="23"/>
      <c r="I24" s="23"/>
      <c r="J24" s="23">
        <v>-40233702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-40233702</v>
      </c>
      <c r="X24" s="23">
        <v>-157049000</v>
      </c>
      <c r="Y24" s="23">
        <v>116815298</v>
      </c>
      <c r="Z24" s="24">
        <v>-74.38</v>
      </c>
      <c r="AA24" s="25">
        <v>-204145350</v>
      </c>
    </row>
    <row r="25" spans="1:27" ht="13.5">
      <c r="A25" s="27" t="s">
        <v>49</v>
      </c>
      <c r="B25" s="28"/>
      <c r="C25" s="29">
        <f aca="true" t="shared" si="1" ref="C25:Y25">SUM(C19:C24)</f>
        <v>-173206000</v>
      </c>
      <c r="D25" s="29">
        <f>SUM(D19:D24)</f>
        <v>0</v>
      </c>
      <c r="E25" s="30">
        <f t="shared" si="1"/>
        <v>-204145350</v>
      </c>
      <c r="F25" s="31">
        <f t="shared" si="1"/>
        <v>-204145350</v>
      </c>
      <c r="G25" s="31">
        <f t="shared" si="1"/>
        <v>-40233702</v>
      </c>
      <c r="H25" s="31">
        <f t="shared" si="1"/>
        <v>0</v>
      </c>
      <c r="I25" s="31">
        <f t="shared" si="1"/>
        <v>0</v>
      </c>
      <c r="J25" s="31">
        <f t="shared" si="1"/>
        <v>-40233702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-40233702</v>
      </c>
      <c r="X25" s="31">
        <f t="shared" si="1"/>
        <v>-157049000</v>
      </c>
      <c r="Y25" s="31">
        <f t="shared" si="1"/>
        <v>116815298</v>
      </c>
      <c r="Z25" s="32">
        <f>+IF(X25&lt;&gt;0,+(Y25/X25)*100,0)</f>
        <v>-74.38143382001796</v>
      </c>
      <c r="AA25" s="33">
        <f>SUM(AA19:AA24)</f>
        <v>-204145350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19071346</v>
      </c>
      <c r="F30" s="23">
        <v>19071346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v>19071346</v>
      </c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19071346</v>
      </c>
      <c r="F34" s="31">
        <f t="shared" si="2"/>
        <v>19071346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19071346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-27156540</v>
      </c>
      <c r="D36" s="35">
        <f>+D15+D25+D34</f>
        <v>0</v>
      </c>
      <c r="E36" s="36">
        <f t="shared" si="3"/>
        <v>19071554</v>
      </c>
      <c r="F36" s="37">
        <f t="shared" si="3"/>
        <v>19071554</v>
      </c>
      <c r="G36" s="37">
        <f t="shared" si="3"/>
        <v>28543257</v>
      </c>
      <c r="H36" s="37">
        <f t="shared" si="3"/>
        <v>0</v>
      </c>
      <c r="I36" s="37">
        <f t="shared" si="3"/>
        <v>0</v>
      </c>
      <c r="J36" s="37">
        <f t="shared" si="3"/>
        <v>28543257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28543257</v>
      </c>
      <c r="X36" s="37">
        <f t="shared" si="3"/>
        <v>-55444417</v>
      </c>
      <c r="Y36" s="37">
        <f t="shared" si="3"/>
        <v>83987674</v>
      </c>
      <c r="Z36" s="38">
        <f>+IF(X36&lt;&gt;0,+(Y36/X36)*100,0)</f>
        <v>-151.48084973100177</v>
      </c>
      <c r="AA36" s="39">
        <f>+AA15+AA25+AA34</f>
        <v>19071554</v>
      </c>
    </row>
    <row r="37" spans="1:27" ht="13.5">
      <c r="A37" s="26" t="s">
        <v>57</v>
      </c>
      <c r="B37" s="20"/>
      <c r="C37" s="35">
        <v>80660000</v>
      </c>
      <c r="D37" s="35"/>
      <c r="E37" s="36">
        <v>43806000</v>
      </c>
      <c r="F37" s="37">
        <v>43806000</v>
      </c>
      <c r="G37" s="37">
        <v>26631229</v>
      </c>
      <c r="H37" s="37"/>
      <c r="I37" s="37"/>
      <c r="J37" s="37">
        <v>26631229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26631229</v>
      </c>
      <c r="X37" s="37">
        <v>43806000</v>
      </c>
      <c r="Y37" s="37">
        <v>-17174771</v>
      </c>
      <c r="Z37" s="38">
        <v>-39.21</v>
      </c>
      <c r="AA37" s="39">
        <v>43806000</v>
      </c>
    </row>
    <row r="38" spans="1:27" ht="13.5">
      <c r="A38" s="45" t="s">
        <v>58</v>
      </c>
      <c r="B38" s="46"/>
      <c r="C38" s="47">
        <v>53503460</v>
      </c>
      <c r="D38" s="47"/>
      <c r="E38" s="48">
        <v>62877554</v>
      </c>
      <c r="F38" s="49">
        <v>62877554</v>
      </c>
      <c r="G38" s="49">
        <v>55174486</v>
      </c>
      <c r="H38" s="49"/>
      <c r="I38" s="49"/>
      <c r="J38" s="49">
        <v>55174486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55174486</v>
      </c>
      <c r="X38" s="49">
        <v>-11638417</v>
      </c>
      <c r="Y38" s="49">
        <v>66812903</v>
      </c>
      <c r="Z38" s="50">
        <v>-574.07</v>
      </c>
      <c r="AA38" s="51">
        <v>62877554</v>
      </c>
    </row>
    <row r="39" spans="1:27" ht="13.5">
      <c r="A39" s="52" t="s">
        <v>82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41904234</v>
      </c>
      <c r="D6" s="21"/>
      <c r="E6" s="22">
        <v>54924000</v>
      </c>
      <c r="F6" s="23">
        <v>54924000</v>
      </c>
      <c r="G6" s="23">
        <v>4129999</v>
      </c>
      <c r="H6" s="23">
        <v>4163583</v>
      </c>
      <c r="I6" s="23">
        <v>5061164</v>
      </c>
      <c r="J6" s="23">
        <v>13354746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13354746</v>
      </c>
      <c r="X6" s="23">
        <v>14075150</v>
      </c>
      <c r="Y6" s="23">
        <v>-720404</v>
      </c>
      <c r="Z6" s="24">
        <v>-5.12</v>
      </c>
      <c r="AA6" s="25">
        <v>54924000</v>
      </c>
    </row>
    <row r="7" spans="1:27" ht="13.5">
      <c r="A7" s="26" t="s">
        <v>34</v>
      </c>
      <c r="B7" s="20"/>
      <c r="C7" s="21">
        <v>55057548</v>
      </c>
      <c r="D7" s="21"/>
      <c r="E7" s="22">
        <v>60508000</v>
      </c>
      <c r="F7" s="23">
        <v>60508000</v>
      </c>
      <c r="G7" s="23">
        <v>23558000</v>
      </c>
      <c r="H7" s="23">
        <v>1489000</v>
      </c>
      <c r="I7" s="23"/>
      <c r="J7" s="23">
        <v>25047000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25047000</v>
      </c>
      <c r="X7" s="23">
        <v>25047000</v>
      </c>
      <c r="Y7" s="23"/>
      <c r="Z7" s="24"/>
      <c r="AA7" s="25">
        <v>60508000</v>
      </c>
    </row>
    <row r="8" spans="1:27" ht="13.5">
      <c r="A8" s="26" t="s">
        <v>35</v>
      </c>
      <c r="B8" s="20"/>
      <c r="C8" s="21">
        <v>41380524</v>
      </c>
      <c r="D8" s="21"/>
      <c r="E8" s="22">
        <v>28809000</v>
      </c>
      <c r="F8" s="23">
        <v>28809000</v>
      </c>
      <c r="G8" s="23">
        <v>5161000</v>
      </c>
      <c r="H8" s="23"/>
      <c r="I8" s="23"/>
      <c r="J8" s="23">
        <v>5161000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5161000</v>
      </c>
      <c r="X8" s="23">
        <v>5151000</v>
      </c>
      <c r="Y8" s="23">
        <v>10000</v>
      </c>
      <c r="Z8" s="24">
        <v>0.19</v>
      </c>
      <c r="AA8" s="25">
        <v>28809000</v>
      </c>
    </row>
    <row r="9" spans="1:27" ht="13.5">
      <c r="A9" s="26" t="s">
        <v>36</v>
      </c>
      <c r="B9" s="20"/>
      <c r="C9" s="21">
        <v>687059</v>
      </c>
      <c r="D9" s="21"/>
      <c r="E9" s="22">
        <v>356000</v>
      </c>
      <c r="F9" s="23">
        <v>356000</v>
      </c>
      <c r="G9" s="23">
        <v>59777</v>
      </c>
      <c r="H9" s="23">
        <v>212643</v>
      </c>
      <c r="I9" s="23">
        <v>305816</v>
      </c>
      <c r="J9" s="23">
        <v>578236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578236</v>
      </c>
      <c r="X9" s="23">
        <v>90000</v>
      </c>
      <c r="Y9" s="23">
        <v>488236</v>
      </c>
      <c r="Z9" s="24">
        <v>542.48</v>
      </c>
      <c r="AA9" s="25">
        <v>356000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-89462453</v>
      </c>
      <c r="D12" s="21"/>
      <c r="E12" s="22">
        <v>-129252000</v>
      </c>
      <c r="F12" s="23">
        <v>-129252000</v>
      </c>
      <c r="G12" s="23">
        <v>-29272202</v>
      </c>
      <c r="H12" s="23">
        <v>-4952368</v>
      </c>
      <c r="I12" s="23">
        <v>-7735472</v>
      </c>
      <c r="J12" s="23">
        <v>-41960042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-41960042</v>
      </c>
      <c r="X12" s="23">
        <v>-33684251</v>
      </c>
      <c r="Y12" s="23">
        <v>-8275791</v>
      </c>
      <c r="Z12" s="24">
        <v>24.57</v>
      </c>
      <c r="AA12" s="25">
        <v>-129252000</v>
      </c>
    </row>
    <row r="13" spans="1:27" ht="13.5">
      <c r="A13" s="26" t="s">
        <v>40</v>
      </c>
      <c r="B13" s="20"/>
      <c r="C13" s="21">
        <v>-10423192</v>
      </c>
      <c r="D13" s="21"/>
      <c r="E13" s="22">
        <v>-1142000</v>
      </c>
      <c r="F13" s="23">
        <v>-1142000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>
        <v>-1142000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39143720</v>
      </c>
      <c r="D15" s="29">
        <f>SUM(D6:D14)</f>
        <v>0</v>
      </c>
      <c r="E15" s="30">
        <f t="shared" si="0"/>
        <v>14203000</v>
      </c>
      <c r="F15" s="31">
        <f t="shared" si="0"/>
        <v>14203000</v>
      </c>
      <c r="G15" s="31">
        <f t="shared" si="0"/>
        <v>3636574</v>
      </c>
      <c r="H15" s="31">
        <f t="shared" si="0"/>
        <v>912858</v>
      </c>
      <c r="I15" s="31">
        <f t="shared" si="0"/>
        <v>-2368492</v>
      </c>
      <c r="J15" s="31">
        <f t="shared" si="0"/>
        <v>2180940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2180940</v>
      </c>
      <c r="X15" s="31">
        <f t="shared" si="0"/>
        <v>10678899</v>
      </c>
      <c r="Y15" s="31">
        <f t="shared" si="0"/>
        <v>-8497959</v>
      </c>
      <c r="Z15" s="32">
        <f>+IF(X15&lt;&gt;0,+(Y15/X15)*100,0)</f>
        <v>-79.57710808951373</v>
      </c>
      <c r="AA15" s="33">
        <f>SUM(AA6:AA14)</f>
        <v>14203000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-40568757</v>
      </c>
      <c r="D24" s="21"/>
      <c r="E24" s="22">
        <v>-28809000</v>
      </c>
      <c r="F24" s="23">
        <v>-28809000</v>
      </c>
      <c r="G24" s="23"/>
      <c r="H24" s="23">
        <v>-1819015</v>
      </c>
      <c r="I24" s="23">
        <v>-1651048</v>
      </c>
      <c r="J24" s="23">
        <v>-3470063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-3470063</v>
      </c>
      <c r="X24" s="23">
        <v>-6309000</v>
      </c>
      <c r="Y24" s="23">
        <v>2838937</v>
      </c>
      <c r="Z24" s="24">
        <v>-45</v>
      </c>
      <c r="AA24" s="25">
        <v>-28809000</v>
      </c>
    </row>
    <row r="25" spans="1:27" ht="13.5">
      <c r="A25" s="27" t="s">
        <v>49</v>
      </c>
      <c r="B25" s="28"/>
      <c r="C25" s="29">
        <f aca="true" t="shared" si="1" ref="C25:Y25">SUM(C19:C24)</f>
        <v>-40568757</v>
      </c>
      <c r="D25" s="29">
        <f>SUM(D19:D24)</f>
        <v>0</v>
      </c>
      <c r="E25" s="30">
        <f t="shared" si="1"/>
        <v>-28809000</v>
      </c>
      <c r="F25" s="31">
        <f t="shared" si="1"/>
        <v>-28809000</v>
      </c>
      <c r="G25" s="31">
        <f t="shared" si="1"/>
        <v>0</v>
      </c>
      <c r="H25" s="31">
        <f t="shared" si="1"/>
        <v>-1819015</v>
      </c>
      <c r="I25" s="31">
        <f t="shared" si="1"/>
        <v>-1651048</v>
      </c>
      <c r="J25" s="31">
        <f t="shared" si="1"/>
        <v>-3470063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-3470063</v>
      </c>
      <c r="X25" s="31">
        <f t="shared" si="1"/>
        <v>-6309000</v>
      </c>
      <c r="Y25" s="31">
        <f t="shared" si="1"/>
        <v>2838937</v>
      </c>
      <c r="Z25" s="32">
        <f>+IF(X25&lt;&gt;0,+(Y25/X25)*100,0)</f>
        <v>-44.99820890790934</v>
      </c>
      <c r="AA25" s="33">
        <f>SUM(AA19:AA24)</f>
        <v>-28809000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200000</v>
      </c>
      <c r="F31" s="23">
        <v>200000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>
        <v>100000</v>
      </c>
      <c r="Y31" s="23">
        <v>-100000</v>
      </c>
      <c r="Z31" s="24">
        <v>-100</v>
      </c>
      <c r="AA31" s="25">
        <v>200000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200000</v>
      </c>
      <c r="F34" s="31">
        <f t="shared" si="2"/>
        <v>200000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100000</v>
      </c>
      <c r="Y34" s="31">
        <f t="shared" si="2"/>
        <v>-100000</v>
      </c>
      <c r="Z34" s="32">
        <f>+IF(X34&lt;&gt;0,+(Y34/X34)*100,0)</f>
        <v>-100</v>
      </c>
      <c r="AA34" s="33">
        <f>SUM(AA29:AA33)</f>
        <v>200000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-1425037</v>
      </c>
      <c r="D36" s="35">
        <f>+D15+D25+D34</f>
        <v>0</v>
      </c>
      <c r="E36" s="36">
        <f t="shared" si="3"/>
        <v>-14406000</v>
      </c>
      <c r="F36" s="37">
        <f t="shared" si="3"/>
        <v>-14406000</v>
      </c>
      <c r="G36" s="37">
        <f t="shared" si="3"/>
        <v>3636574</v>
      </c>
      <c r="H36" s="37">
        <f t="shared" si="3"/>
        <v>-906157</v>
      </c>
      <c r="I36" s="37">
        <f t="shared" si="3"/>
        <v>-4019540</v>
      </c>
      <c r="J36" s="37">
        <f t="shared" si="3"/>
        <v>-1289123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-1289123</v>
      </c>
      <c r="X36" s="37">
        <f t="shared" si="3"/>
        <v>4469899</v>
      </c>
      <c r="Y36" s="37">
        <f t="shared" si="3"/>
        <v>-5759022</v>
      </c>
      <c r="Z36" s="38">
        <f>+IF(X36&lt;&gt;0,+(Y36/X36)*100,0)</f>
        <v>-128.8400923600287</v>
      </c>
      <c r="AA36" s="39">
        <f>+AA15+AA25+AA34</f>
        <v>-14406000</v>
      </c>
    </row>
    <row r="37" spans="1:27" ht="13.5">
      <c r="A37" s="26" t="s">
        <v>57</v>
      </c>
      <c r="B37" s="20"/>
      <c r="C37" s="35">
        <v>10710804</v>
      </c>
      <c r="D37" s="35"/>
      <c r="E37" s="36">
        <v>12463000</v>
      </c>
      <c r="F37" s="37">
        <v>12463000</v>
      </c>
      <c r="G37" s="37">
        <v>9281928</v>
      </c>
      <c r="H37" s="37">
        <v>12918502</v>
      </c>
      <c r="I37" s="37">
        <v>12012345</v>
      </c>
      <c r="J37" s="37">
        <v>9281928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9281928</v>
      </c>
      <c r="X37" s="37">
        <v>12463000</v>
      </c>
      <c r="Y37" s="37">
        <v>-3181072</v>
      </c>
      <c r="Z37" s="38">
        <v>-25.52</v>
      </c>
      <c r="AA37" s="39">
        <v>12463000</v>
      </c>
    </row>
    <row r="38" spans="1:27" ht="13.5">
      <c r="A38" s="45" t="s">
        <v>58</v>
      </c>
      <c r="B38" s="46"/>
      <c r="C38" s="47">
        <v>9285767</v>
      </c>
      <c r="D38" s="47"/>
      <c r="E38" s="48">
        <v>-1943000</v>
      </c>
      <c r="F38" s="49">
        <v>-1943000</v>
      </c>
      <c r="G38" s="49">
        <v>12918502</v>
      </c>
      <c r="H38" s="49">
        <v>12012345</v>
      </c>
      <c r="I38" s="49">
        <v>7992805</v>
      </c>
      <c r="J38" s="49">
        <v>7992805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7992805</v>
      </c>
      <c r="X38" s="49">
        <v>16932899</v>
      </c>
      <c r="Y38" s="49">
        <v>-8940094</v>
      </c>
      <c r="Z38" s="50">
        <v>-52.8</v>
      </c>
      <c r="AA38" s="51">
        <v>-1943000</v>
      </c>
    </row>
    <row r="39" spans="1:27" ht="13.5">
      <c r="A39" s="52" t="s">
        <v>82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760198632</v>
      </c>
      <c r="F6" s="23">
        <v>760198632</v>
      </c>
      <c r="G6" s="23">
        <v>77523742</v>
      </c>
      <c r="H6" s="23">
        <v>61555830</v>
      </c>
      <c r="I6" s="23">
        <v>62042001</v>
      </c>
      <c r="J6" s="23">
        <v>201121573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201121573</v>
      </c>
      <c r="X6" s="23">
        <v>204299658</v>
      </c>
      <c r="Y6" s="23">
        <v>-3178085</v>
      </c>
      <c r="Z6" s="24">
        <v>-1.56</v>
      </c>
      <c r="AA6" s="25">
        <v>760198632</v>
      </c>
    </row>
    <row r="7" spans="1:27" ht="13.5">
      <c r="A7" s="26" t="s">
        <v>34</v>
      </c>
      <c r="B7" s="20"/>
      <c r="C7" s="21"/>
      <c r="D7" s="21"/>
      <c r="E7" s="22">
        <v>375958000</v>
      </c>
      <c r="F7" s="23">
        <v>375958000</v>
      </c>
      <c r="G7" s="23">
        <v>146964000</v>
      </c>
      <c r="H7" s="23">
        <v>3349000</v>
      </c>
      <c r="I7" s="23"/>
      <c r="J7" s="23">
        <v>150313000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150313000</v>
      </c>
      <c r="X7" s="23">
        <v>145000000</v>
      </c>
      <c r="Y7" s="23">
        <v>5313000</v>
      </c>
      <c r="Z7" s="24">
        <v>3.66</v>
      </c>
      <c r="AA7" s="25">
        <v>375958000</v>
      </c>
    </row>
    <row r="8" spans="1:27" ht="13.5">
      <c r="A8" s="26" t="s">
        <v>35</v>
      </c>
      <c r="B8" s="20"/>
      <c r="C8" s="21"/>
      <c r="D8" s="21"/>
      <c r="E8" s="22">
        <v>259194000</v>
      </c>
      <c r="F8" s="23">
        <v>259194000</v>
      </c>
      <c r="G8" s="23">
        <v>52507000</v>
      </c>
      <c r="H8" s="23">
        <v>4915000</v>
      </c>
      <c r="I8" s="23">
        <v>2000000</v>
      </c>
      <c r="J8" s="23">
        <v>59422000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59422000</v>
      </c>
      <c r="X8" s="23">
        <v>56900000</v>
      </c>
      <c r="Y8" s="23">
        <v>2522000</v>
      </c>
      <c r="Z8" s="24">
        <v>4.43</v>
      </c>
      <c r="AA8" s="25">
        <v>259194000</v>
      </c>
    </row>
    <row r="9" spans="1:27" ht="13.5">
      <c r="A9" s="26" t="s">
        <v>36</v>
      </c>
      <c r="B9" s="20"/>
      <c r="C9" s="21"/>
      <c r="D9" s="21"/>
      <c r="E9" s="22">
        <v>3942600</v>
      </c>
      <c r="F9" s="23">
        <v>3942600</v>
      </c>
      <c r="G9" s="23">
        <v>929448</v>
      </c>
      <c r="H9" s="23">
        <v>1091121</v>
      </c>
      <c r="I9" s="23">
        <v>1441311</v>
      </c>
      <c r="J9" s="23">
        <v>3461880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3461880</v>
      </c>
      <c r="X9" s="23">
        <v>985650</v>
      </c>
      <c r="Y9" s="23">
        <v>2476230</v>
      </c>
      <c r="Z9" s="24">
        <v>251.23</v>
      </c>
      <c r="AA9" s="25">
        <v>3942600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-1057678828</v>
      </c>
      <c r="F12" s="23">
        <v>-1057678828</v>
      </c>
      <c r="G12" s="23">
        <v>-217935709</v>
      </c>
      <c r="H12" s="23">
        <v>-109962999</v>
      </c>
      <c r="I12" s="23">
        <v>-60384868</v>
      </c>
      <c r="J12" s="23">
        <v>-388283576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-388283576</v>
      </c>
      <c r="X12" s="23">
        <v>-275919772</v>
      </c>
      <c r="Y12" s="23">
        <v>-112363804</v>
      </c>
      <c r="Z12" s="24">
        <v>40.72</v>
      </c>
      <c r="AA12" s="25">
        <v>-1057678828</v>
      </c>
    </row>
    <row r="13" spans="1:27" ht="13.5">
      <c r="A13" s="26" t="s">
        <v>40</v>
      </c>
      <c r="B13" s="20"/>
      <c r="C13" s="21"/>
      <c r="D13" s="21"/>
      <c r="E13" s="22">
        <v>-9999996</v>
      </c>
      <c r="F13" s="23">
        <v>-9999996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-2499999</v>
      </c>
      <c r="Y13" s="23">
        <v>2499999</v>
      </c>
      <c r="Z13" s="24">
        <v>-100</v>
      </c>
      <c r="AA13" s="25">
        <v>-9999996</v>
      </c>
    </row>
    <row r="14" spans="1:27" ht="13.5">
      <c r="A14" s="26" t="s">
        <v>41</v>
      </c>
      <c r="B14" s="20"/>
      <c r="C14" s="21"/>
      <c r="D14" s="21"/>
      <c r="E14" s="22">
        <v>-15000000</v>
      </c>
      <c r="F14" s="23">
        <v>-15000000</v>
      </c>
      <c r="G14" s="23"/>
      <c r="H14" s="23">
        <v>-4726</v>
      </c>
      <c r="I14" s="23"/>
      <c r="J14" s="23">
        <v>-4726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-4726</v>
      </c>
      <c r="X14" s="23">
        <v>-3750000</v>
      </c>
      <c r="Y14" s="23">
        <v>3745274</v>
      </c>
      <c r="Z14" s="24">
        <v>-99.87</v>
      </c>
      <c r="AA14" s="25">
        <v>-15000000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316614408</v>
      </c>
      <c r="F15" s="31">
        <f t="shared" si="0"/>
        <v>316614408</v>
      </c>
      <c r="G15" s="31">
        <f t="shared" si="0"/>
        <v>59988481</v>
      </c>
      <c r="H15" s="31">
        <f t="shared" si="0"/>
        <v>-39056774</v>
      </c>
      <c r="I15" s="31">
        <f t="shared" si="0"/>
        <v>5098444</v>
      </c>
      <c r="J15" s="31">
        <f t="shared" si="0"/>
        <v>26030151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26030151</v>
      </c>
      <c r="X15" s="31">
        <f t="shared" si="0"/>
        <v>125015537</v>
      </c>
      <c r="Y15" s="31">
        <f t="shared" si="0"/>
        <v>-98985386</v>
      </c>
      <c r="Z15" s="32">
        <f>+IF(X15&lt;&gt;0,+(Y15/X15)*100,0)</f>
        <v>-79.17846723323679</v>
      </c>
      <c r="AA15" s="33">
        <f>SUM(AA6:AA14)</f>
        <v>316614408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5280000</v>
      </c>
      <c r="F19" s="23">
        <v>5280000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5280000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>
        <v>12000000</v>
      </c>
      <c r="F22" s="23">
        <v>12000000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>
        <v>3000000</v>
      </c>
      <c r="Y22" s="23">
        <v>-3000000</v>
      </c>
      <c r="Z22" s="24">
        <v>-100</v>
      </c>
      <c r="AA22" s="25">
        <v>12000000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-265628000</v>
      </c>
      <c r="F24" s="23">
        <v>-265628000</v>
      </c>
      <c r="G24" s="23">
        <v>-4525260</v>
      </c>
      <c r="H24" s="23">
        <v>-3544007</v>
      </c>
      <c r="I24" s="23">
        <v>-10755809</v>
      </c>
      <c r="J24" s="23">
        <v>-18825076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-18825076</v>
      </c>
      <c r="X24" s="23">
        <v>-27000000</v>
      </c>
      <c r="Y24" s="23">
        <v>8174924</v>
      </c>
      <c r="Z24" s="24">
        <v>-30.28</v>
      </c>
      <c r="AA24" s="25">
        <v>-265628000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-248348000</v>
      </c>
      <c r="F25" s="31">
        <f t="shared" si="1"/>
        <v>-248348000</v>
      </c>
      <c r="G25" s="31">
        <f t="shared" si="1"/>
        <v>-4525260</v>
      </c>
      <c r="H25" s="31">
        <f t="shared" si="1"/>
        <v>-3544007</v>
      </c>
      <c r="I25" s="31">
        <f t="shared" si="1"/>
        <v>-10755809</v>
      </c>
      <c r="J25" s="31">
        <f t="shared" si="1"/>
        <v>-18825076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-18825076</v>
      </c>
      <c r="X25" s="31">
        <f t="shared" si="1"/>
        <v>-24000000</v>
      </c>
      <c r="Y25" s="31">
        <f t="shared" si="1"/>
        <v>5174924</v>
      </c>
      <c r="Z25" s="32">
        <f>+IF(X25&lt;&gt;0,+(Y25/X25)*100,0)</f>
        <v>-21.562183333333333</v>
      </c>
      <c r="AA25" s="33">
        <f>SUM(AA19:AA24)</f>
        <v>-248348000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69996</v>
      </c>
      <c r="F31" s="23">
        <v>69996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>
        <v>17499</v>
      </c>
      <c r="Y31" s="23">
        <v>-17499</v>
      </c>
      <c r="Z31" s="24">
        <v>-100</v>
      </c>
      <c r="AA31" s="25">
        <v>69996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-800000</v>
      </c>
      <c r="F33" s="23">
        <v>-800000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-198000</v>
      </c>
      <c r="Y33" s="23">
        <v>198000</v>
      </c>
      <c r="Z33" s="24">
        <v>-100</v>
      </c>
      <c r="AA33" s="25">
        <v>-800000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-730004</v>
      </c>
      <c r="F34" s="31">
        <f t="shared" si="2"/>
        <v>-730004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-180501</v>
      </c>
      <c r="Y34" s="31">
        <f t="shared" si="2"/>
        <v>180501</v>
      </c>
      <c r="Z34" s="32">
        <f>+IF(X34&lt;&gt;0,+(Y34/X34)*100,0)</f>
        <v>-100</v>
      </c>
      <c r="AA34" s="33">
        <f>SUM(AA29:AA33)</f>
        <v>-730004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67536404</v>
      </c>
      <c r="F36" s="37">
        <f t="shared" si="3"/>
        <v>67536404</v>
      </c>
      <c r="G36" s="37">
        <f t="shared" si="3"/>
        <v>55463221</v>
      </c>
      <c r="H36" s="37">
        <f t="shared" si="3"/>
        <v>-42600781</v>
      </c>
      <c r="I36" s="37">
        <f t="shared" si="3"/>
        <v>-5657365</v>
      </c>
      <c r="J36" s="37">
        <f t="shared" si="3"/>
        <v>7205075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7205075</v>
      </c>
      <c r="X36" s="37">
        <f t="shared" si="3"/>
        <v>100835036</v>
      </c>
      <c r="Y36" s="37">
        <f t="shared" si="3"/>
        <v>-93629961</v>
      </c>
      <c r="Z36" s="38">
        <f>+IF(X36&lt;&gt;0,+(Y36/X36)*100,0)</f>
        <v>-92.85459173138987</v>
      </c>
      <c r="AA36" s="39">
        <f>+AA15+AA25+AA34</f>
        <v>67536404</v>
      </c>
    </row>
    <row r="37" spans="1:27" ht="13.5">
      <c r="A37" s="26" t="s">
        <v>57</v>
      </c>
      <c r="B37" s="20"/>
      <c r="C37" s="35"/>
      <c r="D37" s="35"/>
      <c r="E37" s="36">
        <v>32096000</v>
      </c>
      <c r="F37" s="37">
        <v>32096000</v>
      </c>
      <c r="G37" s="37">
        <v>41857702</v>
      </c>
      <c r="H37" s="37">
        <v>97320923</v>
      </c>
      <c r="I37" s="37">
        <v>54720142</v>
      </c>
      <c r="J37" s="37">
        <v>41857702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41857702</v>
      </c>
      <c r="X37" s="37">
        <v>32096000</v>
      </c>
      <c r="Y37" s="37">
        <v>9761702</v>
      </c>
      <c r="Z37" s="38">
        <v>30.41</v>
      </c>
      <c r="AA37" s="39">
        <v>32096000</v>
      </c>
    </row>
    <row r="38" spans="1:27" ht="13.5">
      <c r="A38" s="45" t="s">
        <v>58</v>
      </c>
      <c r="B38" s="46"/>
      <c r="C38" s="47"/>
      <c r="D38" s="47"/>
      <c r="E38" s="48">
        <v>99632403</v>
      </c>
      <c r="F38" s="49">
        <v>99632403</v>
      </c>
      <c r="G38" s="49">
        <v>97320923</v>
      </c>
      <c r="H38" s="49">
        <v>54720142</v>
      </c>
      <c r="I38" s="49">
        <v>49062777</v>
      </c>
      <c r="J38" s="49">
        <v>49062777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49062777</v>
      </c>
      <c r="X38" s="49">
        <v>132931035</v>
      </c>
      <c r="Y38" s="49">
        <v>-83868258</v>
      </c>
      <c r="Z38" s="50">
        <v>-63.09</v>
      </c>
      <c r="AA38" s="51">
        <v>99632403</v>
      </c>
    </row>
    <row r="39" spans="1:27" ht="13.5">
      <c r="A39" s="52" t="s">
        <v>82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841708860</v>
      </c>
      <c r="F6" s="23">
        <v>841708860</v>
      </c>
      <c r="G6" s="23">
        <v>87016972</v>
      </c>
      <c r="H6" s="23">
        <v>87056887</v>
      </c>
      <c r="I6" s="23">
        <v>83212724</v>
      </c>
      <c r="J6" s="23">
        <v>257286583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257286583</v>
      </c>
      <c r="X6" s="23"/>
      <c r="Y6" s="23">
        <v>257286583</v>
      </c>
      <c r="Z6" s="24"/>
      <c r="AA6" s="25">
        <v>841708860</v>
      </c>
    </row>
    <row r="7" spans="1:27" ht="13.5">
      <c r="A7" s="26" t="s">
        <v>34</v>
      </c>
      <c r="B7" s="20"/>
      <c r="C7" s="21"/>
      <c r="D7" s="21"/>
      <c r="E7" s="22">
        <v>108268000</v>
      </c>
      <c r="F7" s="23">
        <v>108268000</v>
      </c>
      <c r="G7" s="23">
        <v>45470721</v>
      </c>
      <c r="H7" s="23">
        <v>4352507</v>
      </c>
      <c r="I7" s="23">
        <v>4122259</v>
      </c>
      <c r="J7" s="23">
        <v>53945487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53945487</v>
      </c>
      <c r="X7" s="23"/>
      <c r="Y7" s="23">
        <v>53945487</v>
      </c>
      <c r="Z7" s="24"/>
      <c r="AA7" s="25">
        <v>108268000</v>
      </c>
    </row>
    <row r="8" spans="1:27" ht="13.5">
      <c r="A8" s="26" t="s">
        <v>35</v>
      </c>
      <c r="B8" s="20"/>
      <c r="C8" s="21"/>
      <c r="D8" s="21"/>
      <c r="E8" s="22">
        <v>53853000</v>
      </c>
      <c r="F8" s="23">
        <v>53853000</v>
      </c>
      <c r="G8" s="23">
        <v>453200</v>
      </c>
      <c r="H8" s="23"/>
      <c r="I8" s="23"/>
      <c r="J8" s="23">
        <v>453200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453200</v>
      </c>
      <c r="X8" s="23"/>
      <c r="Y8" s="23">
        <v>453200</v>
      </c>
      <c r="Z8" s="24"/>
      <c r="AA8" s="25">
        <v>53853000</v>
      </c>
    </row>
    <row r="9" spans="1:27" ht="13.5">
      <c r="A9" s="26" t="s">
        <v>36</v>
      </c>
      <c r="B9" s="20"/>
      <c r="C9" s="21"/>
      <c r="D9" s="21"/>
      <c r="E9" s="22">
        <v>21000000</v>
      </c>
      <c r="F9" s="23">
        <v>21000000</v>
      </c>
      <c r="G9" s="23">
        <v>958185</v>
      </c>
      <c r="H9" s="23">
        <v>668481</v>
      </c>
      <c r="I9" s="23">
        <v>1023954</v>
      </c>
      <c r="J9" s="23">
        <v>2650620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2650620</v>
      </c>
      <c r="X9" s="23"/>
      <c r="Y9" s="23">
        <v>2650620</v>
      </c>
      <c r="Z9" s="24"/>
      <c r="AA9" s="25">
        <v>21000000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-922161208</v>
      </c>
      <c r="F12" s="23">
        <v>-922161208</v>
      </c>
      <c r="G12" s="23">
        <v>-84661893</v>
      </c>
      <c r="H12" s="23">
        <v>-113260544</v>
      </c>
      <c r="I12" s="23">
        <v>-86350193</v>
      </c>
      <c r="J12" s="23">
        <v>-284272630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-284272630</v>
      </c>
      <c r="X12" s="23"/>
      <c r="Y12" s="23">
        <v>-284272630</v>
      </c>
      <c r="Z12" s="24"/>
      <c r="AA12" s="25">
        <v>-922161208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>
        <v>-5292469</v>
      </c>
      <c r="H13" s="23">
        <v>-595751</v>
      </c>
      <c r="I13" s="23">
        <v>-2105408</v>
      </c>
      <c r="J13" s="23">
        <v>-7993628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-7993628</v>
      </c>
      <c r="X13" s="23"/>
      <c r="Y13" s="23">
        <v>-7993628</v>
      </c>
      <c r="Z13" s="24"/>
      <c r="AA13" s="25"/>
    </row>
    <row r="14" spans="1:27" ht="13.5">
      <c r="A14" s="26" t="s">
        <v>41</v>
      </c>
      <c r="B14" s="20"/>
      <c r="C14" s="21"/>
      <c r="D14" s="21"/>
      <c r="E14" s="22"/>
      <c r="F14" s="23"/>
      <c r="G14" s="23">
        <v>-359104</v>
      </c>
      <c r="H14" s="23">
        <v>-380354</v>
      </c>
      <c r="I14" s="23">
        <v>-449198</v>
      </c>
      <c r="J14" s="23">
        <v>-1188656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-1188656</v>
      </c>
      <c r="X14" s="23"/>
      <c r="Y14" s="23">
        <v>-1188656</v>
      </c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102668652</v>
      </c>
      <c r="F15" s="31">
        <f t="shared" si="0"/>
        <v>102668652</v>
      </c>
      <c r="G15" s="31">
        <f t="shared" si="0"/>
        <v>43585612</v>
      </c>
      <c r="H15" s="31">
        <f t="shared" si="0"/>
        <v>-22158774</v>
      </c>
      <c r="I15" s="31">
        <f t="shared" si="0"/>
        <v>-545862</v>
      </c>
      <c r="J15" s="31">
        <f t="shared" si="0"/>
        <v>20880976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20880976</v>
      </c>
      <c r="X15" s="31">
        <f t="shared" si="0"/>
        <v>0</v>
      </c>
      <c r="Y15" s="31">
        <f t="shared" si="0"/>
        <v>20880976</v>
      </c>
      <c r="Z15" s="32">
        <f>+IF(X15&lt;&gt;0,+(Y15/X15)*100,0)</f>
        <v>0</v>
      </c>
      <c r="AA15" s="33">
        <f>SUM(AA6:AA14)</f>
        <v>102668652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>
        <v>166240</v>
      </c>
      <c r="H19" s="40"/>
      <c r="I19" s="40"/>
      <c r="J19" s="23">
        <v>166240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166240</v>
      </c>
      <c r="X19" s="23"/>
      <c r="Y19" s="40">
        <v>166240</v>
      </c>
      <c r="Z19" s="41"/>
      <c r="AA19" s="42"/>
    </row>
    <row r="20" spans="1:27" ht="13.5">
      <c r="A20" s="26" t="s">
        <v>45</v>
      </c>
      <c r="B20" s="20"/>
      <c r="C20" s="21"/>
      <c r="D20" s="21"/>
      <c r="E20" s="43">
        <v>-2000000</v>
      </c>
      <c r="F20" s="40">
        <v>-2000000</v>
      </c>
      <c r="G20" s="23"/>
      <c r="H20" s="23">
        <v>1559581</v>
      </c>
      <c r="I20" s="23">
        <v>1176760</v>
      </c>
      <c r="J20" s="23">
        <v>2736341</v>
      </c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>
        <v>2736341</v>
      </c>
      <c r="X20" s="23"/>
      <c r="Y20" s="23">
        <v>2736341</v>
      </c>
      <c r="Z20" s="24"/>
      <c r="AA20" s="25">
        <v>-2000000</v>
      </c>
    </row>
    <row r="21" spans="1:27" ht="13.5">
      <c r="A21" s="26" t="s">
        <v>46</v>
      </c>
      <c r="B21" s="20"/>
      <c r="C21" s="44"/>
      <c r="D21" s="44"/>
      <c r="E21" s="22">
        <v>75000</v>
      </c>
      <c r="F21" s="23">
        <v>75000</v>
      </c>
      <c r="G21" s="40">
        <v>3271</v>
      </c>
      <c r="H21" s="40">
        <v>3718</v>
      </c>
      <c r="I21" s="40">
        <v>2428260</v>
      </c>
      <c r="J21" s="23">
        <v>2435249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2435249</v>
      </c>
      <c r="X21" s="23"/>
      <c r="Y21" s="40">
        <v>2435249</v>
      </c>
      <c r="Z21" s="41"/>
      <c r="AA21" s="42">
        <v>75000</v>
      </c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-200568766</v>
      </c>
      <c r="F24" s="23">
        <v>-200568766</v>
      </c>
      <c r="G24" s="23">
        <v>-3045600</v>
      </c>
      <c r="H24" s="23">
        <v>-8625624</v>
      </c>
      <c r="I24" s="23">
        <v>-12418746</v>
      </c>
      <c r="J24" s="23">
        <v>-24089970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-24089970</v>
      </c>
      <c r="X24" s="23"/>
      <c r="Y24" s="23">
        <v>-24089970</v>
      </c>
      <c r="Z24" s="24"/>
      <c r="AA24" s="25">
        <v>-200568766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-202493766</v>
      </c>
      <c r="F25" s="31">
        <f t="shared" si="1"/>
        <v>-202493766</v>
      </c>
      <c r="G25" s="31">
        <f t="shared" si="1"/>
        <v>-2876089</v>
      </c>
      <c r="H25" s="31">
        <f t="shared" si="1"/>
        <v>-7062325</v>
      </c>
      <c r="I25" s="31">
        <f t="shared" si="1"/>
        <v>-8813726</v>
      </c>
      <c r="J25" s="31">
        <f t="shared" si="1"/>
        <v>-18752140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-18752140</v>
      </c>
      <c r="X25" s="31">
        <f t="shared" si="1"/>
        <v>0</v>
      </c>
      <c r="Y25" s="31">
        <f t="shared" si="1"/>
        <v>-18752140</v>
      </c>
      <c r="Z25" s="32">
        <f>+IF(X25&lt;&gt;0,+(Y25/X25)*100,0)</f>
        <v>0</v>
      </c>
      <c r="AA25" s="33">
        <f>SUM(AA19:AA24)</f>
        <v>-202493766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800000</v>
      </c>
      <c r="F31" s="23">
        <v>800000</v>
      </c>
      <c r="G31" s="23">
        <v>514514</v>
      </c>
      <c r="H31" s="40">
        <v>712333</v>
      </c>
      <c r="I31" s="40">
        <v>540592</v>
      </c>
      <c r="J31" s="40">
        <v>1767439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1767439</v>
      </c>
      <c r="X31" s="40"/>
      <c r="Y31" s="23">
        <v>1767439</v>
      </c>
      <c r="Z31" s="24"/>
      <c r="AA31" s="25">
        <v>800000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>
        <v>-933328</v>
      </c>
      <c r="J33" s="23">
        <v>-933328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-933328</v>
      </c>
      <c r="X33" s="23"/>
      <c r="Y33" s="23">
        <v>-933328</v>
      </c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800000</v>
      </c>
      <c r="F34" s="31">
        <f t="shared" si="2"/>
        <v>800000</v>
      </c>
      <c r="G34" s="31">
        <f t="shared" si="2"/>
        <v>514514</v>
      </c>
      <c r="H34" s="31">
        <f t="shared" si="2"/>
        <v>712333</v>
      </c>
      <c r="I34" s="31">
        <f t="shared" si="2"/>
        <v>-392736</v>
      </c>
      <c r="J34" s="31">
        <f t="shared" si="2"/>
        <v>834111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834111</v>
      </c>
      <c r="X34" s="31">
        <f t="shared" si="2"/>
        <v>0</v>
      </c>
      <c r="Y34" s="31">
        <f t="shared" si="2"/>
        <v>834111</v>
      </c>
      <c r="Z34" s="32">
        <f>+IF(X34&lt;&gt;0,+(Y34/X34)*100,0)</f>
        <v>0</v>
      </c>
      <c r="AA34" s="33">
        <f>SUM(AA29:AA33)</f>
        <v>800000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-99025114</v>
      </c>
      <c r="F36" s="37">
        <f t="shared" si="3"/>
        <v>-99025114</v>
      </c>
      <c r="G36" s="37">
        <f t="shared" si="3"/>
        <v>41224037</v>
      </c>
      <c r="H36" s="37">
        <f t="shared" si="3"/>
        <v>-28508766</v>
      </c>
      <c r="I36" s="37">
        <f t="shared" si="3"/>
        <v>-9752324</v>
      </c>
      <c r="J36" s="37">
        <f t="shared" si="3"/>
        <v>2962947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2962947</v>
      </c>
      <c r="X36" s="37">
        <f t="shared" si="3"/>
        <v>0</v>
      </c>
      <c r="Y36" s="37">
        <f t="shared" si="3"/>
        <v>2962947</v>
      </c>
      <c r="Z36" s="38">
        <f>+IF(X36&lt;&gt;0,+(Y36/X36)*100,0)</f>
        <v>0</v>
      </c>
      <c r="AA36" s="39">
        <f>+AA15+AA25+AA34</f>
        <v>-99025114</v>
      </c>
    </row>
    <row r="37" spans="1:27" ht="13.5">
      <c r="A37" s="26" t="s">
        <v>57</v>
      </c>
      <c r="B37" s="20"/>
      <c r="C37" s="35"/>
      <c r="D37" s="35"/>
      <c r="E37" s="36">
        <v>157714267</v>
      </c>
      <c r="F37" s="37">
        <v>157714267</v>
      </c>
      <c r="G37" s="37">
        <v>157714267</v>
      </c>
      <c r="H37" s="37">
        <v>198938304</v>
      </c>
      <c r="I37" s="37">
        <v>170429538</v>
      </c>
      <c r="J37" s="37">
        <v>157714267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157714267</v>
      </c>
      <c r="X37" s="37">
        <v>157714267</v>
      </c>
      <c r="Y37" s="37"/>
      <c r="Z37" s="38"/>
      <c r="AA37" s="39">
        <v>157714267</v>
      </c>
    </row>
    <row r="38" spans="1:27" ht="13.5">
      <c r="A38" s="45" t="s">
        <v>58</v>
      </c>
      <c r="B38" s="46"/>
      <c r="C38" s="47"/>
      <c r="D38" s="47"/>
      <c r="E38" s="48">
        <v>58689153</v>
      </c>
      <c r="F38" s="49">
        <v>58689153</v>
      </c>
      <c r="G38" s="49">
        <v>198938304</v>
      </c>
      <c r="H38" s="49">
        <v>170429538</v>
      </c>
      <c r="I38" s="49">
        <v>160677214</v>
      </c>
      <c r="J38" s="49">
        <v>160677214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160677214</v>
      </c>
      <c r="X38" s="49">
        <v>157714267</v>
      </c>
      <c r="Y38" s="49">
        <v>2962947</v>
      </c>
      <c r="Z38" s="50">
        <v>1.88</v>
      </c>
      <c r="AA38" s="51">
        <v>58689153</v>
      </c>
    </row>
    <row r="39" spans="1:27" ht="13.5">
      <c r="A39" s="52" t="s">
        <v>82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1245956226</v>
      </c>
      <c r="D6" s="21"/>
      <c r="E6" s="22">
        <v>1400762800</v>
      </c>
      <c r="F6" s="23">
        <v>1400762800</v>
      </c>
      <c r="G6" s="23">
        <v>98417711</v>
      </c>
      <c r="H6" s="23">
        <v>100347960</v>
      </c>
      <c r="I6" s="23">
        <v>114454176</v>
      </c>
      <c r="J6" s="23">
        <v>313219847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313219847</v>
      </c>
      <c r="X6" s="23">
        <v>378427800</v>
      </c>
      <c r="Y6" s="23">
        <v>-65207953</v>
      </c>
      <c r="Z6" s="24">
        <v>-17.23</v>
      </c>
      <c r="AA6" s="25">
        <v>1400762800</v>
      </c>
    </row>
    <row r="7" spans="1:27" ht="13.5">
      <c r="A7" s="26" t="s">
        <v>34</v>
      </c>
      <c r="B7" s="20"/>
      <c r="C7" s="21">
        <v>343159397</v>
      </c>
      <c r="D7" s="21"/>
      <c r="E7" s="22">
        <v>347183000</v>
      </c>
      <c r="F7" s="23">
        <v>347183000</v>
      </c>
      <c r="G7" s="23">
        <v>123111000</v>
      </c>
      <c r="H7" s="23">
        <v>1699000</v>
      </c>
      <c r="I7" s="23"/>
      <c r="J7" s="23">
        <v>124810000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124810000</v>
      </c>
      <c r="X7" s="23">
        <v>140505000</v>
      </c>
      <c r="Y7" s="23">
        <v>-15695000</v>
      </c>
      <c r="Z7" s="24">
        <v>-11.17</v>
      </c>
      <c r="AA7" s="25">
        <v>347183000</v>
      </c>
    </row>
    <row r="8" spans="1:27" ht="13.5">
      <c r="A8" s="26" t="s">
        <v>35</v>
      </c>
      <c r="B8" s="20"/>
      <c r="C8" s="21">
        <v>122716284</v>
      </c>
      <c r="D8" s="21"/>
      <c r="E8" s="22">
        <v>114856000</v>
      </c>
      <c r="F8" s="23">
        <v>114856000</v>
      </c>
      <c r="G8" s="23">
        <v>15792000</v>
      </c>
      <c r="H8" s="23"/>
      <c r="I8" s="23">
        <v>8405000</v>
      </c>
      <c r="J8" s="23">
        <v>24197000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24197000</v>
      </c>
      <c r="X8" s="23">
        <v>10625000</v>
      </c>
      <c r="Y8" s="23">
        <v>13572000</v>
      </c>
      <c r="Z8" s="24">
        <v>127.74</v>
      </c>
      <c r="AA8" s="25">
        <v>114856000</v>
      </c>
    </row>
    <row r="9" spans="1:27" ht="13.5">
      <c r="A9" s="26" t="s">
        <v>36</v>
      </c>
      <c r="B9" s="20"/>
      <c r="C9" s="21">
        <v>57067891</v>
      </c>
      <c r="D9" s="21"/>
      <c r="E9" s="22">
        <v>5348000</v>
      </c>
      <c r="F9" s="23">
        <v>5348000</v>
      </c>
      <c r="G9" s="23">
        <v>28342</v>
      </c>
      <c r="H9" s="23">
        <v>29050</v>
      </c>
      <c r="I9" s="23">
        <v>26791</v>
      </c>
      <c r="J9" s="23">
        <v>84183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84183</v>
      </c>
      <c r="X9" s="23">
        <v>609000</v>
      </c>
      <c r="Y9" s="23">
        <v>-524817</v>
      </c>
      <c r="Z9" s="24">
        <v>-86.18</v>
      </c>
      <c r="AA9" s="25">
        <v>5348000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-1593618457</v>
      </c>
      <c r="D12" s="21"/>
      <c r="E12" s="22">
        <v>-1540168230</v>
      </c>
      <c r="F12" s="23">
        <v>-1540168230</v>
      </c>
      <c r="G12" s="23">
        <v>-170868172</v>
      </c>
      <c r="H12" s="23">
        <v>-163129300</v>
      </c>
      <c r="I12" s="23">
        <v>-115070977</v>
      </c>
      <c r="J12" s="23">
        <v>-449068449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-449068449</v>
      </c>
      <c r="X12" s="23">
        <v>-401574333</v>
      </c>
      <c r="Y12" s="23">
        <v>-47494116</v>
      </c>
      <c r="Z12" s="24">
        <v>11.83</v>
      </c>
      <c r="AA12" s="25">
        <v>-1540168230</v>
      </c>
    </row>
    <row r="13" spans="1:27" ht="13.5">
      <c r="A13" s="26" t="s">
        <v>40</v>
      </c>
      <c r="B13" s="20"/>
      <c r="C13" s="21">
        <v>-32380749</v>
      </c>
      <c r="D13" s="21"/>
      <c r="E13" s="22">
        <v>-12534000</v>
      </c>
      <c r="F13" s="23">
        <v>-12534000</v>
      </c>
      <c r="G13" s="23">
        <v>-276489</v>
      </c>
      <c r="H13" s="23">
        <v>-275458</v>
      </c>
      <c r="I13" s="23">
        <v>-2848538</v>
      </c>
      <c r="J13" s="23">
        <v>-3400485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-3400485</v>
      </c>
      <c r="X13" s="23">
        <v>-3120000</v>
      </c>
      <c r="Y13" s="23">
        <v>-280485</v>
      </c>
      <c r="Z13" s="24">
        <v>8.99</v>
      </c>
      <c r="AA13" s="25">
        <v>-12534000</v>
      </c>
    </row>
    <row r="14" spans="1:27" ht="13.5">
      <c r="A14" s="26" t="s">
        <v>41</v>
      </c>
      <c r="B14" s="20"/>
      <c r="C14" s="21"/>
      <c r="D14" s="21"/>
      <c r="E14" s="22">
        <v>-4847000</v>
      </c>
      <c r="F14" s="23">
        <v>-4847000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-3000000</v>
      </c>
      <c r="Y14" s="23">
        <v>3000000</v>
      </c>
      <c r="Z14" s="24">
        <v>-100</v>
      </c>
      <c r="AA14" s="25">
        <v>-4847000</v>
      </c>
    </row>
    <row r="15" spans="1:27" ht="13.5">
      <c r="A15" s="27" t="s">
        <v>42</v>
      </c>
      <c r="B15" s="28"/>
      <c r="C15" s="29">
        <f aca="true" t="shared" si="0" ref="C15:Y15">SUM(C6:C14)</f>
        <v>142900592</v>
      </c>
      <c r="D15" s="29">
        <f>SUM(D6:D14)</f>
        <v>0</v>
      </c>
      <c r="E15" s="30">
        <f t="shared" si="0"/>
        <v>310600570</v>
      </c>
      <c r="F15" s="31">
        <f t="shared" si="0"/>
        <v>310600570</v>
      </c>
      <c r="G15" s="31">
        <f t="shared" si="0"/>
        <v>66204392</v>
      </c>
      <c r="H15" s="31">
        <f t="shared" si="0"/>
        <v>-61328748</v>
      </c>
      <c r="I15" s="31">
        <f t="shared" si="0"/>
        <v>4966452</v>
      </c>
      <c r="J15" s="31">
        <f t="shared" si="0"/>
        <v>9842096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9842096</v>
      </c>
      <c r="X15" s="31">
        <f t="shared" si="0"/>
        <v>122472467</v>
      </c>
      <c r="Y15" s="31">
        <f t="shared" si="0"/>
        <v>-112630371</v>
      </c>
      <c r="Z15" s="32">
        <f>+IF(X15&lt;&gt;0,+(Y15/X15)*100,0)</f>
        <v>-91.9638297152943</v>
      </c>
      <c r="AA15" s="33">
        <f>SUM(AA6:AA14)</f>
        <v>310600570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422000</v>
      </c>
      <c r="F19" s="23">
        <v>422000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422000</v>
      </c>
    </row>
    <row r="20" spans="1:27" ht="13.5">
      <c r="A20" s="26" t="s">
        <v>45</v>
      </c>
      <c r="B20" s="20"/>
      <c r="C20" s="21">
        <v>-1750010</v>
      </c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4817732</v>
      </c>
      <c r="D21" s="44"/>
      <c r="E21" s="22"/>
      <c r="F21" s="23"/>
      <c r="G21" s="40"/>
      <c r="H21" s="40">
        <v>3790</v>
      </c>
      <c r="I21" s="40">
        <v>1904</v>
      </c>
      <c r="J21" s="23">
        <v>5694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5694</v>
      </c>
      <c r="X21" s="23"/>
      <c r="Y21" s="40">
        <v>5694</v>
      </c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-123423841</v>
      </c>
      <c r="D24" s="21"/>
      <c r="E24" s="22">
        <v>-114856000</v>
      </c>
      <c r="F24" s="23">
        <v>-114856000</v>
      </c>
      <c r="G24" s="23"/>
      <c r="H24" s="23">
        <v>-7108295</v>
      </c>
      <c r="I24" s="23">
        <v>-1578893</v>
      </c>
      <c r="J24" s="23">
        <v>-8687188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-8687188</v>
      </c>
      <c r="X24" s="23">
        <v>-10231000</v>
      </c>
      <c r="Y24" s="23">
        <v>1543812</v>
      </c>
      <c r="Z24" s="24">
        <v>-15.09</v>
      </c>
      <c r="AA24" s="25">
        <v>-114856000</v>
      </c>
    </row>
    <row r="25" spans="1:27" ht="13.5">
      <c r="A25" s="27" t="s">
        <v>49</v>
      </c>
      <c r="B25" s="28"/>
      <c r="C25" s="29">
        <f aca="true" t="shared" si="1" ref="C25:Y25">SUM(C19:C24)</f>
        <v>-120356119</v>
      </c>
      <c r="D25" s="29">
        <f>SUM(D19:D24)</f>
        <v>0</v>
      </c>
      <c r="E25" s="30">
        <f t="shared" si="1"/>
        <v>-114434000</v>
      </c>
      <c r="F25" s="31">
        <f t="shared" si="1"/>
        <v>-114434000</v>
      </c>
      <c r="G25" s="31">
        <f t="shared" si="1"/>
        <v>0</v>
      </c>
      <c r="H25" s="31">
        <f t="shared" si="1"/>
        <v>-7104505</v>
      </c>
      <c r="I25" s="31">
        <f t="shared" si="1"/>
        <v>-1576989</v>
      </c>
      <c r="J25" s="31">
        <f t="shared" si="1"/>
        <v>-8681494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-8681494</v>
      </c>
      <c r="X25" s="31">
        <f t="shared" si="1"/>
        <v>-10231000</v>
      </c>
      <c r="Y25" s="31">
        <f t="shared" si="1"/>
        <v>1549506</v>
      </c>
      <c r="Z25" s="32">
        <f>+IF(X25&lt;&gt;0,+(Y25/X25)*100,0)</f>
        <v>-15.145205747238785</v>
      </c>
      <c r="AA25" s="33">
        <f>SUM(AA19:AA24)</f>
        <v>-114434000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>
        <v>-230879</v>
      </c>
      <c r="I30" s="23">
        <v>-4969482</v>
      </c>
      <c r="J30" s="23">
        <v>-5200361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-5200361</v>
      </c>
      <c r="X30" s="23"/>
      <c r="Y30" s="23">
        <v>-5200361</v>
      </c>
      <c r="Z30" s="24"/>
      <c r="AA30" s="25"/>
    </row>
    <row r="31" spans="1:27" ht="13.5">
      <c r="A31" s="26" t="s">
        <v>53</v>
      </c>
      <c r="B31" s="20"/>
      <c r="C31" s="21">
        <v>-14179116</v>
      </c>
      <c r="D31" s="21"/>
      <c r="E31" s="22"/>
      <c r="F31" s="23"/>
      <c r="G31" s="23"/>
      <c r="H31" s="40">
        <v>1813590</v>
      </c>
      <c r="I31" s="40">
        <v>2282907</v>
      </c>
      <c r="J31" s="40">
        <v>4096497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4096497</v>
      </c>
      <c r="X31" s="40"/>
      <c r="Y31" s="23">
        <v>4096497</v>
      </c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-17003821</v>
      </c>
      <c r="D33" s="21"/>
      <c r="E33" s="22">
        <v>-15000000</v>
      </c>
      <c r="F33" s="23">
        <v>-15000000</v>
      </c>
      <c r="G33" s="23">
        <v>-391412</v>
      </c>
      <c r="H33" s="23">
        <v>-391412</v>
      </c>
      <c r="I33" s="23">
        <v>-7818020</v>
      </c>
      <c r="J33" s="23">
        <v>-8600844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-8600844</v>
      </c>
      <c r="X33" s="23">
        <v>-2900000</v>
      </c>
      <c r="Y33" s="23">
        <v>-5700844</v>
      </c>
      <c r="Z33" s="24">
        <v>196.58</v>
      </c>
      <c r="AA33" s="25">
        <v>-15000000</v>
      </c>
    </row>
    <row r="34" spans="1:27" ht="13.5">
      <c r="A34" s="27" t="s">
        <v>55</v>
      </c>
      <c r="B34" s="28"/>
      <c r="C34" s="29">
        <f aca="true" t="shared" si="2" ref="C34:Y34">SUM(C29:C33)</f>
        <v>-31182937</v>
      </c>
      <c r="D34" s="29">
        <f>SUM(D29:D33)</f>
        <v>0</v>
      </c>
      <c r="E34" s="30">
        <f t="shared" si="2"/>
        <v>-15000000</v>
      </c>
      <c r="F34" s="31">
        <f t="shared" si="2"/>
        <v>-15000000</v>
      </c>
      <c r="G34" s="31">
        <f t="shared" si="2"/>
        <v>-391412</v>
      </c>
      <c r="H34" s="31">
        <f t="shared" si="2"/>
        <v>1191299</v>
      </c>
      <c r="I34" s="31">
        <f t="shared" si="2"/>
        <v>-10504595</v>
      </c>
      <c r="J34" s="31">
        <f t="shared" si="2"/>
        <v>-9704708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-9704708</v>
      </c>
      <c r="X34" s="31">
        <f t="shared" si="2"/>
        <v>-2900000</v>
      </c>
      <c r="Y34" s="31">
        <f t="shared" si="2"/>
        <v>-6804708</v>
      </c>
      <c r="Z34" s="32">
        <f>+IF(X34&lt;&gt;0,+(Y34/X34)*100,0)</f>
        <v>234.64510344827585</v>
      </c>
      <c r="AA34" s="33">
        <f>SUM(AA29:AA33)</f>
        <v>-15000000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-8638464</v>
      </c>
      <c r="D36" s="35">
        <f>+D15+D25+D34</f>
        <v>0</v>
      </c>
      <c r="E36" s="36">
        <f t="shared" si="3"/>
        <v>181166570</v>
      </c>
      <c r="F36" s="37">
        <f t="shared" si="3"/>
        <v>181166570</v>
      </c>
      <c r="G36" s="37">
        <f t="shared" si="3"/>
        <v>65812980</v>
      </c>
      <c r="H36" s="37">
        <f t="shared" si="3"/>
        <v>-67241954</v>
      </c>
      <c r="I36" s="37">
        <f t="shared" si="3"/>
        <v>-7115132</v>
      </c>
      <c r="J36" s="37">
        <f t="shared" si="3"/>
        <v>-8544106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-8544106</v>
      </c>
      <c r="X36" s="37">
        <f t="shared" si="3"/>
        <v>109341467</v>
      </c>
      <c r="Y36" s="37">
        <f t="shared" si="3"/>
        <v>-117885573</v>
      </c>
      <c r="Z36" s="38">
        <f>+IF(X36&lt;&gt;0,+(Y36/X36)*100,0)</f>
        <v>-107.81414977722955</v>
      </c>
      <c r="AA36" s="39">
        <f>+AA15+AA25+AA34</f>
        <v>181166570</v>
      </c>
    </row>
    <row r="37" spans="1:27" ht="13.5">
      <c r="A37" s="26" t="s">
        <v>57</v>
      </c>
      <c r="B37" s="20"/>
      <c r="C37" s="35">
        <v>58296126</v>
      </c>
      <c r="D37" s="35"/>
      <c r="E37" s="36">
        <v>70000000</v>
      </c>
      <c r="F37" s="37">
        <v>70000000</v>
      </c>
      <c r="G37" s="37">
        <v>16375114</v>
      </c>
      <c r="H37" s="37">
        <v>82188094</v>
      </c>
      <c r="I37" s="37">
        <v>14946140</v>
      </c>
      <c r="J37" s="37">
        <v>16375114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16375114</v>
      </c>
      <c r="X37" s="37">
        <v>70000000</v>
      </c>
      <c r="Y37" s="37">
        <v>-53624886</v>
      </c>
      <c r="Z37" s="38">
        <v>-76.61</v>
      </c>
      <c r="AA37" s="39">
        <v>70000000</v>
      </c>
    </row>
    <row r="38" spans="1:27" ht="13.5">
      <c r="A38" s="45" t="s">
        <v>58</v>
      </c>
      <c r="B38" s="46"/>
      <c r="C38" s="47">
        <v>49657662</v>
      </c>
      <c r="D38" s="47"/>
      <c r="E38" s="48">
        <v>251166570</v>
      </c>
      <c r="F38" s="49">
        <v>251166570</v>
      </c>
      <c r="G38" s="49">
        <v>82188094</v>
      </c>
      <c r="H38" s="49">
        <v>14946140</v>
      </c>
      <c r="I38" s="49">
        <v>7831008</v>
      </c>
      <c r="J38" s="49">
        <v>7831008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7831008</v>
      </c>
      <c r="X38" s="49">
        <v>179341467</v>
      </c>
      <c r="Y38" s="49">
        <v>-171510459</v>
      </c>
      <c r="Z38" s="50">
        <v>-95.63</v>
      </c>
      <c r="AA38" s="51">
        <v>251166570</v>
      </c>
    </row>
    <row r="39" spans="1:27" ht="13.5">
      <c r="A39" s="52" t="s">
        <v>82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148173876</v>
      </c>
      <c r="F6" s="23">
        <v>148173876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>
        <v>37043994</v>
      </c>
      <c r="Y6" s="23">
        <v>-37043994</v>
      </c>
      <c r="Z6" s="24">
        <v>-100</v>
      </c>
      <c r="AA6" s="25">
        <v>148173876</v>
      </c>
    </row>
    <row r="7" spans="1:27" ht="13.5">
      <c r="A7" s="26" t="s">
        <v>34</v>
      </c>
      <c r="B7" s="20"/>
      <c r="C7" s="21"/>
      <c r="D7" s="21"/>
      <c r="E7" s="22">
        <v>90039000</v>
      </c>
      <c r="F7" s="23">
        <v>90039000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>
        <v>38460000</v>
      </c>
      <c r="Y7" s="23">
        <v>-38460000</v>
      </c>
      <c r="Z7" s="24">
        <v>-100</v>
      </c>
      <c r="AA7" s="25">
        <v>90039000</v>
      </c>
    </row>
    <row r="8" spans="1:27" ht="13.5">
      <c r="A8" s="26" t="s">
        <v>35</v>
      </c>
      <c r="B8" s="20"/>
      <c r="C8" s="21"/>
      <c r="D8" s="21"/>
      <c r="E8" s="22">
        <v>54850000</v>
      </c>
      <c r="F8" s="23">
        <v>54850000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19119000</v>
      </c>
      <c r="Y8" s="23">
        <v>-19119000</v>
      </c>
      <c r="Z8" s="24">
        <v>-100</v>
      </c>
      <c r="AA8" s="25">
        <v>54850000</v>
      </c>
    </row>
    <row r="9" spans="1:27" ht="13.5">
      <c r="A9" s="26" t="s">
        <v>36</v>
      </c>
      <c r="B9" s="20"/>
      <c r="C9" s="21"/>
      <c r="D9" s="21"/>
      <c r="E9" s="22">
        <v>600000</v>
      </c>
      <c r="F9" s="23">
        <v>600000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>
        <v>150000</v>
      </c>
      <c r="Y9" s="23">
        <v>-150000</v>
      </c>
      <c r="Z9" s="24">
        <v>-100</v>
      </c>
      <c r="AA9" s="25">
        <v>600000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-189706500</v>
      </c>
      <c r="F12" s="23">
        <v>-189706500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>
        <v>-50062000</v>
      </c>
      <c r="Y12" s="23">
        <v>50062000</v>
      </c>
      <c r="Z12" s="24">
        <v>-100</v>
      </c>
      <c r="AA12" s="25">
        <v>-189706500</v>
      </c>
    </row>
    <row r="13" spans="1:27" ht="13.5">
      <c r="A13" s="26" t="s">
        <v>40</v>
      </c>
      <c r="B13" s="20"/>
      <c r="C13" s="21"/>
      <c r="D13" s="21"/>
      <c r="E13" s="22">
        <v>-2407000</v>
      </c>
      <c r="F13" s="23">
        <v>-2407000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-603000</v>
      </c>
      <c r="Y13" s="23">
        <v>603000</v>
      </c>
      <c r="Z13" s="24">
        <v>-100</v>
      </c>
      <c r="AA13" s="25">
        <v>-2407000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101549376</v>
      </c>
      <c r="F15" s="31">
        <f t="shared" si="0"/>
        <v>101549376</v>
      </c>
      <c r="G15" s="31">
        <f t="shared" si="0"/>
        <v>0</v>
      </c>
      <c r="H15" s="31">
        <f t="shared" si="0"/>
        <v>0</v>
      </c>
      <c r="I15" s="31">
        <f t="shared" si="0"/>
        <v>0</v>
      </c>
      <c r="J15" s="31">
        <f t="shared" si="0"/>
        <v>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0</v>
      </c>
      <c r="X15" s="31">
        <f t="shared" si="0"/>
        <v>44107994</v>
      </c>
      <c r="Y15" s="31">
        <f t="shared" si="0"/>
        <v>-44107994</v>
      </c>
      <c r="Z15" s="32">
        <f>+IF(X15&lt;&gt;0,+(Y15/X15)*100,0)</f>
        <v>-100</v>
      </c>
      <c r="AA15" s="33">
        <f>SUM(AA6:AA14)</f>
        <v>101549376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-54850000</v>
      </c>
      <c r="F24" s="23">
        <v>-54850000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-19119000</v>
      </c>
      <c r="Y24" s="23">
        <v>19119000</v>
      </c>
      <c r="Z24" s="24">
        <v>-100</v>
      </c>
      <c r="AA24" s="25">
        <v>-54850000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-54850000</v>
      </c>
      <c r="F25" s="31">
        <f t="shared" si="1"/>
        <v>-54850000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-19119000</v>
      </c>
      <c r="Y25" s="31">
        <f t="shared" si="1"/>
        <v>19119000</v>
      </c>
      <c r="Z25" s="32">
        <f>+IF(X25&lt;&gt;0,+(Y25/X25)*100,0)</f>
        <v>-100</v>
      </c>
      <c r="AA25" s="33">
        <f>SUM(AA19:AA24)</f>
        <v>-54850000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2201000</v>
      </c>
      <c r="F31" s="23">
        <v>2201000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>
        <v>549000</v>
      </c>
      <c r="Y31" s="23">
        <v>-549000</v>
      </c>
      <c r="Z31" s="24">
        <v>-100</v>
      </c>
      <c r="AA31" s="25">
        <v>2201000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-2022000</v>
      </c>
      <c r="F33" s="23">
        <v>-2022000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-674000</v>
      </c>
      <c r="Y33" s="23">
        <v>674000</v>
      </c>
      <c r="Z33" s="24">
        <v>-100</v>
      </c>
      <c r="AA33" s="25">
        <v>-2022000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179000</v>
      </c>
      <c r="F34" s="31">
        <f t="shared" si="2"/>
        <v>179000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-125000</v>
      </c>
      <c r="Y34" s="31">
        <f t="shared" si="2"/>
        <v>125000</v>
      </c>
      <c r="Z34" s="32">
        <f>+IF(X34&lt;&gt;0,+(Y34/X34)*100,0)</f>
        <v>-100</v>
      </c>
      <c r="AA34" s="33">
        <f>SUM(AA29:AA33)</f>
        <v>179000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46878376</v>
      </c>
      <c r="F36" s="37">
        <f t="shared" si="3"/>
        <v>46878376</v>
      </c>
      <c r="G36" s="37">
        <f t="shared" si="3"/>
        <v>0</v>
      </c>
      <c r="H36" s="37">
        <f t="shared" si="3"/>
        <v>0</v>
      </c>
      <c r="I36" s="37">
        <f t="shared" si="3"/>
        <v>0</v>
      </c>
      <c r="J36" s="37">
        <f t="shared" si="3"/>
        <v>0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0</v>
      </c>
      <c r="X36" s="37">
        <f t="shared" si="3"/>
        <v>24863994</v>
      </c>
      <c r="Y36" s="37">
        <f t="shared" si="3"/>
        <v>-24863994</v>
      </c>
      <c r="Z36" s="38">
        <f>+IF(X36&lt;&gt;0,+(Y36/X36)*100,0)</f>
        <v>-100</v>
      </c>
      <c r="AA36" s="39">
        <f>+AA15+AA25+AA34</f>
        <v>46878376</v>
      </c>
    </row>
    <row r="37" spans="1:27" ht="13.5">
      <c r="A37" s="26" t="s">
        <v>57</v>
      </c>
      <c r="B37" s="20"/>
      <c r="C37" s="35"/>
      <c r="D37" s="35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  <c r="AA37" s="39"/>
    </row>
    <row r="38" spans="1:27" ht="13.5">
      <c r="A38" s="45" t="s">
        <v>58</v>
      </c>
      <c r="B38" s="46"/>
      <c r="C38" s="47"/>
      <c r="D38" s="47"/>
      <c r="E38" s="48">
        <v>46878376</v>
      </c>
      <c r="F38" s="49">
        <v>46878376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>
        <v>24863994</v>
      </c>
      <c r="Y38" s="49">
        <v>-24863994</v>
      </c>
      <c r="Z38" s="50">
        <v>-100</v>
      </c>
      <c r="AA38" s="51">
        <v>46878376</v>
      </c>
    </row>
    <row r="39" spans="1:27" ht="13.5">
      <c r="A39" s="52" t="s">
        <v>82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566600</v>
      </c>
      <c r="F6" s="23">
        <v>566600</v>
      </c>
      <c r="G6" s="23">
        <v>1500</v>
      </c>
      <c r="H6" s="23">
        <v>1315</v>
      </c>
      <c r="I6" s="23"/>
      <c r="J6" s="23">
        <v>2815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2815</v>
      </c>
      <c r="X6" s="23">
        <v>300000</v>
      </c>
      <c r="Y6" s="23">
        <v>-297185</v>
      </c>
      <c r="Z6" s="24">
        <v>-99.06</v>
      </c>
      <c r="AA6" s="25">
        <v>566600</v>
      </c>
    </row>
    <row r="7" spans="1:27" ht="13.5">
      <c r="A7" s="26" t="s">
        <v>34</v>
      </c>
      <c r="B7" s="20"/>
      <c r="C7" s="21"/>
      <c r="D7" s="21"/>
      <c r="E7" s="22">
        <v>173290000</v>
      </c>
      <c r="F7" s="23">
        <v>173290000</v>
      </c>
      <c r="G7" s="23">
        <v>64773000</v>
      </c>
      <c r="H7" s="23">
        <v>934000</v>
      </c>
      <c r="I7" s="23"/>
      <c r="J7" s="23">
        <v>65707000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65707000</v>
      </c>
      <c r="X7" s="23">
        <v>67323000</v>
      </c>
      <c r="Y7" s="23">
        <v>-1616000</v>
      </c>
      <c r="Z7" s="24">
        <v>-2.4</v>
      </c>
      <c r="AA7" s="25">
        <v>173290000</v>
      </c>
    </row>
    <row r="8" spans="1:27" ht="13.5">
      <c r="A8" s="26" t="s">
        <v>35</v>
      </c>
      <c r="B8" s="20"/>
      <c r="C8" s="21"/>
      <c r="D8" s="21"/>
      <c r="E8" s="22">
        <v>2801000</v>
      </c>
      <c r="F8" s="23">
        <v>2801000</v>
      </c>
      <c r="G8" s="23"/>
      <c r="H8" s="23">
        <v>400000</v>
      </c>
      <c r="I8" s="23">
        <v>1801000</v>
      </c>
      <c r="J8" s="23">
        <v>2201000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2201000</v>
      </c>
      <c r="X8" s="23">
        <v>2201000</v>
      </c>
      <c r="Y8" s="23"/>
      <c r="Z8" s="24"/>
      <c r="AA8" s="25">
        <v>2801000</v>
      </c>
    </row>
    <row r="9" spans="1:27" ht="13.5">
      <c r="A9" s="26" t="s">
        <v>36</v>
      </c>
      <c r="B9" s="20"/>
      <c r="C9" s="21"/>
      <c r="D9" s="21"/>
      <c r="E9" s="22">
        <v>8400000</v>
      </c>
      <c r="F9" s="23">
        <v>8400000</v>
      </c>
      <c r="G9" s="23">
        <v>739827</v>
      </c>
      <c r="H9" s="23">
        <v>802691</v>
      </c>
      <c r="I9" s="23">
        <v>799860</v>
      </c>
      <c r="J9" s="23">
        <v>2342378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2342378</v>
      </c>
      <c r="X9" s="23">
        <v>2500000</v>
      </c>
      <c r="Y9" s="23">
        <v>-157622</v>
      </c>
      <c r="Z9" s="24">
        <v>-6.3</v>
      </c>
      <c r="AA9" s="25">
        <v>8400000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-135880177</v>
      </c>
      <c r="F12" s="23">
        <v>-135880177</v>
      </c>
      <c r="G12" s="23">
        <v>-8133138</v>
      </c>
      <c r="H12" s="23">
        <v>-7724353</v>
      </c>
      <c r="I12" s="23">
        <v>-8051397</v>
      </c>
      <c r="J12" s="23">
        <v>-23908888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-23908888</v>
      </c>
      <c r="X12" s="23">
        <v>-33851792</v>
      </c>
      <c r="Y12" s="23">
        <v>9942904</v>
      </c>
      <c r="Z12" s="24">
        <v>-29.37</v>
      </c>
      <c r="AA12" s="25">
        <v>-135880177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>
        <v>-185596703</v>
      </c>
      <c r="F14" s="23">
        <v>-185596703</v>
      </c>
      <c r="G14" s="23">
        <v>-2271675</v>
      </c>
      <c r="H14" s="23">
        <v>-17709311</v>
      </c>
      <c r="I14" s="23">
        <v>-3483835</v>
      </c>
      <c r="J14" s="23">
        <v>-23464821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-23464821</v>
      </c>
      <c r="X14" s="23">
        <v>-36305424</v>
      </c>
      <c r="Y14" s="23">
        <v>12840603</v>
      </c>
      <c r="Z14" s="24">
        <v>-35.37</v>
      </c>
      <c r="AA14" s="25">
        <v>-185596703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-136419280</v>
      </c>
      <c r="F15" s="31">
        <f t="shared" si="0"/>
        <v>-136419280</v>
      </c>
      <c r="G15" s="31">
        <f t="shared" si="0"/>
        <v>55109514</v>
      </c>
      <c r="H15" s="31">
        <f t="shared" si="0"/>
        <v>-23295658</v>
      </c>
      <c r="I15" s="31">
        <f t="shared" si="0"/>
        <v>-8934372</v>
      </c>
      <c r="J15" s="31">
        <f t="shared" si="0"/>
        <v>22879484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22879484</v>
      </c>
      <c r="X15" s="31">
        <f t="shared" si="0"/>
        <v>2166784</v>
      </c>
      <c r="Y15" s="31">
        <f t="shared" si="0"/>
        <v>20712700</v>
      </c>
      <c r="Z15" s="32">
        <f>+IF(X15&lt;&gt;0,+(Y15/X15)*100,0)</f>
        <v>955.9190025401701</v>
      </c>
      <c r="AA15" s="33">
        <f>SUM(AA6:AA14)</f>
        <v>-136419280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-12127200</v>
      </c>
      <c r="F24" s="23">
        <v>-12127200</v>
      </c>
      <c r="G24" s="23">
        <v>-414154</v>
      </c>
      <c r="H24" s="23">
        <v>-618969</v>
      </c>
      <c r="I24" s="23">
        <v>-4116</v>
      </c>
      <c r="J24" s="23">
        <v>-1037239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-1037239</v>
      </c>
      <c r="X24" s="23">
        <v>-5545000</v>
      </c>
      <c r="Y24" s="23">
        <v>4507761</v>
      </c>
      <c r="Z24" s="24">
        <v>-81.29</v>
      </c>
      <c r="AA24" s="25">
        <v>-12127200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-12127200</v>
      </c>
      <c r="F25" s="31">
        <f t="shared" si="1"/>
        <v>-12127200</v>
      </c>
      <c r="G25" s="31">
        <f t="shared" si="1"/>
        <v>-414154</v>
      </c>
      <c r="H25" s="31">
        <f t="shared" si="1"/>
        <v>-618969</v>
      </c>
      <c r="I25" s="31">
        <f t="shared" si="1"/>
        <v>-4116</v>
      </c>
      <c r="J25" s="31">
        <f t="shared" si="1"/>
        <v>-1037239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-1037239</v>
      </c>
      <c r="X25" s="31">
        <f t="shared" si="1"/>
        <v>-5545000</v>
      </c>
      <c r="Y25" s="31">
        <f t="shared" si="1"/>
        <v>4507761</v>
      </c>
      <c r="Z25" s="32">
        <f>+IF(X25&lt;&gt;0,+(Y25/X25)*100,0)</f>
        <v>-81.29415689810641</v>
      </c>
      <c r="AA25" s="33">
        <f>SUM(AA19:AA24)</f>
        <v>-12127200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-148546480</v>
      </c>
      <c r="F36" s="37">
        <f t="shared" si="3"/>
        <v>-148546480</v>
      </c>
      <c r="G36" s="37">
        <f t="shared" si="3"/>
        <v>54695360</v>
      </c>
      <c r="H36" s="37">
        <f t="shared" si="3"/>
        <v>-23914627</v>
      </c>
      <c r="I36" s="37">
        <f t="shared" si="3"/>
        <v>-8938488</v>
      </c>
      <c r="J36" s="37">
        <f t="shared" si="3"/>
        <v>21842245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21842245</v>
      </c>
      <c r="X36" s="37">
        <f t="shared" si="3"/>
        <v>-3378216</v>
      </c>
      <c r="Y36" s="37">
        <f t="shared" si="3"/>
        <v>25220461</v>
      </c>
      <c r="Z36" s="38">
        <f>+IF(X36&lt;&gt;0,+(Y36/X36)*100,0)</f>
        <v>-746.5615283332978</v>
      </c>
      <c r="AA36" s="39">
        <f>+AA15+AA25+AA34</f>
        <v>-148546480</v>
      </c>
    </row>
    <row r="37" spans="1:27" ht="13.5">
      <c r="A37" s="26" t="s">
        <v>57</v>
      </c>
      <c r="B37" s="20"/>
      <c r="C37" s="35"/>
      <c r="D37" s="35"/>
      <c r="E37" s="36">
        <v>165553308</v>
      </c>
      <c r="F37" s="37">
        <v>165553308</v>
      </c>
      <c r="G37" s="37">
        <v>165553308</v>
      </c>
      <c r="H37" s="37">
        <v>220248668</v>
      </c>
      <c r="I37" s="37">
        <v>196334041</v>
      </c>
      <c r="J37" s="37">
        <v>165553308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165553308</v>
      </c>
      <c r="X37" s="37">
        <v>165553308</v>
      </c>
      <c r="Y37" s="37"/>
      <c r="Z37" s="38"/>
      <c r="AA37" s="39">
        <v>165553308</v>
      </c>
    </row>
    <row r="38" spans="1:27" ht="13.5">
      <c r="A38" s="45" t="s">
        <v>58</v>
      </c>
      <c r="B38" s="46"/>
      <c r="C38" s="47"/>
      <c r="D38" s="47"/>
      <c r="E38" s="48">
        <v>17006828</v>
      </c>
      <c r="F38" s="49">
        <v>17006828</v>
      </c>
      <c r="G38" s="49">
        <v>220248668</v>
      </c>
      <c r="H38" s="49">
        <v>196334041</v>
      </c>
      <c r="I38" s="49">
        <v>187395553</v>
      </c>
      <c r="J38" s="49">
        <v>187395553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187395553</v>
      </c>
      <c r="X38" s="49">
        <v>162175092</v>
      </c>
      <c r="Y38" s="49">
        <v>25220461</v>
      </c>
      <c r="Z38" s="50">
        <v>15.55</v>
      </c>
      <c r="AA38" s="51">
        <v>17006828</v>
      </c>
    </row>
    <row r="39" spans="1:27" ht="13.5">
      <c r="A39" s="52" t="s">
        <v>82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1893434659</v>
      </c>
      <c r="D6" s="21"/>
      <c r="E6" s="22">
        <v>7269264604</v>
      </c>
      <c r="F6" s="23">
        <v>7269264604</v>
      </c>
      <c r="G6" s="23">
        <v>686874753</v>
      </c>
      <c r="H6" s="23">
        <v>583333989</v>
      </c>
      <c r="I6" s="23">
        <v>713016704</v>
      </c>
      <c r="J6" s="23">
        <v>1983225446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1983225446</v>
      </c>
      <c r="X6" s="23">
        <v>1679641939</v>
      </c>
      <c r="Y6" s="23">
        <v>303583507</v>
      </c>
      <c r="Z6" s="24">
        <v>18.07</v>
      </c>
      <c r="AA6" s="25">
        <v>7269264604</v>
      </c>
    </row>
    <row r="7" spans="1:27" ht="13.5">
      <c r="A7" s="26" t="s">
        <v>34</v>
      </c>
      <c r="B7" s="20"/>
      <c r="C7" s="21">
        <v>1083292616</v>
      </c>
      <c r="D7" s="21"/>
      <c r="E7" s="22">
        <v>4012250842</v>
      </c>
      <c r="F7" s="23">
        <v>4012250842</v>
      </c>
      <c r="G7" s="23">
        <v>1236810005</v>
      </c>
      <c r="H7" s="23">
        <v>241082503</v>
      </c>
      <c r="I7" s="23">
        <v>4881597</v>
      </c>
      <c r="J7" s="23">
        <v>1482774105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1482774105</v>
      </c>
      <c r="X7" s="23">
        <v>1582505376</v>
      </c>
      <c r="Y7" s="23">
        <v>-99731271</v>
      </c>
      <c r="Z7" s="24">
        <v>-6.3</v>
      </c>
      <c r="AA7" s="25">
        <v>4012250842</v>
      </c>
    </row>
    <row r="8" spans="1:27" ht="13.5">
      <c r="A8" s="26" t="s">
        <v>35</v>
      </c>
      <c r="B8" s="20"/>
      <c r="C8" s="21">
        <v>370101427</v>
      </c>
      <c r="D8" s="21"/>
      <c r="E8" s="22">
        <v>2300300107</v>
      </c>
      <c r="F8" s="23">
        <v>2300300107</v>
      </c>
      <c r="G8" s="23">
        <v>749544203</v>
      </c>
      <c r="H8" s="23">
        <v>24158113</v>
      </c>
      <c r="I8" s="23">
        <v>24556236</v>
      </c>
      <c r="J8" s="23">
        <v>798258552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798258552</v>
      </c>
      <c r="X8" s="23">
        <v>628931356</v>
      </c>
      <c r="Y8" s="23">
        <v>169327196</v>
      </c>
      <c r="Z8" s="24">
        <v>26.92</v>
      </c>
      <c r="AA8" s="25">
        <v>2300300107</v>
      </c>
    </row>
    <row r="9" spans="1:27" ht="13.5">
      <c r="A9" s="26" t="s">
        <v>36</v>
      </c>
      <c r="B9" s="20"/>
      <c r="C9" s="21">
        <v>82500759</v>
      </c>
      <c r="D9" s="21"/>
      <c r="E9" s="22">
        <v>239815475</v>
      </c>
      <c r="F9" s="23">
        <v>239815475</v>
      </c>
      <c r="G9" s="23">
        <v>19073490</v>
      </c>
      <c r="H9" s="23">
        <v>24005766</v>
      </c>
      <c r="I9" s="23">
        <v>21743555</v>
      </c>
      <c r="J9" s="23">
        <v>64822811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64822811</v>
      </c>
      <c r="X9" s="23">
        <v>52299913</v>
      </c>
      <c r="Y9" s="23">
        <v>12522898</v>
      </c>
      <c r="Z9" s="24">
        <v>23.94</v>
      </c>
      <c r="AA9" s="25">
        <v>239815475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-2649604519</v>
      </c>
      <c r="D12" s="21"/>
      <c r="E12" s="22">
        <v>-10405167995</v>
      </c>
      <c r="F12" s="23">
        <v>-10405167995</v>
      </c>
      <c r="G12" s="23">
        <v>-1337461176</v>
      </c>
      <c r="H12" s="23">
        <v>-993726929</v>
      </c>
      <c r="I12" s="23">
        <v>-852218010</v>
      </c>
      <c r="J12" s="23">
        <v>-3183406115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-3183406115</v>
      </c>
      <c r="X12" s="23">
        <v>-2637072188</v>
      </c>
      <c r="Y12" s="23">
        <v>-546333927</v>
      </c>
      <c r="Z12" s="24">
        <v>20.72</v>
      </c>
      <c r="AA12" s="25">
        <v>-10405167995</v>
      </c>
    </row>
    <row r="13" spans="1:27" ht="13.5">
      <c r="A13" s="26" t="s">
        <v>40</v>
      </c>
      <c r="B13" s="20"/>
      <c r="C13" s="21">
        <v>-58781784</v>
      </c>
      <c r="D13" s="21"/>
      <c r="E13" s="22">
        <v>-147222833</v>
      </c>
      <c r="F13" s="23">
        <v>-147222833</v>
      </c>
      <c r="G13" s="23">
        <v>-7297153</v>
      </c>
      <c r="H13" s="23">
        <v>-5181337</v>
      </c>
      <c r="I13" s="23">
        <v>-6637424</v>
      </c>
      <c r="J13" s="23">
        <v>-19115914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-19115914</v>
      </c>
      <c r="X13" s="23">
        <v>-36708918</v>
      </c>
      <c r="Y13" s="23">
        <v>17593004</v>
      </c>
      <c r="Z13" s="24">
        <v>-47.93</v>
      </c>
      <c r="AA13" s="25">
        <v>-147222833</v>
      </c>
    </row>
    <row r="14" spans="1:27" ht="13.5">
      <c r="A14" s="26" t="s">
        <v>41</v>
      </c>
      <c r="B14" s="20"/>
      <c r="C14" s="21">
        <v>-80827880</v>
      </c>
      <c r="D14" s="21"/>
      <c r="E14" s="22">
        <v>-446076172</v>
      </c>
      <c r="F14" s="23">
        <v>-446076172</v>
      </c>
      <c r="G14" s="23">
        <v>-9683196</v>
      </c>
      <c r="H14" s="23">
        <v>-18851323</v>
      </c>
      <c r="I14" s="23">
        <v>-4480180</v>
      </c>
      <c r="J14" s="23">
        <v>-33014699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-33014699</v>
      </c>
      <c r="X14" s="23">
        <v>-104232521</v>
      </c>
      <c r="Y14" s="23">
        <v>71217822</v>
      </c>
      <c r="Z14" s="24">
        <v>-68.33</v>
      </c>
      <c r="AA14" s="25">
        <v>-446076172</v>
      </c>
    </row>
    <row r="15" spans="1:27" ht="13.5">
      <c r="A15" s="27" t="s">
        <v>42</v>
      </c>
      <c r="B15" s="28"/>
      <c r="C15" s="29">
        <f aca="true" t="shared" si="0" ref="C15:Y15">SUM(C6:C14)</f>
        <v>640115278</v>
      </c>
      <c r="D15" s="29">
        <f>SUM(D6:D14)</f>
        <v>0</v>
      </c>
      <c r="E15" s="30">
        <f t="shared" si="0"/>
        <v>2823164028</v>
      </c>
      <c r="F15" s="31">
        <f t="shared" si="0"/>
        <v>2823164028</v>
      </c>
      <c r="G15" s="31">
        <f t="shared" si="0"/>
        <v>1337860926</v>
      </c>
      <c r="H15" s="31">
        <f t="shared" si="0"/>
        <v>-145179218</v>
      </c>
      <c r="I15" s="31">
        <f t="shared" si="0"/>
        <v>-99137522</v>
      </c>
      <c r="J15" s="31">
        <f t="shared" si="0"/>
        <v>1093544186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1093544186</v>
      </c>
      <c r="X15" s="31">
        <f t="shared" si="0"/>
        <v>1165364957</v>
      </c>
      <c r="Y15" s="31">
        <f t="shared" si="0"/>
        <v>-71820771</v>
      </c>
      <c r="Z15" s="32">
        <f>+IF(X15&lt;&gt;0,+(Y15/X15)*100,0)</f>
        <v>-6.162942395735691</v>
      </c>
      <c r="AA15" s="33">
        <f>SUM(AA6:AA14)</f>
        <v>2823164028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3123764</v>
      </c>
      <c r="D19" s="21"/>
      <c r="E19" s="22">
        <v>48416115</v>
      </c>
      <c r="F19" s="23">
        <v>48416115</v>
      </c>
      <c r="G19" s="40">
        <v>166240</v>
      </c>
      <c r="H19" s="40">
        <v>87719</v>
      </c>
      <c r="I19" s="40"/>
      <c r="J19" s="23">
        <v>253959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253959</v>
      </c>
      <c r="X19" s="23">
        <v>6254133</v>
      </c>
      <c r="Y19" s="40">
        <v>-6000174</v>
      </c>
      <c r="Z19" s="41">
        <v>-95.94</v>
      </c>
      <c r="AA19" s="42">
        <v>48416115</v>
      </c>
    </row>
    <row r="20" spans="1:27" ht="13.5">
      <c r="A20" s="26" t="s">
        <v>45</v>
      </c>
      <c r="B20" s="20"/>
      <c r="C20" s="21">
        <v>-1750010</v>
      </c>
      <c r="D20" s="21"/>
      <c r="E20" s="43">
        <v>140311004</v>
      </c>
      <c r="F20" s="40">
        <v>140311004</v>
      </c>
      <c r="G20" s="23">
        <v>-3971331</v>
      </c>
      <c r="H20" s="23">
        <v>-7663528</v>
      </c>
      <c r="I20" s="23">
        <v>4060806</v>
      </c>
      <c r="J20" s="23">
        <v>-7574053</v>
      </c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>
        <v>-7574053</v>
      </c>
      <c r="X20" s="23">
        <v>28761471</v>
      </c>
      <c r="Y20" s="23">
        <v>-36335524</v>
      </c>
      <c r="Z20" s="24">
        <v>-126.33</v>
      </c>
      <c r="AA20" s="25">
        <v>140311004</v>
      </c>
    </row>
    <row r="21" spans="1:27" ht="13.5">
      <c r="A21" s="26" t="s">
        <v>46</v>
      </c>
      <c r="B21" s="20"/>
      <c r="C21" s="44">
        <v>4817732</v>
      </c>
      <c r="D21" s="44"/>
      <c r="E21" s="22">
        <v>12745944</v>
      </c>
      <c r="F21" s="23">
        <v>12745944</v>
      </c>
      <c r="G21" s="40">
        <v>3271</v>
      </c>
      <c r="H21" s="40">
        <v>7508</v>
      </c>
      <c r="I21" s="40">
        <v>2430164</v>
      </c>
      <c r="J21" s="23">
        <v>2440943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2440943</v>
      </c>
      <c r="X21" s="23">
        <v>3167736</v>
      </c>
      <c r="Y21" s="40">
        <v>-726793</v>
      </c>
      <c r="Z21" s="41">
        <v>-22.94</v>
      </c>
      <c r="AA21" s="42">
        <v>12745944</v>
      </c>
    </row>
    <row r="22" spans="1:27" ht="13.5">
      <c r="A22" s="26" t="s">
        <v>47</v>
      </c>
      <c r="B22" s="20"/>
      <c r="C22" s="21"/>
      <c r="D22" s="21"/>
      <c r="E22" s="22">
        <v>53644004</v>
      </c>
      <c r="F22" s="23">
        <v>53644004</v>
      </c>
      <c r="G22" s="23">
        <v>-32000000</v>
      </c>
      <c r="H22" s="23">
        <v>-15000000</v>
      </c>
      <c r="I22" s="23">
        <v>24140000</v>
      </c>
      <c r="J22" s="23">
        <v>-22860000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-22860000</v>
      </c>
      <c r="X22" s="23">
        <v>4087251</v>
      </c>
      <c r="Y22" s="23">
        <v>-26947251</v>
      </c>
      <c r="Z22" s="24">
        <v>-659.3</v>
      </c>
      <c r="AA22" s="25">
        <v>53644004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-622986409</v>
      </c>
      <c r="D24" s="21"/>
      <c r="E24" s="22">
        <v>-2901494339</v>
      </c>
      <c r="F24" s="23">
        <v>-2901494339</v>
      </c>
      <c r="G24" s="23">
        <v>-235479509</v>
      </c>
      <c r="H24" s="23">
        <v>-119764060</v>
      </c>
      <c r="I24" s="23">
        <v>-151397310</v>
      </c>
      <c r="J24" s="23">
        <v>-506640879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-506640879</v>
      </c>
      <c r="X24" s="23">
        <v>-813288960</v>
      </c>
      <c r="Y24" s="23">
        <v>306648081</v>
      </c>
      <c r="Z24" s="24">
        <v>-37.7</v>
      </c>
      <c r="AA24" s="25">
        <v>-2901494339</v>
      </c>
    </row>
    <row r="25" spans="1:27" ht="13.5">
      <c r="A25" s="27" t="s">
        <v>49</v>
      </c>
      <c r="B25" s="28"/>
      <c r="C25" s="29">
        <f aca="true" t="shared" si="1" ref="C25:Y25">SUM(C19:C24)</f>
        <v>-616794923</v>
      </c>
      <c r="D25" s="29">
        <f>SUM(D19:D24)</f>
        <v>0</v>
      </c>
      <c r="E25" s="30">
        <f t="shared" si="1"/>
        <v>-2646377272</v>
      </c>
      <c r="F25" s="31">
        <f t="shared" si="1"/>
        <v>-2646377272</v>
      </c>
      <c r="G25" s="31">
        <f t="shared" si="1"/>
        <v>-271281329</v>
      </c>
      <c r="H25" s="31">
        <f t="shared" si="1"/>
        <v>-142332361</v>
      </c>
      <c r="I25" s="31">
        <f t="shared" si="1"/>
        <v>-120766340</v>
      </c>
      <c r="J25" s="31">
        <f t="shared" si="1"/>
        <v>-534380030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-534380030</v>
      </c>
      <c r="X25" s="31">
        <f t="shared" si="1"/>
        <v>-771018369</v>
      </c>
      <c r="Y25" s="31">
        <f t="shared" si="1"/>
        <v>236638339</v>
      </c>
      <c r="Z25" s="32">
        <f>+IF(X25&lt;&gt;0,+(Y25/X25)*100,0)</f>
        <v>-30.691660343568287</v>
      </c>
      <c r="AA25" s="33">
        <f>SUM(AA19:AA24)</f>
        <v>-2646377272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>
        <v>5087031</v>
      </c>
      <c r="D30" s="21"/>
      <c r="E30" s="22">
        <v>342871346</v>
      </c>
      <c r="F30" s="23">
        <v>342871346</v>
      </c>
      <c r="G30" s="23"/>
      <c r="H30" s="23">
        <v>-230879</v>
      </c>
      <c r="I30" s="23">
        <v>-4238461</v>
      </c>
      <c r="J30" s="23">
        <v>-4469340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-4469340</v>
      </c>
      <c r="X30" s="23">
        <v>47000000</v>
      </c>
      <c r="Y30" s="23">
        <v>-51469340</v>
      </c>
      <c r="Z30" s="24">
        <v>-109.51</v>
      </c>
      <c r="AA30" s="25">
        <v>342871346</v>
      </c>
    </row>
    <row r="31" spans="1:27" ht="13.5">
      <c r="A31" s="26" t="s">
        <v>53</v>
      </c>
      <c r="B31" s="20"/>
      <c r="C31" s="21">
        <v>-14179116</v>
      </c>
      <c r="D31" s="21"/>
      <c r="E31" s="22">
        <v>33483972</v>
      </c>
      <c r="F31" s="23">
        <v>33483972</v>
      </c>
      <c r="G31" s="23">
        <v>514514</v>
      </c>
      <c r="H31" s="40">
        <v>2525923</v>
      </c>
      <c r="I31" s="40">
        <v>2823499</v>
      </c>
      <c r="J31" s="40">
        <v>5863936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5863936</v>
      </c>
      <c r="X31" s="40">
        <v>8260999</v>
      </c>
      <c r="Y31" s="23">
        <v>-2397063</v>
      </c>
      <c r="Z31" s="24">
        <v>-29.02</v>
      </c>
      <c r="AA31" s="25">
        <v>33483972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-30248538</v>
      </c>
      <c r="D33" s="21"/>
      <c r="E33" s="22">
        <v>-139477215</v>
      </c>
      <c r="F33" s="23">
        <v>-139477215</v>
      </c>
      <c r="G33" s="23">
        <v>-933226</v>
      </c>
      <c r="H33" s="23">
        <v>-22104682</v>
      </c>
      <c r="I33" s="23">
        <v>-8958703</v>
      </c>
      <c r="J33" s="23">
        <v>-31996611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-31996611</v>
      </c>
      <c r="X33" s="23">
        <v>-40699495</v>
      </c>
      <c r="Y33" s="23">
        <v>8702884</v>
      </c>
      <c r="Z33" s="24">
        <v>-21.38</v>
      </c>
      <c r="AA33" s="25">
        <v>-139477215</v>
      </c>
    </row>
    <row r="34" spans="1:27" ht="13.5">
      <c r="A34" s="27" t="s">
        <v>55</v>
      </c>
      <c r="B34" s="28"/>
      <c r="C34" s="29">
        <f aca="true" t="shared" si="2" ref="C34:Y34">SUM(C29:C33)</f>
        <v>-39340623</v>
      </c>
      <c r="D34" s="29">
        <f>SUM(D29:D33)</f>
        <v>0</v>
      </c>
      <c r="E34" s="30">
        <f t="shared" si="2"/>
        <v>236878103</v>
      </c>
      <c r="F34" s="31">
        <f t="shared" si="2"/>
        <v>236878103</v>
      </c>
      <c r="G34" s="31">
        <f t="shared" si="2"/>
        <v>-418712</v>
      </c>
      <c r="H34" s="31">
        <f t="shared" si="2"/>
        <v>-19809638</v>
      </c>
      <c r="I34" s="31">
        <f t="shared" si="2"/>
        <v>-10373665</v>
      </c>
      <c r="J34" s="31">
        <f t="shared" si="2"/>
        <v>-30602015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-30602015</v>
      </c>
      <c r="X34" s="31">
        <f t="shared" si="2"/>
        <v>14561504</v>
      </c>
      <c r="Y34" s="31">
        <f t="shared" si="2"/>
        <v>-45163519</v>
      </c>
      <c r="Z34" s="32">
        <f>+IF(X34&lt;&gt;0,+(Y34/X34)*100,0)</f>
        <v>-310.15696592879414</v>
      </c>
      <c r="AA34" s="33">
        <f>SUM(AA29:AA33)</f>
        <v>236878103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-16020268</v>
      </c>
      <c r="D36" s="35">
        <f>+D15+D25+D34</f>
        <v>0</v>
      </c>
      <c r="E36" s="36">
        <f t="shared" si="3"/>
        <v>413664859</v>
      </c>
      <c r="F36" s="37">
        <f t="shared" si="3"/>
        <v>413664859</v>
      </c>
      <c r="G36" s="37">
        <f t="shared" si="3"/>
        <v>1066160885</v>
      </c>
      <c r="H36" s="37">
        <f t="shared" si="3"/>
        <v>-307321217</v>
      </c>
      <c r="I36" s="37">
        <f t="shared" si="3"/>
        <v>-230277527</v>
      </c>
      <c r="J36" s="37">
        <f t="shared" si="3"/>
        <v>528562141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528562141</v>
      </c>
      <c r="X36" s="37">
        <f t="shared" si="3"/>
        <v>408908092</v>
      </c>
      <c r="Y36" s="37">
        <f t="shared" si="3"/>
        <v>119654049</v>
      </c>
      <c r="Z36" s="38">
        <f>+IF(X36&lt;&gt;0,+(Y36/X36)*100,0)</f>
        <v>29.26184424836474</v>
      </c>
      <c r="AA36" s="39">
        <f>+AA15+AA25+AA34</f>
        <v>413664859</v>
      </c>
    </row>
    <row r="37" spans="1:27" ht="13.5">
      <c r="A37" s="26" t="s">
        <v>57</v>
      </c>
      <c r="B37" s="20"/>
      <c r="C37" s="35">
        <v>196910785</v>
      </c>
      <c r="D37" s="35"/>
      <c r="E37" s="36">
        <v>1197226159</v>
      </c>
      <c r="F37" s="37">
        <v>1197226159</v>
      </c>
      <c r="G37" s="37">
        <v>1569351448</v>
      </c>
      <c r="H37" s="37">
        <v>2580337847</v>
      </c>
      <c r="I37" s="37">
        <v>2222560888</v>
      </c>
      <c r="J37" s="37">
        <v>1569351448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1569351448</v>
      </c>
      <c r="X37" s="37">
        <v>1197226159</v>
      </c>
      <c r="Y37" s="37">
        <v>372125289</v>
      </c>
      <c r="Z37" s="38">
        <v>31.08</v>
      </c>
      <c r="AA37" s="39">
        <v>1197226159</v>
      </c>
    </row>
    <row r="38" spans="1:27" ht="13.5">
      <c r="A38" s="45" t="s">
        <v>58</v>
      </c>
      <c r="B38" s="46"/>
      <c r="C38" s="47">
        <v>180890518</v>
      </c>
      <c r="D38" s="47"/>
      <c r="E38" s="48">
        <v>1610891018</v>
      </c>
      <c r="F38" s="49">
        <v>1610891018</v>
      </c>
      <c r="G38" s="49">
        <v>2635512333</v>
      </c>
      <c r="H38" s="49">
        <v>2273016630</v>
      </c>
      <c r="I38" s="49">
        <v>1992283361</v>
      </c>
      <c r="J38" s="49">
        <v>2097913589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2097913589</v>
      </c>
      <c r="X38" s="49">
        <v>1606134251</v>
      </c>
      <c r="Y38" s="49">
        <v>491779338</v>
      </c>
      <c r="Z38" s="50">
        <v>30.62</v>
      </c>
      <c r="AA38" s="51">
        <v>1610891018</v>
      </c>
    </row>
    <row r="39" spans="1:27" ht="13.5">
      <c r="A39" s="52" t="s">
        <v>82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2672740108</v>
      </c>
      <c r="F6" s="23">
        <v>2672740108</v>
      </c>
      <c r="G6" s="23">
        <v>177408168</v>
      </c>
      <c r="H6" s="23">
        <v>168382159</v>
      </c>
      <c r="I6" s="23">
        <v>199149512</v>
      </c>
      <c r="J6" s="23">
        <v>544939839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544939839</v>
      </c>
      <c r="X6" s="23">
        <v>634148720</v>
      </c>
      <c r="Y6" s="23">
        <v>-89208881</v>
      </c>
      <c r="Z6" s="24">
        <v>-14.07</v>
      </c>
      <c r="AA6" s="25">
        <v>2672740108</v>
      </c>
    </row>
    <row r="7" spans="1:27" ht="13.5">
      <c r="A7" s="26" t="s">
        <v>34</v>
      </c>
      <c r="B7" s="20"/>
      <c r="C7" s="21"/>
      <c r="D7" s="21"/>
      <c r="E7" s="22">
        <v>389946839</v>
      </c>
      <c r="F7" s="23">
        <v>389946839</v>
      </c>
      <c r="G7" s="23"/>
      <c r="H7" s="23">
        <v>137539000</v>
      </c>
      <c r="I7" s="23"/>
      <c r="J7" s="23">
        <v>137539000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137539000</v>
      </c>
      <c r="X7" s="23">
        <v>97000000</v>
      </c>
      <c r="Y7" s="23">
        <v>40539000</v>
      </c>
      <c r="Z7" s="24">
        <v>41.79</v>
      </c>
      <c r="AA7" s="25">
        <v>389946839</v>
      </c>
    </row>
    <row r="8" spans="1:27" ht="13.5">
      <c r="A8" s="26" t="s">
        <v>35</v>
      </c>
      <c r="B8" s="20"/>
      <c r="C8" s="21"/>
      <c r="D8" s="21"/>
      <c r="E8" s="22">
        <v>686273161</v>
      </c>
      <c r="F8" s="23">
        <v>686273161</v>
      </c>
      <c r="G8" s="23">
        <v>319647000</v>
      </c>
      <c r="H8" s="23">
        <v>4028000</v>
      </c>
      <c r="I8" s="23"/>
      <c r="J8" s="23">
        <v>323675000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323675000</v>
      </c>
      <c r="X8" s="23">
        <v>161000000</v>
      </c>
      <c r="Y8" s="23">
        <v>162675000</v>
      </c>
      <c r="Z8" s="24">
        <v>101.04</v>
      </c>
      <c r="AA8" s="25">
        <v>686273161</v>
      </c>
    </row>
    <row r="9" spans="1:27" ht="13.5">
      <c r="A9" s="26" t="s">
        <v>36</v>
      </c>
      <c r="B9" s="20"/>
      <c r="C9" s="21"/>
      <c r="D9" s="21"/>
      <c r="E9" s="22">
        <v>146018507</v>
      </c>
      <c r="F9" s="23">
        <v>146018507</v>
      </c>
      <c r="G9" s="23">
        <v>11618876</v>
      </c>
      <c r="H9" s="23">
        <v>15553505</v>
      </c>
      <c r="I9" s="23">
        <v>12947689</v>
      </c>
      <c r="J9" s="23">
        <v>40120070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40120070</v>
      </c>
      <c r="X9" s="23">
        <v>35819638</v>
      </c>
      <c r="Y9" s="23">
        <v>4300432</v>
      </c>
      <c r="Z9" s="24">
        <v>12.01</v>
      </c>
      <c r="AA9" s="25">
        <v>146018507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-2655539754</v>
      </c>
      <c r="F12" s="23">
        <v>-2655539754</v>
      </c>
      <c r="G12" s="23">
        <v>-280746886</v>
      </c>
      <c r="H12" s="23">
        <v>-219815190</v>
      </c>
      <c r="I12" s="23">
        <v>-234924430</v>
      </c>
      <c r="J12" s="23">
        <v>-735486506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-735486506</v>
      </c>
      <c r="X12" s="23">
        <v>-699094681</v>
      </c>
      <c r="Y12" s="23">
        <v>-36391825</v>
      </c>
      <c r="Z12" s="24">
        <v>5.21</v>
      </c>
      <c r="AA12" s="25">
        <v>-2655539754</v>
      </c>
    </row>
    <row r="13" spans="1:27" ht="13.5">
      <c r="A13" s="26" t="s">
        <v>40</v>
      </c>
      <c r="B13" s="20"/>
      <c r="C13" s="21"/>
      <c r="D13" s="21"/>
      <c r="E13" s="22">
        <v>-80675175</v>
      </c>
      <c r="F13" s="23">
        <v>-80675175</v>
      </c>
      <c r="G13" s="23"/>
      <c r="H13" s="23">
        <v>-2940966</v>
      </c>
      <c r="I13" s="23"/>
      <c r="J13" s="23">
        <v>-2940966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-2940966</v>
      </c>
      <c r="X13" s="23">
        <v>-19331461</v>
      </c>
      <c r="Y13" s="23">
        <v>16390495</v>
      </c>
      <c r="Z13" s="24">
        <v>-84.79</v>
      </c>
      <c r="AA13" s="25">
        <v>-80675175</v>
      </c>
    </row>
    <row r="14" spans="1:27" ht="13.5">
      <c r="A14" s="26" t="s">
        <v>41</v>
      </c>
      <c r="B14" s="20"/>
      <c r="C14" s="21"/>
      <c r="D14" s="21"/>
      <c r="E14" s="22">
        <v>-57163001</v>
      </c>
      <c r="F14" s="23">
        <v>-57163001</v>
      </c>
      <c r="G14" s="23">
        <v>-7614</v>
      </c>
      <c r="H14" s="23">
        <v>-38789</v>
      </c>
      <c r="I14" s="23">
        <v>-40988</v>
      </c>
      <c r="J14" s="23">
        <v>-87391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-87391</v>
      </c>
      <c r="X14" s="23">
        <v>-14462501</v>
      </c>
      <c r="Y14" s="23">
        <v>14375110</v>
      </c>
      <c r="Z14" s="24">
        <v>-99.4</v>
      </c>
      <c r="AA14" s="25">
        <v>-57163001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1101600685</v>
      </c>
      <c r="F15" s="31">
        <f t="shared" si="0"/>
        <v>1101600685</v>
      </c>
      <c r="G15" s="31">
        <f t="shared" si="0"/>
        <v>227919544</v>
      </c>
      <c r="H15" s="31">
        <f t="shared" si="0"/>
        <v>102707719</v>
      </c>
      <c r="I15" s="31">
        <f t="shared" si="0"/>
        <v>-22868217</v>
      </c>
      <c r="J15" s="31">
        <f t="shared" si="0"/>
        <v>307759046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307759046</v>
      </c>
      <c r="X15" s="31">
        <f t="shared" si="0"/>
        <v>195079715</v>
      </c>
      <c r="Y15" s="31">
        <f t="shared" si="0"/>
        <v>112679331</v>
      </c>
      <c r="Z15" s="32">
        <f>+IF(X15&lt;&gt;0,+(Y15/X15)*100,0)</f>
        <v>57.76066004607399</v>
      </c>
      <c r="AA15" s="33">
        <f>SUM(AA6:AA14)</f>
        <v>1101600685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30000000</v>
      </c>
      <c r="F19" s="23">
        <v>30000000</v>
      </c>
      <c r="G19" s="40"/>
      <c r="H19" s="40">
        <v>87719</v>
      </c>
      <c r="I19" s="40"/>
      <c r="J19" s="23">
        <v>87719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87719</v>
      </c>
      <c r="X19" s="23">
        <v>6254133</v>
      </c>
      <c r="Y19" s="40">
        <v>-6166414</v>
      </c>
      <c r="Z19" s="41">
        <v>-98.6</v>
      </c>
      <c r="AA19" s="42">
        <v>30000000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-970956077</v>
      </c>
      <c r="F24" s="23">
        <v>-970956077</v>
      </c>
      <c r="G24" s="23">
        <v>-16036256</v>
      </c>
      <c r="H24" s="23">
        <v>-39031339</v>
      </c>
      <c r="I24" s="23">
        <v>-69296594</v>
      </c>
      <c r="J24" s="23">
        <v>-124364189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-124364189</v>
      </c>
      <c r="X24" s="23">
        <v>-290157319</v>
      </c>
      <c r="Y24" s="23">
        <v>165793130</v>
      </c>
      <c r="Z24" s="24">
        <v>-57.14</v>
      </c>
      <c r="AA24" s="25">
        <v>-970956077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-940956077</v>
      </c>
      <c r="F25" s="31">
        <f t="shared" si="1"/>
        <v>-940956077</v>
      </c>
      <c r="G25" s="31">
        <f t="shared" si="1"/>
        <v>-16036256</v>
      </c>
      <c r="H25" s="31">
        <f t="shared" si="1"/>
        <v>-38943620</v>
      </c>
      <c r="I25" s="31">
        <f t="shared" si="1"/>
        <v>-69296594</v>
      </c>
      <c r="J25" s="31">
        <f t="shared" si="1"/>
        <v>-124276470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-124276470</v>
      </c>
      <c r="X25" s="31">
        <f t="shared" si="1"/>
        <v>-283903186</v>
      </c>
      <c r="Y25" s="31">
        <f t="shared" si="1"/>
        <v>159626716</v>
      </c>
      <c r="Z25" s="32">
        <f>+IF(X25&lt;&gt;0,+(Y25/X25)*100,0)</f>
        <v>-56.225757184704506</v>
      </c>
      <c r="AA25" s="33">
        <f>SUM(AA19:AA24)</f>
        <v>-940956077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258000000</v>
      </c>
      <c r="F30" s="23">
        <v>258000000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v>258000000</v>
      </c>
    </row>
    <row r="31" spans="1:27" ht="13.5">
      <c r="A31" s="26" t="s">
        <v>53</v>
      </c>
      <c r="B31" s="20"/>
      <c r="C31" s="21"/>
      <c r="D31" s="21"/>
      <c r="E31" s="22">
        <v>27356976</v>
      </c>
      <c r="F31" s="23">
        <v>27356976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>
        <v>6880500</v>
      </c>
      <c r="Y31" s="23">
        <v>-6880500</v>
      </c>
      <c r="Z31" s="24">
        <v>-100</v>
      </c>
      <c r="AA31" s="25">
        <v>27356976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-40859870</v>
      </c>
      <c r="F33" s="23">
        <v>-40859870</v>
      </c>
      <c r="G33" s="23"/>
      <c r="H33" s="23">
        <v>-1061103</v>
      </c>
      <c r="I33" s="23"/>
      <c r="J33" s="23">
        <v>-1061103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-1061103</v>
      </c>
      <c r="X33" s="23">
        <v>-13620000</v>
      </c>
      <c r="Y33" s="23">
        <v>12558897</v>
      </c>
      <c r="Z33" s="24">
        <v>-92.21</v>
      </c>
      <c r="AA33" s="25">
        <v>-40859870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244497106</v>
      </c>
      <c r="F34" s="31">
        <f t="shared" si="2"/>
        <v>244497106</v>
      </c>
      <c r="G34" s="31">
        <f t="shared" si="2"/>
        <v>0</v>
      </c>
      <c r="H34" s="31">
        <f t="shared" si="2"/>
        <v>-1061103</v>
      </c>
      <c r="I34" s="31">
        <f t="shared" si="2"/>
        <v>0</v>
      </c>
      <c r="J34" s="31">
        <f t="shared" si="2"/>
        <v>-1061103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-1061103</v>
      </c>
      <c r="X34" s="31">
        <f t="shared" si="2"/>
        <v>-6739500</v>
      </c>
      <c r="Y34" s="31">
        <f t="shared" si="2"/>
        <v>5678397</v>
      </c>
      <c r="Z34" s="32">
        <f>+IF(X34&lt;&gt;0,+(Y34/X34)*100,0)</f>
        <v>-84.25546405519697</v>
      </c>
      <c r="AA34" s="33">
        <f>SUM(AA29:AA33)</f>
        <v>244497106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405141714</v>
      </c>
      <c r="F36" s="37">
        <f t="shared" si="3"/>
        <v>405141714</v>
      </c>
      <c r="G36" s="37">
        <f t="shared" si="3"/>
        <v>211883288</v>
      </c>
      <c r="H36" s="37">
        <f t="shared" si="3"/>
        <v>62702996</v>
      </c>
      <c r="I36" s="37">
        <f t="shared" si="3"/>
        <v>-92164811</v>
      </c>
      <c r="J36" s="37">
        <f t="shared" si="3"/>
        <v>182421473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182421473</v>
      </c>
      <c r="X36" s="37">
        <f t="shared" si="3"/>
        <v>-95562971</v>
      </c>
      <c r="Y36" s="37">
        <f t="shared" si="3"/>
        <v>277984444</v>
      </c>
      <c r="Z36" s="38">
        <f>+IF(X36&lt;&gt;0,+(Y36/X36)*100,0)</f>
        <v>-290.8913788375207</v>
      </c>
      <c r="AA36" s="39">
        <f>+AA15+AA25+AA34</f>
        <v>405141714</v>
      </c>
    </row>
    <row r="37" spans="1:27" ht="13.5">
      <c r="A37" s="26" t="s">
        <v>57</v>
      </c>
      <c r="B37" s="20"/>
      <c r="C37" s="35"/>
      <c r="D37" s="35"/>
      <c r="E37" s="36">
        <v>376228703</v>
      </c>
      <c r="F37" s="37">
        <v>376228703</v>
      </c>
      <c r="G37" s="37">
        <v>881546146</v>
      </c>
      <c r="H37" s="37">
        <v>1093429434</v>
      </c>
      <c r="I37" s="37">
        <v>1156132430</v>
      </c>
      <c r="J37" s="37">
        <v>881546146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881546146</v>
      </c>
      <c r="X37" s="37">
        <v>376228703</v>
      </c>
      <c r="Y37" s="37">
        <v>505317443</v>
      </c>
      <c r="Z37" s="38">
        <v>134.31</v>
      </c>
      <c r="AA37" s="39">
        <v>376228703</v>
      </c>
    </row>
    <row r="38" spans="1:27" ht="13.5">
      <c r="A38" s="45" t="s">
        <v>58</v>
      </c>
      <c r="B38" s="46"/>
      <c r="C38" s="47"/>
      <c r="D38" s="47"/>
      <c r="E38" s="48">
        <v>781370417</v>
      </c>
      <c r="F38" s="49">
        <v>781370417</v>
      </c>
      <c r="G38" s="49">
        <v>1093429434</v>
      </c>
      <c r="H38" s="49">
        <v>1156132430</v>
      </c>
      <c r="I38" s="49">
        <v>1063967619</v>
      </c>
      <c r="J38" s="49">
        <v>1063967619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1063967619</v>
      </c>
      <c r="X38" s="49">
        <v>280665732</v>
      </c>
      <c r="Y38" s="49">
        <v>783301887</v>
      </c>
      <c r="Z38" s="50">
        <v>279.09</v>
      </c>
      <c r="AA38" s="51">
        <v>781370417</v>
      </c>
    </row>
    <row r="39" spans="1:27" ht="13.5">
      <c r="A39" s="52" t="s">
        <v>82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54365999</v>
      </c>
      <c r="F6" s="23">
        <v>54365999</v>
      </c>
      <c r="G6" s="23">
        <v>3990105</v>
      </c>
      <c r="H6" s="23">
        <v>5011953</v>
      </c>
      <c r="I6" s="23">
        <v>5898701</v>
      </c>
      <c r="J6" s="23">
        <v>14900759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14900759</v>
      </c>
      <c r="X6" s="23">
        <v>13304165</v>
      </c>
      <c r="Y6" s="23">
        <v>1596594</v>
      </c>
      <c r="Z6" s="24">
        <v>12</v>
      </c>
      <c r="AA6" s="25">
        <v>54365999</v>
      </c>
    </row>
    <row r="7" spans="1:27" ht="13.5">
      <c r="A7" s="26" t="s">
        <v>34</v>
      </c>
      <c r="B7" s="20"/>
      <c r="C7" s="21"/>
      <c r="D7" s="21"/>
      <c r="E7" s="22">
        <v>62974750</v>
      </c>
      <c r="F7" s="23">
        <v>62974750</v>
      </c>
      <c r="G7" s="23">
        <v>19654000</v>
      </c>
      <c r="H7" s="23">
        <v>3714219</v>
      </c>
      <c r="I7" s="23"/>
      <c r="J7" s="23">
        <v>23368219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23368219</v>
      </c>
      <c r="X7" s="23">
        <v>14300000</v>
      </c>
      <c r="Y7" s="23">
        <v>9068219</v>
      </c>
      <c r="Z7" s="24">
        <v>63.41</v>
      </c>
      <c r="AA7" s="25">
        <v>62974750</v>
      </c>
    </row>
    <row r="8" spans="1:27" ht="13.5">
      <c r="A8" s="26" t="s">
        <v>35</v>
      </c>
      <c r="B8" s="20"/>
      <c r="C8" s="21"/>
      <c r="D8" s="21"/>
      <c r="E8" s="22">
        <v>22715000</v>
      </c>
      <c r="F8" s="23">
        <v>22715000</v>
      </c>
      <c r="G8" s="23">
        <v>700000</v>
      </c>
      <c r="H8" s="23"/>
      <c r="I8" s="23"/>
      <c r="J8" s="23">
        <v>700000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700000</v>
      </c>
      <c r="X8" s="23">
        <v>8000000</v>
      </c>
      <c r="Y8" s="23">
        <v>-7300000</v>
      </c>
      <c r="Z8" s="24">
        <v>-91.25</v>
      </c>
      <c r="AA8" s="25">
        <v>22715000</v>
      </c>
    </row>
    <row r="9" spans="1:27" ht="13.5">
      <c r="A9" s="26" t="s">
        <v>36</v>
      </c>
      <c r="B9" s="20"/>
      <c r="C9" s="21"/>
      <c r="D9" s="21"/>
      <c r="E9" s="22">
        <v>4589887</v>
      </c>
      <c r="F9" s="23">
        <v>4589887</v>
      </c>
      <c r="G9" s="23">
        <v>97890</v>
      </c>
      <c r="H9" s="23">
        <v>56559</v>
      </c>
      <c r="I9" s="23">
        <v>144475</v>
      </c>
      <c r="J9" s="23">
        <v>298924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298924</v>
      </c>
      <c r="X9" s="23">
        <v>940222</v>
      </c>
      <c r="Y9" s="23">
        <v>-641298</v>
      </c>
      <c r="Z9" s="24">
        <v>-68.21</v>
      </c>
      <c r="AA9" s="25">
        <v>4589887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-115525011</v>
      </c>
      <c r="F12" s="23">
        <v>-115525011</v>
      </c>
      <c r="G12" s="23">
        <v>-20599643</v>
      </c>
      <c r="H12" s="23">
        <v>-6798401</v>
      </c>
      <c r="I12" s="23">
        <v>-7443321</v>
      </c>
      <c r="J12" s="23">
        <v>-34841365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-34841365</v>
      </c>
      <c r="X12" s="23">
        <v>-29928801</v>
      </c>
      <c r="Y12" s="23">
        <v>-4912564</v>
      </c>
      <c r="Z12" s="24">
        <v>16.41</v>
      </c>
      <c r="AA12" s="25">
        <v>-115525011</v>
      </c>
    </row>
    <row r="13" spans="1:27" ht="13.5">
      <c r="A13" s="26" t="s">
        <v>40</v>
      </c>
      <c r="B13" s="20"/>
      <c r="C13" s="21"/>
      <c r="D13" s="21"/>
      <c r="E13" s="22">
        <v>-512388</v>
      </c>
      <c r="F13" s="23">
        <v>-512388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-128097</v>
      </c>
      <c r="Y13" s="23">
        <v>128097</v>
      </c>
      <c r="Z13" s="24">
        <v>-100</v>
      </c>
      <c r="AA13" s="25">
        <v>-512388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28608237</v>
      </c>
      <c r="F15" s="31">
        <f t="shared" si="0"/>
        <v>28608237</v>
      </c>
      <c r="G15" s="31">
        <f t="shared" si="0"/>
        <v>3842352</v>
      </c>
      <c r="H15" s="31">
        <f t="shared" si="0"/>
        <v>1984330</v>
      </c>
      <c r="I15" s="31">
        <f t="shared" si="0"/>
        <v>-1400145</v>
      </c>
      <c r="J15" s="31">
        <f t="shared" si="0"/>
        <v>4426537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4426537</v>
      </c>
      <c r="X15" s="31">
        <f t="shared" si="0"/>
        <v>6487489</v>
      </c>
      <c r="Y15" s="31">
        <f t="shared" si="0"/>
        <v>-2060952</v>
      </c>
      <c r="Z15" s="32">
        <f>+IF(X15&lt;&gt;0,+(Y15/X15)*100,0)</f>
        <v>-31.76810010776126</v>
      </c>
      <c r="AA15" s="33">
        <f>SUM(AA6:AA14)</f>
        <v>28608237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>
        <v>4349004</v>
      </c>
      <c r="F22" s="23">
        <v>4349004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>
        <v>1087251</v>
      </c>
      <c r="Y22" s="23">
        <v>-1087251</v>
      </c>
      <c r="Z22" s="24">
        <v>-100</v>
      </c>
      <c r="AA22" s="25">
        <v>4349004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-27215004</v>
      </c>
      <c r="F24" s="23">
        <v>-27215004</v>
      </c>
      <c r="G24" s="23">
        <v>-3736029</v>
      </c>
      <c r="H24" s="23">
        <v>-673057</v>
      </c>
      <c r="I24" s="23">
        <v>-36519</v>
      </c>
      <c r="J24" s="23">
        <v>-4445605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-4445605</v>
      </c>
      <c r="X24" s="23">
        <v>-6803751</v>
      </c>
      <c r="Y24" s="23">
        <v>2358146</v>
      </c>
      <c r="Z24" s="24">
        <v>-34.66</v>
      </c>
      <c r="AA24" s="25">
        <v>-27215004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-22866000</v>
      </c>
      <c r="F25" s="31">
        <f t="shared" si="1"/>
        <v>-22866000</v>
      </c>
      <c r="G25" s="31">
        <f t="shared" si="1"/>
        <v>-3736029</v>
      </c>
      <c r="H25" s="31">
        <f t="shared" si="1"/>
        <v>-673057</v>
      </c>
      <c r="I25" s="31">
        <f t="shared" si="1"/>
        <v>-36519</v>
      </c>
      <c r="J25" s="31">
        <f t="shared" si="1"/>
        <v>-4445605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-4445605</v>
      </c>
      <c r="X25" s="31">
        <f t="shared" si="1"/>
        <v>-5716500</v>
      </c>
      <c r="Y25" s="31">
        <f t="shared" si="1"/>
        <v>1270895</v>
      </c>
      <c r="Z25" s="32">
        <f>+IF(X25&lt;&gt;0,+(Y25/X25)*100,0)</f>
        <v>-22.232047581562146</v>
      </c>
      <c r="AA25" s="33">
        <f>SUM(AA19:AA24)</f>
        <v>-22866000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5742237</v>
      </c>
      <c r="F36" s="37">
        <f t="shared" si="3"/>
        <v>5742237</v>
      </c>
      <c r="G36" s="37">
        <f t="shared" si="3"/>
        <v>106323</v>
      </c>
      <c r="H36" s="37">
        <f t="shared" si="3"/>
        <v>1311273</v>
      </c>
      <c r="I36" s="37">
        <f t="shared" si="3"/>
        <v>-1436664</v>
      </c>
      <c r="J36" s="37">
        <f t="shared" si="3"/>
        <v>-19068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-19068</v>
      </c>
      <c r="X36" s="37">
        <f t="shared" si="3"/>
        <v>770989</v>
      </c>
      <c r="Y36" s="37">
        <f t="shared" si="3"/>
        <v>-790057</v>
      </c>
      <c r="Z36" s="38">
        <f>+IF(X36&lt;&gt;0,+(Y36/X36)*100,0)</f>
        <v>-102.47318703639093</v>
      </c>
      <c r="AA36" s="39">
        <f>+AA15+AA25+AA34</f>
        <v>5742237</v>
      </c>
    </row>
    <row r="37" spans="1:27" ht="13.5">
      <c r="A37" s="26" t="s">
        <v>57</v>
      </c>
      <c r="B37" s="20"/>
      <c r="C37" s="35"/>
      <c r="D37" s="35"/>
      <c r="E37" s="36">
        <v>1412000</v>
      </c>
      <c r="F37" s="37">
        <v>1412000</v>
      </c>
      <c r="G37" s="37">
        <v>866955</v>
      </c>
      <c r="H37" s="37">
        <v>973278</v>
      </c>
      <c r="I37" s="37">
        <v>2284551</v>
      </c>
      <c r="J37" s="37">
        <v>866955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866955</v>
      </c>
      <c r="X37" s="37">
        <v>1412000</v>
      </c>
      <c r="Y37" s="37">
        <v>-545045</v>
      </c>
      <c r="Z37" s="38">
        <v>-38.6</v>
      </c>
      <c r="AA37" s="39">
        <v>1412000</v>
      </c>
    </row>
    <row r="38" spans="1:27" ht="13.5">
      <c r="A38" s="45" t="s">
        <v>58</v>
      </c>
      <c r="B38" s="46"/>
      <c r="C38" s="47"/>
      <c r="D38" s="47"/>
      <c r="E38" s="48">
        <v>7154238</v>
      </c>
      <c r="F38" s="49">
        <v>7154238</v>
      </c>
      <c r="G38" s="49">
        <v>973278</v>
      </c>
      <c r="H38" s="49">
        <v>2284551</v>
      </c>
      <c r="I38" s="49">
        <v>847887</v>
      </c>
      <c r="J38" s="49">
        <v>847887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847887</v>
      </c>
      <c r="X38" s="49">
        <v>2182990</v>
      </c>
      <c r="Y38" s="49">
        <v>-1335103</v>
      </c>
      <c r="Z38" s="50">
        <v>-61.16</v>
      </c>
      <c r="AA38" s="51">
        <v>7154238</v>
      </c>
    </row>
    <row r="39" spans="1:27" ht="13.5">
      <c r="A39" s="52" t="s">
        <v>82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112984000</v>
      </c>
      <c r="F6" s="23">
        <v>112984000</v>
      </c>
      <c r="G6" s="23">
        <v>31346207</v>
      </c>
      <c r="H6" s="23">
        <v>24048790</v>
      </c>
      <c r="I6" s="23">
        <v>101874124</v>
      </c>
      <c r="J6" s="23">
        <v>157269121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157269121</v>
      </c>
      <c r="X6" s="23">
        <v>28191000</v>
      </c>
      <c r="Y6" s="23">
        <v>129078121</v>
      </c>
      <c r="Z6" s="24">
        <v>457.87</v>
      </c>
      <c r="AA6" s="25">
        <v>112984000</v>
      </c>
    </row>
    <row r="7" spans="1:27" ht="13.5">
      <c r="A7" s="26" t="s">
        <v>34</v>
      </c>
      <c r="B7" s="20"/>
      <c r="C7" s="21"/>
      <c r="D7" s="21"/>
      <c r="E7" s="22">
        <v>291060000</v>
      </c>
      <c r="F7" s="23">
        <v>291060000</v>
      </c>
      <c r="G7" s="23">
        <v>109136000</v>
      </c>
      <c r="H7" s="23">
        <v>3547000</v>
      </c>
      <c r="I7" s="23"/>
      <c r="J7" s="23">
        <v>112683000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112683000</v>
      </c>
      <c r="X7" s="23">
        <v>120400000</v>
      </c>
      <c r="Y7" s="23">
        <v>-7717000</v>
      </c>
      <c r="Z7" s="24">
        <v>-6.41</v>
      </c>
      <c r="AA7" s="25">
        <v>291060000</v>
      </c>
    </row>
    <row r="8" spans="1:27" ht="13.5">
      <c r="A8" s="26" t="s">
        <v>35</v>
      </c>
      <c r="B8" s="20"/>
      <c r="C8" s="21"/>
      <c r="D8" s="21"/>
      <c r="E8" s="22">
        <v>131569000</v>
      </c>
      <c r="F8" s="23">
        <v>131569000</v>
      </c>
      <c r="G8" s="23">
        <v>19625000</v>
      </c>
      <c r="H8" s="23"/>
      <c r="I8" s="23">
        <v>1500000</v>
      </c>
      <c r="J8" s="23">
        <v>21125000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21125000</v>
      </c>
      <c r="X8" s="23">
        <v>43856334</v>
      </c>
      <c r="Y8" s="23">
        <v>-22731334</v>
      </c>
      <c r="Z8" s="24">
        <v>-51.83</v>
      </c>
      <c r="AA8" s="25">
        <v>131569000</v>
      </c>
    </row>
    <row r="9" spans="1:27" ht="13.5">
      <c r="A9" s="26" t="s">
        <v>36</v>
      </c>
      <c r="B9" s="20"/>
      <c r="C9" s="21"/>
      <c r="D9" s="21"/>
      <c r="E9" s="22">
        <v>9300000</v>
      </c>
      <c r="F9" s="23">
        <v>9300000</v>
      </c>
      <c r="G9" s="23">
        <v>730456</v>
      </c>
      <c r="H9" s="23">
        <v>961253</v>
      </c>
      <c r="I9" s="23">
        <v>932413</v>
      </c>
      <c r="J9" s="23">
        <v>2624122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2624122</v>
      </c>
      <c r="X9" s="23">
        <v>2325000</v>
      </c>
      <c r="Y9" s="23">
        <v>299122</v>
      </c>
      <c r="Z9" s="24">
        <v>12.87</v>
      </c>
      <c r="AA9" s="25">
        <v>9300000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-386494891</v>
      </c>
      <c r="F12" s="23">
        <v>-386494891</v>
      </c>
      <c r="G12" s="23">
        <v>-46424816</v>
      </c>
      <c r="H12" s="23">
        <v>-60644018</v>
      </c>
      <c r="I12" s="23">
        <v>-81352284</v>
      </c>
      <c r="J12" s="23">
        <v>-188421118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-188421118</v>
      </c>
      <c r="X12" s="23">
        <v>-95353000</v>
      </c>
      <c r="Y12" s="23">
        <v>-93068118</v>
      </c>
      <c r="Z12" s="24">
        <v>97.6</v>
      </c>
      <c r="AA12" s="25">
        <v>-386494891</v>
      </c>
    </row>
    <row r="13" spans="1:27" ht="13.5">
      <c r="A13" s="26" t="s">
        <v>40</v>
      </c>
      <c r="B13" s="20"/>
      <c r="C13" s="21"/>
      <c r="D13" s="21"/>
      <c r="E13" s="22">
        <v>-9998000</v>
      </c>
      <c r="F13" s="23">
        <v>-9998000</v>
      </c>
      <c r="G13" s="23"/>
      <c r="H13" s="23"/>
      <c r="I13" s="23">
        <v>-178051</v>
      </c>
      <c r="J13" s="23">
        <v>-178051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-178051</v>
      </c>
      <c r="X13" s="23">
        <v>-861000</v>
      </c>
      <c r="Y13" s="23">
        <v>682949</v>
      </c>
      <c r="Z13" s="24">
        <v>-79.32</v>
      </c>
      <c r="AA13" s="25">
        <v>-9998000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148420109</v>
      </c>
      <c r="F15" s="31">
        <f t="shared" si="0"/>
        <v>148420109</v>
      </c>
      <c r="G15" s="31">
        <f t="shared" si="0"/>
        <v>114412847</v>
      </c>
      <c r="H15" s="31">
        <f t="shared" si="0"/>
        <v>-32086975</v>
      </c>
      <c r="I15" s="31">
        <f t="shared" si="0"/>
        <v>22776202</v>
      </c>
      <c r="J15" s="31">
        <f t="shared" si="0"/>
        <v>105102074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105102074</v>
      </c>
      <c r="X15" s="31">
        <f t="shared" si="0"/>
        <v>98558334</v>
      </c>
      <c r="Y15" s="31">
        <f t="shared" si="0"/>
        <v>6543740</v>
      </c>
      <c r="Z15" s="32">
        <f>+IF(X15&lt;&gt;0,+(Y15/X15)*100,0)</f>
        <v>6.6394588203976745</v>
      </c>
      <c r="AA15" s="33">
        <f>SUM(AA6:AA14)</f>
        <v>148420109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>
        <v>37295000</v>
      </c>
      <c r="F22" s="23">
        <v>37295000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>
        <v>37295000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-183548000</v>
      </c>
      <c r="F24" s="23">
        <v>-183548000</v>
      </c>
      <c r="G24" s="23">
        <v>-3469313</v>
      </c>
      <c r="H24" s="23">
        <v>-10442795</v>
      </c>
      <c r="I24" s="23">
        <v>-11822938</v>
      </c>
      <c r="J24" s="23">
        <v>-25735046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-25735046</v>
      </c>
      <c r="X24" s="23">
        <v>-45837000</v>
      </c>
      <c r="Y24" s="23">
        <v>20101954</v>
      </c>
      <c r="Z24" s="24">
        <v>-43.86</v>
      </c>
      <c r="AA24" s="25">
        <v>-183548000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-146253000</v>
      </c>
      <c r="F25" s="31">
        <f t="shared" si="1"/>
        <v>-146253000</v>
      </c>
      <c r="G25" s="31">
        <f t="shared" si="1"/>
        <v>-3469313</v>
      </c>
      <c r="H25" s="31">
        <f t="shared" si="1"/>
        <v>-10442795</v>
      </c>
      <c r="I25" s="31">
        <f t="shared" si="1"/>
        <v>-11822938</v>
      </c>
      <c r="J25" s="31">
        <f t="shared" si="1"/>
        <v>-25735046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-25735046</v>
      </c>
      <c r="X25" s="31">
        <f t="shared" si="1"/>
        <v>-45837000</v>
      </c>
      <c r="Y25" s="31">
        <f t="shared" si="1"/>
        <v>20101954</v>
      </c>
      <c r="Z25" s="32">
        <f>+IF(X25&lt;&gt;0,+(Y25/X25)*100,0)</f>
        <v>-43.85530030324847</v>
      </c>
      <c r="AA25" s="33">
        <f>SUM(AA19:AA24)</f>
        <v>-146253000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9000000</v>
      </c>
      <c r="F30" s="23">
        <v>9000000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9000000</v>
      </c>
      <c r="Y30" s="23">
        <v>-9000000</v>
      </c>
      <c r="Z30" s="24">
        <v>-100</v>
      </c>
      <c r="AA30" s="25">
        <v>9000000</v>
      </c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-9937000</v>
      </c>
      <c r="F33" s="23">
        <v>-9937000</v>
      </c>
      <c r="G33" s="23">
        <v>-129696</v>
      </c>
      <c r="H33" s="23"/>
      <c r="I33" s="23"/>
      <c r="J33" s="23">
        <v>-129696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-129696</v>
      </c>
      <c r="X33" s="23"/>
      <c r="Y33" s="23">
        <v>-129696</v>
      </c>
      <c r="Z33" s="24"/>
      <c r="AA33" s="25">
        <v>-9937000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-937000</v>
      </c>
      <c r="F34" s="31">
        <f t="shared" si="2"/>
        <v>-937000</v>
      </c>
      <c r="G34" s="31">
        <f t="shared" si="2"/>
        <v>-129696</v>
      </c>
      <c r="H34" s="31">
        <f t="shared" si="2"/>
        <v>0</v>
      </c>
      <c r="I34" s="31">
        <f t="shared" si="2"/>
        <v>0</v>
      </c>
      <c r="J34" s="31">
        <f t="shared" si="2"/>
        <v>-129696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-129696</v>
      </c>
      <c r="X34" s="31">
        <f t="shared" si="2"/>
        <v>9000000</v>
      </c>
      <c r="Y34" s="31">
        <f t="shared" si="2"/>
        <v>-9129696</v>
      </c>
      <c r="Z34" s="32">
        <f>+IF(X34&lt;&gt;0,+(Y34/X34)*100,0)</f>
        <v>-101.44106666666666</v>
      </c>
      <c r="AA34" s="33">
        <f>SUM(AA29:AA33)</f>
        <v>-937000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1230109</v>
      </c>
      <c r="F36" s="37">
        <f t="shared" si="3"/>
        <v>1230109</v>
      </c>
      <c r="G36" s="37">
        <f t="shared" si="3"/>
        <v>110813838</v>
      </c>
      <c r="H36" s="37">
        <f t="shared" si="3"/>
        <v>-42529770</v>
      </c>
      <c r="I36" s="37">
        <f t="shared" si="3"/>
        <v>10953264</v>
      </c>
      <c r="J36" s="37">
        <f t="shared" si="3"/>
        <v>79237332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79237332</v>
      </c>
      <c r="X36" s="37">
        <f t="shared" si="3"/>
        <v>61721334</v>
      </c>
      <c r="Y36" s="37">
        <f t="shared" si="3"/>
        <v>17515998</v>
      </c>
      <c r="Z36" s="38">
        <f>+IF(X36&lt;&gt;0,+(Y36/X36)*100,0)</f>
        <v>28.379163029755645</v>
      </c>
      <c r="AA36" s="39">
        <f>+AA15+AA25+AA34</f>
        <v>1230109</v>
      </c>
    </row>
    <row r="37" spans="1:27" ht="13.5">
      <c r="A37" s="26" t="s">
        <v>57</v>
      </c>
      <c r="B37" s="20"/>
      <c r="C37" s="35"/>
      <c r="D37" s="35"/>
      <c r="E37" s="36">
        <v>168249000</v>
      </c>
      <c r="F37" s="37">
        <v>168249000</v>
      </c>
      <c r="G37" s="37">
        <v>160579048</v>
      </c>
      <c r="H37" s="37">
        <v>271392886</v>
      </c>
      <c r="I37" s="37">
        <v>228863116</v>
      </c>
      <c r="J37" s="37">
        <v>160579048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160579048</v>
      </c>
      <c r="X37" s="37">
        <v>168249000</v>
      </c>
      <c r="Y37" s="37">
        <v>-7669952</v>
      </c>
      <c r="Z37" s="38">
        <v>-4.56</v>
      </c>
      <c r="AA37" s="39">
        <v>168249000</v>
      </c>
    </row>
    <row r="38" spans="1:27" ht="13.5">
      <c r="A38" s="45" t="s">
        <v>58</v>
      </c>
      <c r="B38" s="46"/>
      <c r="C38" s="47"/>
      <c r="D38" s="47"/>
      <c r="E38" s="48">
        <v>169479109</v>
      </c>
      <c r="F38" s="49">
        <v>169479109</v>
      </c>
      <c r="G38" s="49">
        <v>271392886</v>
      </c>
      <c r="H38" s="49">
        <v>228863116</v>
      </c>
      <c r="I38" s="49">
        <v>239816380</v>
      </c>
      <c r="J38" s="49">
        <v>239816380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239816380</v>
      </c>
      <c r="X38" s="49">
        <v>229970334</v>
      </c>
      <c r="Y38" s="49">
        <v>9846046</v>
      </c>
      <c r="Z38" s="50">
        <v>4.28</v>
      </c>
      <c r="AA38" s="51">
        <v>169479109</v>
      </c>
    </row>
    <row r="39" spans="1:27" ht="13.5">
      <c r="A39" s="52" t="s">
        <v>82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1289000</v>
      </c>
      <c r="F6" s="23">
        <v>1289000</v>
      </c>
      <c r="G6" s="23">
        <v>256896</v>
      </c>
      <c r="H6" s="23">
        <v>1357174</v>
      </c>
      <c r="I6" s="23">
        <v>53231</v>
      </c>
      <c r="J6" s="23">
        <v>1667301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1667301</v>
      </c>
      <c r="X6" s="23">
        <v>1289000</v>
      </c>
      <c r="Y6" s="23">
        <v>378301</v>
      </c>
      <c r="Z6" s="24">
        <v>29.35</v>
      </c>
      <c r="AA6" s="25">
        <v>1289000</v>
      </c>
    </row>
    <row r="7" spans="1:27" ht="13.5">
      <c r="A7" s="26" t="s">
        <v>34</v>
      </c>
      <c r="B7" s="20"/>
      <c r="C7" s="21"/>
      <c r="D7" s="21"/>
      <c r="E7" s="22">
        <v>271061000</v>
      </c>
      <c r="F7" s="23">
        <v>271061000</v>
      </c>
      <c r="G7" s="23">
        <v>106163000</v>
      </c>
      <c r="H7" s="23">
        <v>3177000</v>
      </c>
      <c r="I7" s="23"/>
      <c r="J7" s="23">
        <v>109340000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109340000</v>
      </c>
      <c r="X7" s="23">
        <v>271061000</v>
      </c>
      <c r="Y7" s="23">
        <v>-161721000</v>
      </c>
      <c r="Z7" s="24">
        <v>-59.66</v>
      </c>
      <c r="AA7" s="25">
        <v>271061000</v>
      </c>
    </row>
    <row r="8" spans="1:27" ht="13.5">
      <c r="A8" s="26" t="s">
        <v>35</v>
      </c>
      <c r="B8" s="20"/>
      <c r="C8" s="21"/>
      <c r="D8" s="21"/>
      <c r="E8" s="22">
        <v>1250000</v>
      </c>
      <c r="F8" s="23">
        <v>1250000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1250000</v>
      </c>
      <c r="Y8" s="23">
        <v>-1250000</v>
      </c>
      <c r="Z8" s="24">
        <v>-100</v>
      </c>
      <c r="AA8" s="25">
        <v>1250000</v>
      </c>
    </row>
    <row r="9" spans="1:27" ht="13.5">
      <c r="A9" s="26" t="s">
        <v>36</v>
      </c>
      <c r="B9" s="20"/>
      <c r="C9" s="21"/>
      <c r="D9" s="21"/>
      <c r="E9" s="22"/>
      <c r="F9" s="23"/>
      <c r="G9" s="23"/>
      <c r="H9" s="23">
        <v>75778</v>
      </c>
      <c r="I9" s="23">
        <v>149589</v>
      </c>
      <c r="J9" s="23">
        <v>225367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225367</v>
      </c>
      <c r="X9" s="23"/>
      <c r="Y9" s="23">
        <v>225367</v>
      </c>
      <c r="Z9" s="24"/>
      <c r="AA9" s="25"/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-266107000</v>
      </c>
      <c r="F12" s="23">
        <v>-266107000</v>
      </c>
      <c r="G12" s="23">
        <v>-35557945</v>
      </c>
      <c r="H12" s="23">
        <v>-22577090</v>
      </c>
      <c r="I12" s="23">
        <v>-23400062</v>
      </c>
      <c r="J12" s="23">
        <v>-81535097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-81535097</v>
      </c>
      <c r="X12" s="23">
        <v>-266107000</v>
      </c>
      <c r="Y12" s="23">
        <v>184571903</v>
      </c>
      <c r="Z12" s="24">
        <v>-69.36</v>
      </c>
      <c r="AA12" s="25">
        <v>-266107000</v>
      </c>
    </row>
    <row r="13" spans="1:27" ht="13.5">
      <c r="A13" s="26" t="s">
        <v>40</v>
      </c>
      <c r="B13" s="20"/>
      <c r="C13" s="21"/>
      <c r="D13" s="21"/>
      <c r="E13" s="22">
        <v>-3847000</v>
      </c>
      <c r="F13" s="23">
        <v>-3847000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-3847000</v>
      </c>
      <c r="Y13" s="23">
        <v>3847000</v>
      </c>
      <c r="Z13" s="24">
        <v>-100</v>
      </c>
      <c r="AA13" s="25">
        <v>-3847000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3646000</v>
      </c>
      <c r="F15" s="31">
        <f t="shared" si="0"/>
        <v>3646000</v>
      </c>
      <c r="G15" s="31">
        <f t="shared" si="0"/>
        <v>70861951</v>
      </c>
      <c r="H15" s="31">
        <f t="shared" si="0"/>
        <v>-17967138</v>
      </c>
      <c r="I15" s="31">
        <f t="shared" si="0"/>
        <v>-23197242</v>
      </c>
      <c r="J15" s="31">
        <f t="shared" si="0"/>
        <v>29697571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29697571</v>
      </c>
      <c r="X15" s="31">
        <f t="shared" si="0"/>
        <v>3646000</v>
      </c>
      <c r="Y15" s="31">
        <f t="shared" si="0"/>
        <v>26051571</v>
      </c>
      <c r="Z15" s="32">
        <f>+IF(X15&lt;&gt;0,+(Y15/X15)*100,0)</f>
        <v>714.5247120131651</v>
      </c>
      <c r="AA15" s="33">
        <f>SUM(AA6:AA14)</f>
        <v>3646000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-36250000</v>
      </c>
      <c r="F24" s="23">
        <v>-36250000</v>
      </c>
      <c r="G24" s="23">
        <v>-203365</v>
      </c>
      <c r="H24" s="23">
        <v>-164181</v>
      </c>
      <c r="I24" s="23">
        <v>-11056</v>
      </c>
      <c r="J24" s="23">
        <v>-378602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-378602</v>
      </c>
      <c r="X24" s="23">
        <v>-36250000</v>
      </c>
      <c r="Y24" s="23">
        <v>35871398</v>
      </c>
      <c r="Z24" s="24">
        <v>-98.96</v>
      </c>
      <c r="AA24" s="25">
        <v>-36250000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-36250000</v>
      </c>
      <c r="F25" s="31">
        <f t="shared" si="1"/>
        <v>-36250000</v>
      </c>
      <c r="G25" s="31">
        <f t="shared" si="1"/>
        <v>-203365</v>
      </c>
      <c r="H25" s="31">
        <f t="shared" si="1"/>
        <v>-164181</v>
      </c>
      <c r="I25" s="31">
        <f t="shared" si="1"/>
        <v>-11056</v>
      </c>
      <c r="J25" s="31">
        <f t="shared" si="1"/>
        <v>-378602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-378602</v>
      </c>
      <c r="X25" s="31">
        <f t="shared" si="1"/>
        <v>-36250000</v>
      </c>
      <c r="Y25" s="31">
        <f t="shared" si="1"/>
        <v>35871398</v>
      </c>
      <c r="Z25" s="32">
        <f>+IF(X25&lt;&gt;0,+(Y25/X25)*100,0)</f>
        <v>-98.95558068965518</v>
      </c>
      <c r="AA25" s="33">
        <f>SUM(AA19:AA24)</f>
        <v>-36250000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35000000</v>
      </c>
      <c r="F30" s="23">
        <v>35000000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35000000</v>
      </c>
      <c r="Y30" s="23">
        <v>-35000000</v>
      </c>
      <c r="Z30" s="24">
        <v>-100</v>
      </c>
      <c r="AA30" s="25">
        <v>35000000</v>
      </c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-1453000</v>
      </c>
      <c r="F33" s="23">
        <v>-1453000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-1453000</v>
      </c>
      <c r="Y33" s="23">
        <v>1453000</v>
      </c>
      <c r="Z33" s="24">
        <v>-100</v>
      </c>
      <c r="AA33" s="25">
        <v>-1453000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33547000</v>
      </c>
      <c r="F34" s="31">
        <f t="shared" si="2"/>
        <v>33547000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33547000</v>
      </c>
      <c r="Y34" s="31">
        <f t="shared" si="2"/>
        <v>-33547000</v>
      </c>
      <c r="Z34" s="32">
        <f>+IF(X34&lt;&gt;0,+(Y34/X34)*100,0)</f>
        <v>-100</v>
      </c>
      <c r="AA34" s="33">
        <f>SUM(AA29:AA33)</f>
        <v>33547000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943000</v>
      </c>
      <c r="F36" s="37">
        <f t="shared" si="3"/>
        <v>943000</v>
      </c>
      <c r="G36" s="37">
        <f t="shared" si="3"/>
        <v>70658586</v>
      </c>
      <c r="H36" s="37">
        <f t="shared" si="3"/>
        <v>-18131319</v>
      </c>
      <c r="I36" s="37">
        <f t="shared" si="3"/>
        <v>-23208298</v>
      </c>
      <c r="J36" s="37">
        <f t="shared" si="3"/>
        <v>29318969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29318969</v>
      </c>
      <c r="X36" s="37">
        <f t="shared" si="3"/>
        <v>943000</v>
      </c>
      <c r="Y36" s="37">
        <f t="shared" si="3"/>
        <v>28375969</v>
      </c>
      <c r="Z36" s="38">
        <f>+IF(X36&lt;&gt;0,+(Y36/X36)*100,0)</f>
        <v>3009.116542948038</v>
      </c>
      <c r="AA36" s="39">
        <f>+AA15+AA25+AA34</f>
        <v>943000</v>
      </c>
    </row>
    <row r="37" spans="1:27" ht="13.5">
      <c r="A37" s="26" t="s">
        <v>57</v>
      </c>
      <c r="B37" s="20"/>
      <c r="C37" s="35"/>
      <c r="D37" s="35"/>
      <c r="E37" s="36">
        <v>623000</v>
      </c>
      <c r="F37" s="37">
        <v>623000</v>
      </c>
      <c r="G37" s="37">
        <v>14019903</v>
      </c>
      <c r="H37" s="37">
        <v>84678489</v>
      </c>
      <c r="I37" s="37">
        <v>66547170</v>
      </c>
      <c r="J37" s="37">
        <v>14019903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14019903</v>
      </c>
      <c r="X37" s="37">
        <v>623000</v>
      </c>
      <c r="Y37" s="37">
        <v>13396903</v>
      </c>
      <c r="Z37" s="38">
        <v>2150.39</v>
      </c>
      <c r="AA37" s="39">
        <v>623000</v>
      </c>
    </row>
    <row r="38" spans="1:27" ht="13.5">
      <c r="A38" s="45" t="s">
        <v>58</v>
      </c>
      <c r="B38" s="46"/>
      <c r="C38" s="47"/>
      <c r="D38" s="47"/>
      <c r="E38" s="48">
        <v>1566000</v>
      </c>
      <c r="F38" s="49">
        <v>1566000</v>
      </c>
      <c r="G38" s="49">
        <v>84678489</v>
      </c>
      <c r="H38" s="49">
        <v>66547170</v>
      </c>
      <c r="I38" s="49">
        <v>43338872</v>
      </c>
      <c r="J38" s="49">
        <v>43338872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43338872</v>
      </c>
      <c r="X38" s="49">
        <v>1566000</v>
      </c>
      <c r="Y38" s="49">
        <v>41772872</v>
      </c>
      <c r="Z38" s="50">
        <v>2667.49</v>
      </c>
      <c r="AA38" s="51">
        <v>1566000</v>
      </c>
    </row>
    <row r="39" spans="1:27" ht="13.5">
      <c r="A39" s="52" t="s">
        <v>82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16367423</v>
      </c>
      <c r="D6" s="21"/>
      <c r="E6" s="22">
        <v>45024000</v>
      </c>
      <c r="F6" s="23">
        <v>45024000</v>
      </c>
      <c r="G6" s="23">
        <v>19057531</v>
      </c>
      <c r="H6" s="23">
        <v>17383905</v>
      </c>
      <c r="I6" s="23">
        <v>12123892</v>
      </c>
      <c r="J6" s="23">
        <v>48565328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48565328</v>
      </c>
      <c r="X6" s="23">
        <v>37134000</v>
      </c>
      <c r="Y6" s="23">
        <v>11431328</v>
      </c>
      <c r="Z6" s="24">
        <v>30.78</v>
      </c>
      <c r="AA6" s="25">
        <v>45024000</v>
      </c>
    </row>
    <row r="7" spans="1:27" ht="13.5">
      <c r="A7" s="26" t="s">
        <v>34</v>
      </c>
      <c r="B7" s="20"/>
      <c r="C7" s="21">
        <v>82516748</v>
      </c>
      <c r="D7" s="21"/>
      <c r="E7" s="22">
        <v>88717000</v>
      </c>
      <c r="F7" s="23">
        <v>88717000</v>
      </c>
      <c r="G7" s="23">
        <v>34406000</v>
      </c>
      <c r="H7" s="23">
        <v>1655769</v>
      </c>
      <c r="I7" s="23"/>
      <c r="J7" s="23">
        <v>36061769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36061769</v>
      </c>
      <c r="X7" s="23">
        <v>36387000</v>
      </c>
      <c r="Y7" s="23">
        <v>-325231</v>
      </c>
      <c r="Z7" s="24">
        <v>-0.89</v>
      </c>
      <c r="AA7" s="25">
        <v>88717000</v>
      </c>
    </row>
    <row r="8" spans="1:27" ht="13.5">
      <c r="A8" s="26" t="s">
        <v>35</v>
      </c>
      <c r="B8" s="20"/>
      <c r="C8" s="21">
        <v>36236405</v>
      </c>
      <c r="D8" s="21"/>
      <c r="E8" s="22">
        <v>26364000</v>
      </c>
      <c r="F8" s="23">
        <v>26364000</v>
      </c>
      <c r="G8" s="23">
        <v>12950000</v>
      </c>
      <c r="H8" s="23"/>
      <c r="I8" s="23">
        <v>500000</v>
      </c>
      <c r="J8" s="23">
        <v>13450000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13450000</v>
      </c>
      <c r="X8" s="23">
        <v>9886000</v>
      </c>
      <c r="Y8" s="23">
        <v>3564000</v>
      </c>
      <c r="Z8" s="24">
        <v>36.05</v>
      </c>
      <c r="AA8" s="25">
        <v>26364000</v>
      </c>
    </row>
    <row r="9" spans="1:27" ht="13.5">
      <c r="A9" s="26" t="s">
        <v>36</v>
      </c>
      <c r="B9" s="20"/>
      <c r="C9" s="21">
        <v>1924979</v>
      </c>
      <c r="D9" s="21"/>
      <c r="E9" s="22">
        <v>1500000</v>
      </c>
      <c r="F9" s="23">
        <v>1500000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>
        <v>510000</v>
      </c>
      <c r="Y9" s="23">
        <v>-510000</v>
      </c>
      <c r="Z9" s="24">
        <v>-100</v>
      </c>
      <c r="AA9" s="25">
        <v>1500000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-79183811</v>
      </c>
      <c r="D12" s="21"/>
      <c r="E12" s="22">
        <v>-114076000</v>
      </c>
      <c r="F12" s="23">
        <v>-114076000</v>
      </c>
      <c r="G12" s="23">
        <v>-72659403</v>
      </c>
      <c r="H12" s="23">
        <v>-11577961</v>
      </c>
      <c r="I12" s="23">
        <v>-7988619</v>
      </c>
      <c r="J12" s="23">
        <v>-92225983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-92225983</v>
      </c>
      <c r="X12" s="23">
        <v>-29632750</v>
      </c>
      <c r="Y12" s="23">
        <v>-62593233</v>
      </c>
      <c r="Z12" s="24">
        <v>211.23</v>
      </c>
      <c r="AA12" s="25">
        <v>-114076000</v>
      </c>
    </row>
    <row r="13" spans="1:27" ht="13.5">
      <c r="A13" s="26" t="s">
        <v>40</v>
      </c>
      <c r="B13" s="20"/>
      <c r="C13" s="21">
        <v>-53326</v>
      </c>
      <c r="D13" s="21"/>
      <c r="E13" s="22">
        <v>-80000</v>
      </c>
      <c r="F13" s="23">
        <v>-80000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-21000</v>
      </c>
      <c r="Y13" s="23">
        <v>21000</v>
      </c>
      <c r="Z13" s="24">
        <v>-100</v>
      </c>
      <c r="AA13" s="25">
        <v>-80000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57808418</v>
      </c>
      <c r="D15" s="29">
        <f>SUM(D6:D14)</f>
        <v>0</v>
      </c>
      <c r="E15" s="30">
        <f t="shared" si="0"/>
        <v>47449000</v>
      </c>
      <c r="F15" s="31">
        <f t="shared" si="0"/>
        <v>47449000</v>
      </c>
      <c r="G15" s="31">
        <f t="shared" si="0"/>
        <v>-6245872</v>
      </c>
      <c r="H15" s="31">
        <f t="shared" si="0"/>
        <v>7461713</v>
      </c>
      <c r="I15" s="31">
        <f t="shared" si="0"/>
        <v>4635273</v>
      </c>
      <c r="J15" s="31">
        <f t="shared" si="0"/>
        <v>5851114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5851114</v>
      </c>
      <c r="X15" s="31">
        <f t="shared" si="0"/>
        <v>54263250</v>
      </c>
      <c r="Y15" s="31">
        <f t="shared" si="0"/>
        <v>-48412136</v>
      </c>
      <c r="Z15" s="32">
        <f>+IF(X15&lt;&gt;0,+(Y15/X15)*100,0)</f>
        <v>-89.21716999995392</v>
      </c>
      <c r="AA15" s="33">
        <f>SUM(AA6:AA14)</f>
        <v>47449000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-47295318</v>
      </c>
      <c r="D24" s="21"/>
      <c r="E24" s="22">
        <v>-56518000</v>
      </c>
      <c r="F24" s="23">
        <v>-56518000</v>
      </c>
      <c r="G24" s="23">
        <v>-8074758</v>
      </c>
      <c r="H24" s="23">
        <v>-5814620</v>
      </c>
      <c r="I24" s="23">
        <v>-4917288</v>
      </c>
      <c r="J24" s="23">
        <v>-18806666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-18806666</v>
      </c>
      <c r="X24" s="23">
        <v>-13851000</v>
      </c>
      <c r="Y24" s="23">
        <v>-4955666</v>
      </c>
      <c r="Z24" s="24">
        <v>35.78</v>
      </c>
      <c r="AA24" s="25">
        <v>-56518000</v>
      </c>
    </row>
    <row r="25" spans="1:27" ht="13.5">
      <c r="A25" s="27" t="s">
        <v>49</v>
      </c>
      <c r="B25" s="28"/>
      <c r="C25" s="29">
        <f aca="true" t="shared" si="1" ref="C25:Y25">SUM(C19:C24)</f>
        <v>-47295318</v>
      </c>
      <c r="D25" s="29">
        <f>SUM(D19:D24)</f>
        <v>0</v>
      </c>
      <c r="E25" s="30">
        <f t="shared" si="1"/>
        <v>-56518000</v>
      </c>
      <c r="F25" s="31">
        <f t="shared" si="1"/>
        <v>-56518000</v>
      </c>
      <c r="G25" s="31">
        <f t="shared" si="1"/>
        <v>-8074758</v>
      </c>
      <c r="H25" s="31">
        <f t="shared" si="1"/>
        <v>-5814620</v>
      </c>
      <c r="I25" s="31">
        <f t="shared" si="1"/>
        <v>-4917288</v>
      </c>
      <c r="J25" s="31">
        <f t="shared" si="1"/>
        <v>-18806666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-18806666</v>
      </c>
      <c r="X25" s="31">
        <f t="shared" si="1"/>
        <v>-13851000</v>
      </c>
      <c r="Y25" s="31">
        <f t="shared" si="1"/>
        <v>-4955666</v>
      </c>
      <c r="Z25" s="32">
        <f>+IF(X25&lt;&gt;0,+(Y25/X25)*100,0)</f>
        <v>35.77839867157606</v>
      </c>
      <c r="AA25" s="33">
        <f>SUM(AA19:AA24)</f>
        <v>-56518000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10513100</v>
      </c>
      <c r="D36" s="35">
        <f>+D15+D25+D34</f>
        <v>0</v>
      </c>
      <c r="E36" s="36">
        <f t="shared" si="3"/>
        <v>-9069000</v>
      </c>
      <c r="F36" s="37">
        <f t="shared" si="3"/>
        <v>-9069000</v>
      </c>
      <c r="G36" s="37">
        <f t="shared" si="3"/>
        <v>-14320630</v>
      </c>
      <c r="H36" s="37">
        <f t="shared" si="3"/>
        <v>1647093</v>
      </c>
      <c r="I36" s="37">
        <f t="shared" si="3"/>
        <v>-282015</v>
      </c>
      <c r="J36" s="37">
        <f t="shared" si="3"/>
        <v>-12955552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-12955552</v>
      </c>
      <c r="X36" s="37">
        <f t="shared" si="3"/>
        <v>40412250</v>
      </c>
      <c r="Y36" s="37">
        <f t="shared" si="3"/>
        <v>-53367802</v>
      </c>
      <c r="Z36" s="38">
        <f>+IF(X36&lt;&gt;0,+(Y36/X36)*100,0)</f>
        <v>-132.05847731813992</v>
      </c>
      <c r="AA36" s="39">
        <f>+AA15+AA25+AA34</f>
        <v>-9069000</v>
      </c>
    </row>
    <row r="37" spans="1:27" ht="13.5">
      <c r="A37" s="26" t="s">
        <v>57</v>
      </c>
      <c r="B37" s="20"/>
      <c r="C37" s="35">
        <v>17069527</v>
      </c>
      <c r="D37" s="35"/>
      <c r="E37" s="36">
        <v>17071000</v>
      </c>
      <c r="F37" s="37">
        <v>17071000</v>
      </c>
      <c r="G37" s="37">
        <v>15762488</v>
      </c>
      <c r="H37" s="37">
        <v>1441858</v>
      </c>
      <c r="I37" s="37">
        <v>3088951</v>
      </c>
      <c r="J37" s="37">
        <v>15762488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15762488</v>
      </c>
      <c r="X37" s="37">
        <v>17071000</v>
      </c>
      <c r="Y37" s="37">
        <v>-1308512</v>
      </c>
      <c r="Z37" s="38">
        <v>-7.67</v>
      </c>
      <c r="AA37" s="39">
        <v>17071000</v>
      </c>
    </row>
    <row r="38" spans="1:27" ht="13.5">
      <c r="A38" s="45" t="s">
        <v>58</v>
      </c>
      <c r="B38" s="46"/>
      <c r="C38" s="47">
        <v>27582627</v>
      </c>
      <c r="D38" s="47"/>
      <c r="E38" s="48">
        <v>8002000</v>
      </c>
      <c r="F38" s="49">
        <v>8002000</v>
      </c>
      <c r="G38" s="49">
        <v>1441858</v>
      </c>
      <c r="H38" s="49">
        <v>3088951</v>
      </c>
      <c r="I38" s="49">
        <v>2806936</v>
      </c>
      <c r="J38" s="49">
        <v>2806936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2806936</v>
      </c>
      <c r="X38" s="49">
        <v>57483250</v>
      </c>
      <c r="Y38" s="49">
        <v>-54676314</v>
      </c>
      <c r="Z38" s="50">
        <v>-95.12</v>
      </c>
      <c r="AA38" s="51">
        <v>8002000</v>
      </c>
    </row>
    <row r="39" spans="1:27" ht="13.5">
      <c r="A39" s="52" t="s">
        <v>82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75192019</v>
      </c>
      <c r="F6" s="23">
        <v>75192019</v>
      </c>
      <c r="G6" s="23">
        <v>5049125</v>
      </c>
      <c r="H6" s="23">
        <v>5844677</v>
      </c>
      <c r="I6" s="23">
        <v>4458356</v>
      </c>
      <c r="J6" s="23">
        <v>15352158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15352158</v>
      </c>
      <c r="X6" s="23">
        <v>20115362</v>
      </c>
      <c r="Y6" s="23">
        <v>-4763204</v>
      </c>
      <c r="Z6" s="24">
        <v>-23.68</v>
      </c>
      <c r="AA6" s="25">
        <v>75192019</v>
      </c>
    </row>
    <row r="7" spans="1:27" ht="13.5">
      <c r="A7" s="26" t="s">
        <v>34</v>
      </c>
      <c r="B7" s="20"/>
      <c r="C7" s="21"/>
      <c r="D7" s="21"/>
      <c r="E7" s="22">
        <v>78046000</v>
      </c>
      <c r="F7" s="23">
        <v>78046000</v>
      </c>
      <c r="G7" s="23">
        <v>31178000</v>
      </c>
      <c r="H7" s="23"/>
      <c r="I7" s="23">
        <v>232200</v>
      </c>
      <c r="J7" s="23">
        <v>31410200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31410200</v>
      </c>
      <c r="X7" s="23">
        <v>33167000</v>
      </c>
      <c r="Y7" s="23">
        <v>-1756800</v>
      </c>
      <c r="Z7" s="24">
        <v>-5.3</v>
      </c>
      <c r="AA7" s="25">
        <v>78046000</v>
      </c>
    </row>
    <row r="8" spans="1:27" ht="13.5">
      <c r="A8" s="26" t="s">
        <v>35</v>
      </c>
      <c r="B8" s="20"/>
      <c r="C8" s="21"/>
      <c r="D8" s="21"/>
      <c r="E8" s="22">
        <v>27493000</v>
      </c>
      <c r="F8" s="23">
        <v>27493000</v>
      </c>
      <c r="G8" s="23">
        <v>13522000</v>
      </c>
      <c r="H8" s="23"/>
      <c r="I8" s="23"/>
      <c r="J8" s="23">
        <v>13522000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13522000</v>
      </c>
      <c r="X8" s="23">
        <v>16050000</v>
      </c>
      <c r="Y8" s="23">
        <v>-2528000</v>
      </c>
      <c r="Z8" s="24">
        <v>-15.75</v>
      </c>
      <c r="AA8" s="25">
        <v>27493000</v>
      </c>
    </row>
    <row r="9" spans="1:27" ht="13.5">
      <c r="A9" s="26" t="s">
        <v>36</v>
      </c>
      <c r="B9" s="20"/>
      <c r="C9" s="21"/>
      <c r="D9" s="21"/>
      <c r="E9" s="22">
        <v>26597</v>
      </c>
      <c r="F9" s="23">
        <v>26597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4"/>
      <c r="AA9" s="25">
        <v>26597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-153245635</v>
      </c>
      <c r="F12" s="23">
        <v>-153245635</v>
      </c>
      <c r="G12" s="23">
        <v>-7902194</v>
      </c>
      <c r="H12" s="23">
        <v>-9848351</v>
      </c>
      <c r="I12" s="23">
        <v>-14118649</v>
      </c>
      <c r="J12" s="23">
        <v>-31869194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-31869194</v>
      </c>
      <c r="X12" s="23">
        <v>-37751566</v>
      </c>
      <c r="Y12" s="23">
        <v>5882372</v>
      </c>
      <c r="Z12" s="24">
        <v>-15.58</v>
      </c>
      <c r="AA12" s="25">
        <v>-153245635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27511981</v>
      </c>
      <c r="F15" s="31">
        <f t="shared" si="0"/>
        <v>27511981</v>
      </c>
      <c r="G15" s="31">
        <f t="shared" si="0"/>
        <v>41846931</v>
      </c>
      <c r="H15" s="31">
        <f t="shared" si="0"/>
        <v>-4003674</v>
      </c>
      <c r="I15" s="31">
        <f t="shared" si="0"/>
        <v>-9428093</v>
      </c>
      <c r="J15" s="31">
        <f t="shared" si="0"/>
        <v>28415164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28415164</v>
      </c>
      <c r="X15" s="31">
        <f t="shared" si="0"/>
        <v>31580796</v>
      </c>
      <c r="Y15" s="31">
        <f t="shared" si="0"/>
        <v>-3165632</v>
      </c>
      <c r="Z15" s="32">
        <f>+IF(X15&lt;&gt;0,+(Y15/X15)*100,0)</f>
        <v>-10.02391453337655</v>
      </c>
      <c r="AA15" s="33">
        <f>SUM(AA6:AA14)</f>
        <v>27511981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62115</v>
      </c>
      <c r="F19" s="23">
        <v>62115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62115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-25850000</v>
      </c>
      <c r="F24" s="23">
        <v>-25850000</v>
      </c>
      <c r="G24" s="23">
        <v>-3968915</v>
      </c>
      <c r="H24" s="23">
        <v>-3018848</v>
      </c>
      <c r="I24" s="23">
        <v>-2081766</v>
      </c>
      <c r="J24" s="23">
        <v>-9069529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-9069529</v>
      </c>
      <c r="X24" s="23">
        <v>-6412500</v>
      </c>
      <c r="Y24" s="23">
        <v>-2657029</v>
      </c>
      <c r="Z24" s="24">
        <v>41.44</v>
      </c>
      <c r="AA24" s="25">
        <v>-25850000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-25787885</v>
      </c>
      <c r="F25" s="31">
        <f t="shared" si="1"/>
        <v>-25787885</v>
      </c>
      <c r="G25" s="31">
        <f t="shared" si="1"/>
        <v>-3968915</v>
      </c>
      <c r="H25" s="31">
        <f t="shared" si="1"/>
        <v>-3018848</v>
      </c>
      <c r="I25" s="31">
        <f t="shared" si="1"/>
        <v>-2081766</v>
      </c>
      <c r="J25" s="31">
        <f t="shared" si="1"/>
        <v>-9069529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-9069529</v>
      </c>
      <c r="X25" s="31">
        <f t="shared" si="1"/>
        <v>-6412500</v>
      </c>
      <c r="Y25" s="31">
        <f t="shared" si="1"/>
        <v>-2657029</v>
      </c>
      <c r="Z25" s="32">
        <f>+IF(X25&lt;&gt;0,+(Y25/X25)*100,0)</f>
        <v>41.435150097465886</v>
      </c>
      <c r="AA25" s="33">
        <f>SUM(AA19:AA24)</f>
        <v>-25787885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1724096</v>
      </c>
      <c r="F36" s="37">
        <f t="shared" si="3"/>
        <v>1724096</v>
      </c>
      <c r="G36" s="37">
        <f t="shared" si="3"/>
        <v>37878016</v>
      </c>
      <c r="H36" s="37">
        <f t="shared" si="3"/>
        <v>-7022522</v>
      </c>
      <c r="I36" s="37">
        <f t="shared" si="3"/>
        <v>-11509859</v>
      </c>
      <c r="J36" s="37">
        <f t="shared" si="3"/>
        <v>19345635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19345635</v>
      </c>
      <c r="X36" s="37">
        <f t="shared" si="3"/>
        <v>25168296</v>
      </c>
      <c r="Y36" s="37">
        <f t="shared" si="3"/>
        <v>-5822661</v>
      </c>
      <c r="Z36" s="38">
        <f>+IF(X36&lt;&gt;0,+(Y36/X36)*100,0)</f>
        <v>-23.13490353101378</v>
      </c>
      <c r="AA36" s="39">
        <f>+AA15+AA25+AA34</f>
        <v>1724096</v>
      </c>
    </row>
    <row r="37" spans="1:27" ht="13.5">
      <c r="A37" s="26" t="s">
        <v>57</v>
      </c>
      <c r="B37" s="20"/>
      <c r="C37" s="35"/>
      <c r="D37" s="35"/>
      <c r="E37" s="36">
        <v>-6213688</v>
      </c>
      <c r="F37" s="37">
        <v>-6213688</v>
      </c>
      <c r="G37" s="37">
        <v>81318</v>
      </c>
      <c r="H37" s="37">
        <v>37959334</v>
      </c>
      <c r="I37" s="37">
        <v>30936812</v>
      </c>
      <c r="J37" s="37">
        <v>81318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81318</v>
      </c>
      <c r="X37" s="37">
        <v>-6213688</v>
      </c>
      <c r="Y37" s="37">
        <v>6295006</v>
      </c>
      <c r="Z37" s="38">
        <v>-101.31</v>
      </c>
      <c r="AA37" s="39">
        <v>-6213688</v>
      </c>
    </row>
    <row r="38" spans="1:27" ht="13.5">
      <c r="A38" s="45" t="s">
        <v>58</v>
      </c>
      <c r="B38" s="46"/>
      <c r="C38" s="47"/>
      <c r="D38" s="47"/>
      <c r="E38" s="48">
        <v>-4489592</v>
      </c>
      <c r="F38" s="49">
        <v>-4489592</v>
      </c>
      <c r="G38" s="49">
        <v>37959334</v>
      </c>
      <c r="H38" s="49">
        <v>30936812</v>
      </c>
      <c r="I38" s="49">
        <v>19426953</v>
      </c>
      <c r="J38" s="49">
        <v>19426953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19426953</v>
      </c>
      <c r="X38" s="49">
        <v>18954608</v>
      </c>
      <c r="Y38" s="49">
        <v>472345</v>
      </c>
      <c r="Z38" s="50">
        <v>2.49</v>
      </c>
      <c r="AA38" s="51">
        <v>-4489592</v>
      </c>
    </row>
    <row r="39" spans="1:27" ht="13.5">
      <c r="A39" s="52" t="s">
        <v>82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316968446</v>
      </c>
      <c r="F6" s="23">
        <v>316968446</v>
      </c>
      <c r="G6" s="23">
        <v>24844562</v>
      </c>
      <c r="H6" s="23">
        <v>17264934</v>
      </c>
      <c r="I6" s="23">
        <v>21347701</v>
      </c>
      <c r="J6" s="23">
        <v>63457197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63457197</v>
      </c>
      <c r="X6" s="23">
        <v>77613042</v>
      </c>
      <c r="Y6" s="23">
        <v>-14155845</v>
      </c>
      <c r="Z6" s="24">
        <v>-18.24</v>
      </c>
      <c r="AA6" s="25">
        <v>316968446</v>
      </c>
    </row>
    <row r="7" spans="1:27" ht="13.5">
      <c r="A7" s="26" t="s">
        <v>34</v>
      </c>
      <c r="B7" s="20"/>
      <c r="C7" s="21"/>
      <c r="D7" s="21"/>
      <c r="E7" s="22">
        <v>153128000</v>
      </c>
      <c r="F7" s="23">
        <v>153128000</v>
      </c>
      <c r="G7" s="23">
        <v>55114000</v>
      </c>
      <c r="H7" s="23">
        <v>916000</v>
      </c>
      <c r="I7" s="23"/>
      <c r="J7" s="23">
        <v>56030000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56030000</v>
      </c>
      <c r="X7" s="23">
        <v>60964000</v>
      </c>
      <c r="Y7" s="23">
        <v>-4934000</v>
      </c>
      <c r="Z7" s="24">
        <v>-8.09</v>
      </c>
      <c r="AA7" s="25">
        <v>153128000</v>
      </c>
    </row>
    <row r="8" spans="1:27" ht="13.5">
      <c r="A8" s="26" t="s">
        <v>35</v>
      </c>
      <c r="B8" s="20"/>
      <c r="C8" s="21"/>
      <c r="D8" s="21"/>
      <c r="E8" s="22">
        <v>53961000</v>
      </c>
      <c r="F8" s="23">
        <v>53961000</v>
      </c>
      <c r="G8" s="23"/>
      <c r="H8" s="23">
        <v>5680000</v>
      </c>
      <c r="I8" s="23"/>
      <c r="J8" s="23">
        <v>5680000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5680000</v>
      </c>
      <c r="X8" s="23">
        <v>5680000</v>
      </c>
      <c r="Y8" s="23"/>
      <c r="Z8" s="24"/>
      <c r="AA8" s="25">
        <v>53961000</v>
      </c>
    </row>
    <row r="9" spans="1:27" ht="13.5">
      <c r="A9" s="26" t="s">
        <v>36</v>
      </c>
      <c r="B9" s="20"/>
      <c r="C9" s="21"/>
      <c r="D9" s="21"/>
      <c r="E9" s="22">
        <v>2000000</v>
      </c>
      <c r="F9" s="23">
        <v>2000000</v>
      </c>
      <c r="G9" s="23">
        <v>3435013</v>
      </c>
      <c r="H9" s="23">
        <v>3523274</v>
      </c>
      <c r="I9" s="23">
        <v>3642388</v>
      </c>
      <c r="J9" s="23">
        <v>10600675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10600675</v>
      </c>
      <c r="X9" s="23">
        <v>498000</v>
      </c>
      <c r="Y9" s="23">
        <v>10102675</v>
      </c>
      <c r="Z9" s="24">
        <v>2028.65</v>
      </c>
      <c r="AA9" s="25">
        <v>2000000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-400913034</v>
      </c>
      <c r="F12" s="23">
        <v>-400913034</v>
      </c>
      <c r="G12" s="23">
        <v>-30852132</v>
      </c>
      <c r="H12" s="23">
        <v>-21025433</v>
      </c>
      <c r="I12" s="23">
        <v>-31327074</v>
      </c>
      <c r="J12" s="23">
        <v>-83204639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-83204639</v>
      </c>
      <c r="X12" s="23">
        <v>-100062000</v>
      </c>
      <c r="Y12" s="23">
        <v>16857361</v>
      </c>
      <c r="Z12" s="24">
        <v>-16.85</v>
      </c>
      <c r="AA12" s="25">
        <v>-400913034</v>
      </c>
    </row>
    <row r="13" spans="1:27" ht="13.5">
      <c r="A13" s="26" t="s">
        <v>40</v>
      </c>
      <c r="B13" s="20"/>
      <c r="C13" s="21"/>
      <c r="D13" s="21"/>
      <c r="E13" s="22">
        <v>-3745000</v>
      </c>
      <c r="F13" s="23">
        <v>-3745000</v>
      </c>
      <c r="G13" s="23">
        <v>-391646</v>
      </c>
      <c r="H13" s="23">
        <v>-57921</v>
      </c>
      <c r="I13" s="23">
        <v>-56386</v>
      </c>
      <c r="J13" s="23">
        <v>-505953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-505953</v>
      </c>
      <c r="X13" s="23">
        <v>-936000</v>
      </c>
      <c r="Y13" s="23">
        <v>430047</v>
      </c>
      <c r="Z13" s="24">
        <v>-45.95</v>
      </c>
      <c r="AA13" s="25">
        <v>-3745000</v>
      </c>
    </row>
    <row r="14" spans="1:27" ht="13.5">
      <c r="A14" s="26" t="s">
        <v>41</v>
      </c>
      <c r="B14" s="20"/>
      <c r="C14" s="21"/>
      <c r="D14" s="21"/>
      <c r="E14" s="22">
        <v>-30383000</v>
      </c>
      <c r="F14" s="23">
        <v>-30383000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-7596000</v>
      </c>
      <c r="Y14" s="23">
        <v>7596000</v>
      </c>
      <c r="Z14" s="24">
        <v>-100</v>
      </c>
      <c r="AA14" s="25">
        <v>-30383000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91016412</v>
      </c>
      <c r="F15" s="31">
        <f t="shared" si="0"/>
        <v>91016412</v>
      </c>
      <c r="G15" s="31">
        <f t="shared" si="0"/>
        <v>52149797</v>
      </c>
      <c r="H15" s="31">
        <f t="shared" si="0"/>
        <v>6300854</v>
      </c>
      <c r="I15" s="31">
        <f t="shared" si="0"/>
        <v>-6393371</v>
      </c>
      <c r="J15" s="31">
        <f t="shared" si="0"/>
        <v>52057280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52057280</v>
      </c>
      <c r="X15" s="31">
        <f t="shared" si="0"/>
        <v>36161042</v>
      </c>
      <c r="Y15" s="31">
        <f t="shared" si="0"/>
        <v>15896238</v>
      </c>
      <c r="Z15" s="32">
        <f>+IF(X15&lt;&gt;0,+(Y15/X15)*100,0)</f>
        <v>43.959568421728555</v>
      </c>
      <c r="AA15" s="33">
        <f>SUM(AA6:AA14)</f>
        <v>91016412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550000</v>
      </c>
      <c r="F19" s="23">
        <v>550000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550000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>
        <v>1089180</v>
      </c>
      <c r="I20" s="23"/>
      <c r="J20" s="23">
        <v>1089180</v>
      </c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>
        <v>1089180</v>
      </c>
      <c r="X20" s="23"/>
      <c r="Y20" s="23">
        <v>1089180</v>
      </c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-67939000</v>
      </c>
      <c r="F24" s="23">
        <v>-67939000</v>
      </c>
      <c r="G24" s="23">
        <v>-7798887</v>
      </c>
      <c r="H24" s="23">
        <v>-1652412</v>
      </c>
      <c r="I24" s="23">
        <v>-5189385</v>
      </c>
      <c r="J24" s="23">
        <v>-14640684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-14640684</v>
      </c>
      <c r="X24" s="23">
        <v>-12352000</v>
      </c>
      <c r="Y24" s="23">
        <v>-2288684</v>
      </c>
      <c r="Z24" s="24">
        <v>18.53</v>
      </c>
      <c r="AA24" s="25">
        <v>-67939000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-67389000</v>
      </c>
      <c r="F25" s="31">
        <f t="shared" si="1"/>
        <v>-67389000</v>
      </c>
      <c r="G25" s="31">
        <f t="shared" si="1"/>
        <v>-7798887</v>
      </c>
      <c r="H25" s="31">
        <f t="shared" si="1"/>
        <v>-563232</v>
      </c>
      <c r="I25" s="31">
        <f t="shared" si="1"/>
        <v>-5189385</v>
      </c>
      <c r="J25" s="31">
        <f t="shared" si="1"/>
        <v>-13551504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-13551504</v>
      </c>
      <c r="X25" s="31">
        <f t="shared" si="1"/>
        <v>-12352000</v>
      </c>
      <c r="Y25" s="31">
        <f t="shared" si="1"/>
        <v>-1199504</v>
      </c>
      <c r="Z25" s="32">
        <f>+IF(X25&lt;&gt;0,+(Y25/X25)*100,0)</f>
        <v>9.7110103626943</v>
      </c>
      <c r="AA25" s="33">
        <f>SUM(AA19:AA24)</f>
        <v>-67389000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11800000</v>
      </c>
      <c r="F30" s="23">
        <v>11800000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v>11800000</v>
      </c>
    </row>
    <row r="31" spans="1:27" ht="13.5">
      <c r="A31" s="26" t="s">
        <v>53</v>
      </c>
      <c r="B31" s="20"/>
      <c r="C31" s="21"/>
      <c r="D31" s="21"/>
      <c r="E31" s="22">
        <v>2100000</v>
      </c>
      <c r="F31" s="23">
        <v>2100000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>
        <v>525000</v>
      </c>
      <c r="Y31" s="23">
        <v>-525000</v>
      </c>
      <c r="Z31" s="24">
        <v>-100</v>
      </c>
      <c r="AA31" s="25">
        <v>2100000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-3500000</v>
      </c>
      <c r="F33" s="23">
        <v>-3500000</v>
      </c>
      <c r="G33" s="23">
        <v>-412118</v>
      </c>
      <c r="H33" s="23">
        <v>-206478</v>
      </c>
      <c r="I33" s="23">
        <v>-207355</v>
      </c>
      <c r="J33" s="23">
        <v>-825951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-825951</v>
      </c>
      <c r="X33" s="23">
        <v>-874998</v>
      </c>
      <c r="Y33" s="23">
        <v>49047</v>
      </c>
      <c r="Z33" s="24">
        <v>-5.61</v>
      </c>
      <c r="AA33" s="25">
        <v>-3500000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10400000</v>
      </c>
      <c r="F34" s="31">
        <f t="shared" si="2"/>
        <v>10400000</v>
      </c>
      <c r="G34" s="31">
        <f t="shared" si="2"/>
        <v>-412118</v>
      </c>
      <c r="H34" s="31">
        <f t="shared" si="2"/>
        <v>-206478</v>
      </c>
      <c r="I34" s="31">
        <f t="shared" si="2"/>
        <v>-207355</v>
      </c>
      <c r="J34" s="31">
        <f t="shared" si="2"/>
        <v>-825951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-825951</v>
      </c>
      <c r="X34" s="31">
        <f t="shared" si="2"/>
        <v>-349998</v>
      </c>
      <c r="Y34" s="31">
        <f t="shared" si="2"/>
        <v>-475953</v>
      </c>
      <c r="Z34" s="32">
        <f>+IF(X34&lt;&gt;0,+(Y34/X34)*100,0)</f>
        <v>135.98734849913427</v>
      </c>
      <c r="AA34" s="33">
        <f>SUM(AA29:AA33)</f>
        <v>10400000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34027412</v>
      </c>
      <c r="F36" s="37">
        <f t="shared" si="3"/>
        <v>34027412</v>
      </c>
      <c r="G36" s="37">
        <f t="shared" si="3"/>
        <v>43938792</v>
      </c>
      <c r="H36" s="37">
        <f t="shared" si="3"/>
        <v>5531144</v>
      </c>
      <c r="I36" s="37">
        <f t="shared" si="3"/>
        <v>-11790111</v>
      </c>
      <c r="J36" s="37">
        <f t="shared" si="3"/>
        <v>37679825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37679825</v>
      </c>
      <c r="X36" s="37">
        <f t="shared" si="3"/>
        <v>23459044</v>
      </c>
      <c r="Y36" s="37">
        <f t="shared" si="3"/>
        <v>14220781</v>
      </c>
      <c r="Z36" s="38">
        <f>+IF(X36&lt;&gt;0,+(Y36/X36)*100,0)</f>
        <v>60.61961007447704</v>
      </c>
      <c r="AA36" s="39">
        <f>+AA15+AA25+AA34</f>
        <v>34027412</v>
      </c>
    </row>
    <row r="37" spans="1:27" ht="13.5">
      <c r="A37" s="26" t="s">
        <v>57</v>
      </c>
      <c r="B37" s="20"/>
      <c r="C37" s="35"/>
      <c r="D37" s="35"/>
      <c r="E37" s="36">
        <v>13408000</v>
      </c>
      <c r="F37" s="37">
        <v>13408000</v>
      </c>
      <c r="G37" s="37">
        <v>13408000</v>
      </c>
      <c r="H37" s="37">
        <v>57346792</v>
      </c>
      <c r="I37" s="37">
        <v>62877936</v>
      </c>
      <c r="J37" s="37">
        <v>13408000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13408000</v>
      </c>
      <c r="X37" s="37">
        <v>13408000</v>
      </c>
      <c r="Y37" s="37"/>
      <c r="Z37" s="38"/>
      <c r="AA37" s="39">
        <v>13408000</v>
      </c>
    </row>
    <row r="38" spans="1:27" ht="13.5">
      <c r="A38" s="45" t="s">
        <v>58</v>
      </c>
      <c r="B38" s="46"/>
      <c r="C38" s="47"/>
      <c r="D38" s="47"/>
      <c r="E38" s="48">
        <v>47435412</v>
      </c>
      <c r="F38" s="49">
        <v>47435412</v>
      </c>
      <c r="G38" s="49">
        <v>57346792</v>
      </c>
      <c r="H38" s="49">
        <v>62877936</v>
      </c>
      <c r="I38" s="49">
        <v>51087825</v>
      </c>
      <c r="J38" s="49">
        <v>51087825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51087825</v>
      </c>
      <c r="X38" s="49">
        <v>36867044</v>
      </c>
      <c r="Y38" s="49">
        <v>14220781</v>
      </c>
      <c r="Z38" s="50">
        <v>38.57</v>
      </c>
      <c r="AA38" s="51">
        <v>47435412</v>
      </c>
    </row>
    <row r="39" spans="1:27" ht="13.5">
      <c r="A39" s="52" t="s">
        <v>82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2014-11-18T06:49:11Z</dcterms:created>
  <dcterms:modified xsi:type="dcterms:W3CDTF">2014-11-18T06:49:11Z</dcterms:modified>
  <cp:category/>
  <cp:version/>
  <cp:contentType/>
  <cp:contentStatus/>
</cp:coreProperties>
</file>