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'CPT'!$A$1:$AA$41</definedName>
    <definedName name="_xlnm.Print_Area" localSheetId="6">'DC1'!$A$1:$AA$41</definedName>
    <definedName name="_xlnm.Print_Area" localSheetId="12">'DC2'!$A$1:$AA$41</definedName>
    <definedName name="_xlnm.Print_Area" localSheetId="17">'DC3'!$A$1:$AA$41</definedName>
    <definedName name="_xlnm.Print_Area" localSheetId="25">'DC4'!$A$1:$AA$41</definedName>
    <definedName name="_xlnm.Print_Area" localSheetId="29">'DC5'!$A$1:$AA$41</definedName>
    <definedName name="_xlnm.Print_Area" localSheetId="30">'Summary'!$A$1:$AA$41</definedName>
    <definedName name="_xlnm.Print_Area" localSheetId="1">'WC011'!$A$1:$AA$41</definedName>
    <definedName name="_xlnm.Print_Area" localSheetId="2">'WC012'!$A$1:$AA$41</definedName>
    <definedName name="_xlnm.Print_Area" localSheetId="3">'WC013'!$A$1:$AA$41</definedName>
    <definedName name="_xlnm.Print_Area" localSheetId="4">'WC014'!$A$1:$AA$41</definedName>
    <definedName name="_xlnm.Print_Area" localSheetId="5">'WC015'!$A$1:$AA$41</definedName>
    <definedName name="_xlnm.Print_Area" localSheetId="7">'WC022'!$A$1:$AA$41</definedName>
    <definedName name="_xlnm.Print_Area" localSheetId="8">'WC023'!$A$1:$AA$41</definedName>
    <definedName name="_xlnm.Print_Area" localSheetId="9">'WC024'!$A$1:$AA$41</definedName>
    <definedName name="_xlnm.Print_Area" localSheetId="10">'WC025'!$A$1:$AA$41</definedName>
    <definedName name="_xlnm.Print_Area" localSheetId="11">'WC026'!$A$1:$AA$41</definedName>
    <definedName name="_xlnm.Print_Area" localSheetId="13">'WC031'!$A$1:$AA$41</definedName>
    <definedName name="_xlnm.Print_Area" localSheetId="14">'WC032'!$A$1:$AA$41</definedName>
    <definedName name="_xlnm.Print_Area" localSheetId="15">'WC033'!$A$1:$AA$41</definedName>
    <definedName name="_xlnm.Print_Area" localSheetId="16">'WC034'!$A$1:$AA$41</definedName>
    <definedName name="_xlnm.Print_Area" localSheetId="18">'WC041'!$A$1:$AA$41</definedName>
    <definedName name="_xlnm.Print_Area" localSheetId="19">'WC042'!$A$1:$AA$41</definedName>
    <definedName name="_xlnm.Print_Area" localSheetId="20">'WC043'!$A$1:$AA$41</definedName>
    <definedName name="_xlnm.Print_Area" localSheetId="21">'WC044'!$A$1:$AA$41</definedName>
    <definedName name="_xlnm.Print_Area" localSheetId="22">'WC045'!$A$1:$AA$41</definedName>
    <definedName name="_xlnm.Print_Area" localSheetId="23">'WC047'!$A$1:$AA$41</definedName>
    <definedName name="_xlnm.Print_Area" localSheetId="24">'WC048'!$A$1:$AA$41</definedName>
    <definedName name="_xlnm.Print_Area" localSheetId="26">'WC051'!$A$1:$AA$41</definedName>
    <definedName name="_xlnm.Print_Area" localSheetId="27">'WC052'!$A$1:$AA$41</definedName>
    <definedName name="_xlnm.Print_Area" localSheetId="28">'WC053'!$A$1:$AA$41</definedName>
  </definedNames>
  <calcPr calcMode="manual" fullCalcOnLoad="1"/>
</workbook>
</file>

<file path=xl/sharedStrings.xml><?xml version="1.0" encoding="utf-8"?>
<sst xmlns="http://schemas.openxmlformats.org/spreadsheetml/2006/main" count="2077" uniqueCount="92">
  <si>
    <t>Western Cape: Cape Town(CPT)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</si>
  <si>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</si>
  <si>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</si>
  <si>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</si>
  <si>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</si>
  <si>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</si>
  <si>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</si>
  <si>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</si>
  <si>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</si>
  <si>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</si>
  <si>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</si>
  <si>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</si>
  <si>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</si>
  <si>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</si>
  <si>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</si>
  <si>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</si>
  <si>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</si>
  <si>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</si>
  <si>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</si>
  <si>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</si>
  <si>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</si>
  <si>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</si>
  <si>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</si>
  <si>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</si>
  <si>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</si>
  <si>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</si>
  <si>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</si>
  <si>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</si>
  <si>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</si>
  <si>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</si>
  <si>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</si>
  <si>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</si>
  <si>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</si>
  <si>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</si>
  <si>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</si>
  <si>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</si>
  <si>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</si>
  <si>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</si>
  <si>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</si>
  <si>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</si>
  <si>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</si>
  <si>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</si>
  <si>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</si>
  <si>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</si>
  <si>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</si>
  <si>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</si>
  <si>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</si>
  <si>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</si>
  <si>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</si>
  <si>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</si>
  <si>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</si>
  <si>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</si>
  <si>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</si>
  <si>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</si>
  <si>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</si>
  <si>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</si>
  <si>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</si>
  <si>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</si>
  <si>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</si>
  <si>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C7 Quarterly Budget Statement - Cash Flows for 1st Quarter ended 30 September 2014 (Figures Finalised as at 2014/10/30)</t>
  </si>
  <si>
    <t>Western Cape: Cederberg(WC012) - Table C7 Quarterly Budget Statement - Cash Flows for 1st Quarter ended 30 September 2014 (Figures Finalised as at 2014/10/30)</t>
  </si>
  <si>
    <t>Western Cape: Bergrivier(WC013) - Table C7 Quarterly Budget Statement - Cash Flows for 1st Quarter ended 30 September 2014 (Figures Finalised as at 2014/10/30)</t>
  </si>
  <si>
    <t>Western Cape: Saldanha Bay(WC014) - Table C7 Quarterly Budget Statement - Cash Flows for 1st Quarter ended 30 September 2014 (Figures Finalised as at 2014/10/30)</t>
  </si>
  <si>
    <t>Western Cape: Swartland(WC015) - Table C7 Quarterly Budget Statement - Cash Flows for 1st Quarter ended 30 September 2014 (Figures Finalised as at 2014/10/30)</t>
  </si>
  <si>
    <t>Western Cape: West Coast(DC1) - Table C7 Quarterly Budget Statement - Cash Flows for 1st Quarter ended 30 September 2014 (Figures Finalised as at 2014/10/30)</t>
  </si>
  <si>
    <t>Western Cape: Witzenberg(WC022) - Table C7 Quarterly Budget Statement - Cash Flows for 1st Quarter ended 30 September 2014 (Figures Finalised as at 2014/10/30)</t>
  </si>
  <si>
    <t>Western Cape: Drakenstein(WC023) - Table C7 Quarterly Budget Statement - Cash Flows for 1st Quarter ended 30 September 2014 (Figures Finalised as at 2014/10/30)</t>
  </si>
  <si>
    <t>Western Cape: Stellenbosch(WC024) - Table C7 Quarterly Budget Statement - Cash Flows for 1st Quarter ended 30 September 2014 (Figures Finalised as at 2014/10/30)</t>
  </si>
  <si>
    <t>Western Cape: Breede Valley(WC025) - Table C7 Quarterly Budget Statement - Cash Flows for 1st Quarter ended 30 September 2014 (Figures Finalised as at 2014/10/30)</t>
  </si>
  <si>
    <t>Western Cape: Langeberg(WC026) - Table C7 Quarterly Budget Statement - Cash Flows for 1st Quarter ended 30 September 2014 (Figures Finalised as at 2014/10/30)</t>
  </si>
  <si>
    <t>Western Cape: Cape Winelands DM(DC2) - Table C7 Quarterly Budget Statement - Cash Flows for 1st Quarter ended 30 September 2014 (Figures Finalised as at 2014/10/30)</t>
  </si>
  <si>
    <t>Western Cape: Theewaterskloof(WC031) - Table C7 Quarterly Budget Statement - Cash Flows for 1st Quarter ended 30 September 2014 (Figures Finalised as at 2014/10/30)</t>
  </si>
  <si>
    <t>Western Cape: Overstrand(WC032) - Table C7 Quarterly Budget Statement - Cash Flows for 1st Quarter ended 30 September 2014 (Figures Finalised as at 2014/10/30)</t>
  </si>
  <si>
    <t>Western Cape: Cape Agulhas(WC033) - Table C7 Quarterly Budget Statement - Cash Flows for 1st Quarter ended 30 September 2014 (Figures Finalised as at 2014/10/30)</t>
  </si>
  <si>
    <t>Western Cape: Swellendam(WC034) - Table C7 Quarterly Budget Statement - Cash Flows for 1st Quarter ended 30 September 2014 (Figures Finalised as at 2014/10/30)</t>
  </si>
  <si>
    <t>Western Cape: Overberg(DC3) - Table C7 Quarterly Budget Statement - Cash Flows for 1st Quarter ended 30 September 2014 (Figures Finalised as at 2014/10/30)</t>
  </si>
  <si>
    <t>Western Cape: Kannaland(WC041) - Table C7 Quarterly Budget Statement - Cash Flows for 1st Quarter ended 30 September 2014 (Figures Finalised as at 2014/10/30)</t>
  </si>
  <si>
    <t>Western Cape: Hessequa(WC042) - Table C7 Quarterly Budget Statement - Cash Flows for 1st Quarter ended 30 September 2014 (Figures Finalised as at 2014/10/30)</t>
  </si>
  <si>
    <t>Western Cape: Mossel Bay(WC043) - Table C7 Quarterly Budget Statement - Cash Flows for 1st Quarter ended 30 September 2014 (Figures Finalised as at 2014/10/30)</t>
  </si>
  <si>
    <t>Western Cape: George(WC044) - Table C7 Quarterly Budget Statement - Cash Flows for 1st Quarter ended 30 September 2014 (Figures Finalised as at 2014/10/30)</t>
  </si>
  <si>
    <t>Western Cape: Oudtshoorn(WC045) - Table C7 Quarterly Budget Statement - Cash Flows for 1st Quarter ended 30 September 2014 (Figures Finalised as at 2014/10/30)</t>
  </si>
  <si>
    <t>Western Cape: Bitou(WC047) - Table C7 Quarterly Budget Statement - Cash Flows for 1st Quarter ended 30 September 2014 (Figures Finalised as at 2014/10/30)</t>
  </si>
  <si>
    <t>Western Cape: Knysna(WC048) - Table C7 Quarterly Budget Statement - Cash Flows for 1st Quarter ended 30 September 2014 (Figures Finalised as at 2014/10/30)</t>
  </si>
  <si>
    <t>Western Cape: Eden(DC4) - Table C7 Quarterly Budget Statement - Cash Flows for 1st Quarter ended 30 September 2014 (Figures Finalised as at 2014/10/30)</t>
  </si>
  <si>
    <t>Western Cape: Laingsburg(WC051) - Table C7 Quarterly Budget Statement - Cash Flows for 1st Quarter ended 30 September 2014 (Figures Finalised as at 2014/10/30)</t>
  </si>
  <si>
    <t>Western Cape: Prince Albert(WC052) - Table C7 Quarterly Budget Statement - Cash Flows for 1st Quarter ended 30 September 2014 (Figures Finalised as at 2014/10/30)</t>
  </si>
  <si>
    <t>Western Cape: Beaufort West(WC053) - Table C7 Quarterly Budget Statement - Cash Flows for 1st Quarter ended 30 September 2014 (Figures Finalised as at 2014/10/30)</t>
  </si>
  <si>
    <t>Western Cape: Central Karoo(DC5)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</si>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</sst>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22021393434</v>
      </c>
      <c r="D6" s="21"/>
      <c r="E6" s="22">
        <v>23306934596</v>
      </c>
      <c r="F6" s="23">
        <v>23356400560</v>
      </c>
      <c r="G6" s="23">
        <v>1905062842</v>
      </c>
      <c r="H6" s="23">
        <v>2653740992</v>
      </c>
      <c r="I6" s="23">
        <v>2065811297</v>
      </c>
      <c r="J6" s="23">
        <v>6624615131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6624615131</v>
      </c>
      <c r="X6" s="23">
        <v>5937443883</v>
      </c>
      <c r="Y6" s="23">
        <v>687171248</v>
      </c>
      <c r="Z6" s="24">
        <v>11.57</v>
      </c>
      <c r="AA6" s="25">
        <v>23356400560</v>
      </c>
    </row>
    <row r="7" spans="1:27" ht="13.5">
      <c r="A7" s="26" t="s">
        <v>34</v>
      </c>
      <c r="B7" s="20"/>
      <c r="C7" s="21">
        <v>2356046331</v>
      </c>
      <c r="D7" s="21"/>
      <c r="E7" s="22">
        <v>3498168516</v>
      </c>
      <c r="F7" s="23">
        <v>3502469621</v>
      </c>
      <c r="G7" s="23">
        <v>771030111</v>
      </c>
      <c r="H7" s="23">
        <v>70068000</v>
      </c>
      <c r="I7" s="23"/>
      <c r="J7" s="23">
        <v>841098111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841098111</v>
      </c>
      <c r="X7" s="23">
        <v>883988000</v>
      </c>
      <c r="Y7" s="23">
        <v>-42889889</v>
      </c>
      <c r="Z7" s="24">
        <v>-4.85</v>
      </c>
      <c r="AA7" s="25">
        <v>3502469621</v>
      </c>
    </row>
    <row r="8" spans="1:27" ht="13.5">
      <c r="A8" s="26" t="s">
        <v>35</v>
      </c>
      <c r="B8" s="20"/>
      <c r="C8" s="21">
        <v>2052757943</v>
      </c>
      <c r="D8" s="21"/>
      <c r="E8" s="22">
        <v>2882853356</v>
      </c>
      <c r="F8" s="23">
        <v>3104572437</v>
      </c>
      <c r="G8" s="23">
        <v>800761659</v>
      </c>
      <c r="H8" s="23">
        <v>3670923</v>
      </c>
      <c r="I8" s="23">
        <v>120294460</v>
      </c>
      <c r="J8" s="23">
        <v>924727042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924727042</v>
      </c>
      <c r="X8" s="23">
        <v>680149846</v>
      </c>
      <c r="Y8" s="23">
        <v>244577196</v>
      </c>
      <c r="Z8" s="24">
        <v>35.96</v>
      </c>
      <c r="AA8" s="25">
        <v>3104572437</v>
      </c>
    </row>
    <row r="9" spans="1:27" ht="13.5">
      <c r="A9" s="26" t="s">
        <v>36</v>
      </c>
      <c r="B9" s="20"/>
      <c r="C9" s="21">
        <v>814431450</v>
      </c>
      <c r="D9" s="21"/>
      <c r="E9" s="22">
        <v>275762180</v>
      </c>
      <c r="F9" s="23">
        <v>924429869</v>
      </c>
      <c r="G9" s="23">
        <v>32451870</v>
      </c>
      <c r="H9" s="23">
        <v>52181430</v>
      </c>
      <c r="I9" s="23">
        <v>44997440</v>
      </c>
      <c r="J9" s="23">
        <v>129630740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129630740</v>
      </c>
      <c r="X9" s="23">
        <v>224936994</v>
      </c>
      <c r="Y9" s="23">
        <v>-95306254</v>
      </c>
      <c r="Z9" s="24">
        <v>-42.37</v>
      </c>
      <c r="AA9" s="25">
        <v>924429869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-21937505159</v>
      </c>
      <c r="D12" s="21"/>
      <c r="E12" s="22">
        <v>-23514981587</v>
      </c>
      <c r="F12" s="23">
        <v>-24502576300</v>
      </c>
      <c r="G12" s="23">
        <v>-3107601568</v>
      </c>
      <c r="H12" s="23">
        <v>-2373645603</v>
      </c>
      <c r="I12" s="23">
        <v>-2371042366</v>
      </c>
      <c r="J12" s="23">
        <v>-7852289537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-7852289537</v>
      </c>
      <c r="X12" s="23">
        <v>-7575656606</v>
      </c>
      <c r="Y12" s="23">
        <v>-276632931</v>
      </c>
      <c r="Z12" s="24">
        <v>3.65</v>
      </c>
      <c r="AA12" s="25">
        <v>-24502576300</v>
      </c>
    </row>
    <row r="13" spans="1:27" ht="13.5">
      <c r="A13" s="26" t="s">
        <v>40</v>
      </c>
      <c r="B13" s="20"/>
      <c r="C13" s="21">
        <v>-791549370</v>
      </c>
      <c r="D13" s="21"/>
      <c r="E13" s="22">
        <v>-829746008</v>
      </c>
      <c r="F13" s="23">
        <v>-829746008</v>
      </c>
      <c r="G13" s="23"/>
      <c r="H13" s="23"/>
      <c r="I13" s="23">
        <v>-188049984</v>
      </c>
      <c r="J13" s="23">
        <v>-188049984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-188049984</v>
      </c>
      <c r="X13" s="23">
        <v>-186624457</v>
      </c>
      <c r="Y13" s="23">
        <v>-1425527</v>
      </c>
      <c r="Z13" s="24">
        <v>0.76</v>
      </c>
      <c r="AA13" s="25">
        <v>-829746008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4515574629</v>
      </c>
      <c r="D15" s="29">
        <f>SUM(D6:D14)</f>
        <v>0</v>
      </c>
      <c r="E15" s="30">
        <f t="shared" si="0"/>
        <v>5618991053</v>
      </c>
      <c r="F15" s="31">
        <f t="shared" si="0"/>
        <v>5555550179</v>
      </c>
      <c r="G15" s="31">
        <f t="shared" si="0"/>
        <v>401704914</v>
      </c>
      <c r="H15" s="31">
        <f t="shared" si="0"/>
        <v>406015742</v>
      </c>
      <c r="I15" s="31">
        <f t="shared" si="0"/>
        <v>-327989153</v>
      </c>
      <c r="J15" s="31">
        <f t="shared" si="0"/>
        <v>479731503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479731503</v>
      </c>
      <c r="X15" s="31">
        <f t="shared" si="0"/>
        <v>-35762340</v>
      </c>
      <c r="Y15" s="31">
        <f t="shared" si="0"/>
        <v>515493843</v>
      </c>
      <c r="Z15" s="32">
        <f>+IF(X15&lt;&gt;0,+(Y15/X15)*100,0)</f>
        <v>-1441.4432696518181</v>
      </c>
      <c r="AA15" s="33">
        <f>SUM(AA6:AA14)</f>
        <v>5555550179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71458000</v>
      </c>
      <c r="D19" s="21"/>
      <c r="E19" s="22">
        <v>40166667</v>
      </c>
      <c r="F19" s="23">
        <v>120500000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120500000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-1750766</v>
      </c>
      <c r="D21" s="44"/>
      <c r="E21" s="22">
        <v>-4829087</v>
      </c>
      <c r="F21" s="23">
        <v>-51091792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-51091792</v>
      </c>
    </row>
    <row r="22" spans="1:27" ht="13.5">
      <c r="A22" s="26" t="s">
        <v>47</v>
      </c>
      <c r="B22" s="20"/>
      <c r="C22" s="21">
        <v>-1689665854</v>
      </c>
      <c r="D22" s="21"/>
      <c r="E22" s="22">
        <v>-379998500</v>
      </c>
      <c r="F22" s="23">
        <v>-1029557690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-50000000</v>
      </c>
      <c r="Y22" s="23">
        <v>50000000</v>
      </c>
      <c r="Z22" s="24">
        <v>-100</v>
      </c>
      <c r="AA22" s="25">
        <v>-1029557690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-4502292996</v>
      </c>
      <c r="D24" s="21"/>
      <c r="E24" s="22">
        <v>-6133477056</v>
      </c>
      <c r="F24" s="23">
        <v>-6476086013</v>
      </c>
      <c r="G24" s="23">
        <v>-462056961</v>
      </c>
      <c r="H24" s="23">
        <v>-202821869</v>
      </c>
      <c r="I24" s="23">
        <v>-119202553</v>
      </c>
      <c r="J24" s="23">
        <v>-784081383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-784081383</v>
      </c>
      <c r="X24" s="23">
        <v>-1626781386</v>
      </c>
      <c r="Y24" s="23">
        <v>842700003</v>
      </c>
      <c r="Z24" s="24">
        <v>-51.8</v>
      </c>
      <c r="AA24" s="25">
        <v>-6476086013</v>
      </c>
    </row>
    <row r="25" spans="1:27" ht="13.5">
      <c r="A25" s="27" t="s">
        <v>49</v>
      </c>
      <c r="B25" s="28"/>
      <c r="C25" s="29">
        <f aca="true" t="shared" si="1" ref="C25:Y25">SUM(C19:C24)</f>
        <v>-6122251616</v>
      </c>
      <c r="D25" s="29">
        <f>SUM(D19:D24)</f>
        <v>0</v>
      </c>
      <c r="E25" s="30">
        <f t="shared" si="1"/>
        <v>-6478137976</v>
      </c>
      <c r="F25" s="31">
        <f t="shared" si="1"/>
        <v>-7436235495</v>
      </c>
      <c r="G25" s="31">
        <f t="shared" si="1"/>
        <v>-462056961</v>
      </c>
      <c r="H25" s="31">
        <f t="shared" si="1"/>
        <v>-202821869</v>
      </c>
      <c r="I25" s="31">
        <f t="shared" si="1"/>
        <v>-119202553</v>
      </c>
      <c r="J25" s="31">
        <f t="shared" si="1"/>
        <v>-784081383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-784081383</v>
      </c>
      <c r="X25" s="31">
        <f t="shared" si="1"/>
        <v>-1676781386</v>
      </c>
      <c r="Y25" s="31">
        <f t="shared" si="1"/>
        <v>892700003</v>
      </c>
      <c r="Z25" s="32">
        <f>+IF(X25&lt;&gt;0,+(Y25/X25)*100,0)</f>
        <v>-53.238902247689914</v>
      </c>
      <c r="AA25" s="33">
        <f>SUM(AA19:AA24)</f>
        <v>-7436235495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1500000000</v>
      </c>
      <c r="F30" s="23">
        <v>1500000000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1500000000</v>
      </c>
    </row>
    <row r="31" spans="1:27" ht="13.5">
      <c r="A31" s="26" t="s">
        <v>53</v>
      </c>
      <c r="B31" s="20"/>
      <c r="C31" s="21">
        <v>62000000</v>
      </c>
      <c r="D31" s="21"/>
      <c r="E31" s="22">
        <v>33903870</v>
      </c>
      <c r="F31" s="23">
        <v>64725568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64725568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-345066273</v>
      </c>
      <c r="D33" s="21"/>
      <c r="E33" s="22">
        <v>-309853079</v>
      </c>
      <c r="F33" s="23">
        <v>-309853079</v>
      </c>
      <c r="G33" s="23"/>
      <c r="H33" s="23"/>
      <c r="I33" s="23">
        <v>-88055140</v>
      </c>
      <c r="J33" s="23">
        <v>-88055140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-88055140</v>
      </c>
      <c r="X33" s="23">
        <v>-89480667</v>
      </c>
      <c r="Y33" s="23">
        <v>1425527</v>
      </c>
      <c r="Z33" s="24">
        <v>-1.59</v>
      </c>
      <c r="AA33" s="25">
        <v>-309853079</v>
      </c>
    </row>
    <row r="34" spans="1:27" ht="13.5">
      <c r="A34" s="27" t="s">
        <v>55</v>
      </c>
      <c r="B34" s="28"/>
      <c r="C34" s="29">
        <f aca="true" t="shared" si="2" ref="C34:Y34">SUM(C29:C33)</f>
        <v>-283066273</v>
      </c>
      <c r="D34" s="29">
        <f>SUM(D29:D33)</f>
        <v>0</v>
      </c>
      <c r="E34" s="30">
        <f t="shared" si="2"/>
        <v>1224050791</v>
      </c>
      <c r="F34" s="31">
        <f t="shared" si="2"/>
        <v>1254872489</v>
      </c>
      <c r="G34" s="31">
        <f t="shared" si="2"/>
        <v>0</v>
      </c>
      <c r="H34" s="31">
        <f t="shared" si="2"/>
        <v>0</v>
      </c>
      <c r="I34" s="31">
        <f t="shared" si="2"/>
        <v>-88055140</v>
      </c>
      <c r="J34" s="31">
        <f t="shared" si="2"/>
        <v>-88055140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-88055140</v>
      </c>
      <c r="X34" s="31">
        <f t="shared" si="2"/>
        <v>-89480667</v>
      </c>
      <c r="Y34" s="31">
        <f t="shared" si="2"/>
        <v>1425527</v>
      </c>
      <c r="Z34" s="32">
        <f>+IF(X34&lt;&gt;0,+(Y34/X34)*100,0)</f>
        <v>-1.5931117276986773</v>
      </c>
      <c r="AA34" s="33">
        <f>SUM(AA29:AA33)</f>
        <v>1254872489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-1889743260</v>
      </c>
      <c r="D36" s="35">
        <f>+D15+D25+D34</f>
        <v>0</v>
      </c>
      <c r="E36" s="36">
        <f t="shared" si="3"/>
        <v>364903868</v>
      </c>
      <c r="F36" s="37">
        <f t="shared" si="3"/>
        <v>-625812827</v>
      </c>
      <c r="G36" s="37">
        <f t="shared" si="3"/>
        <v>-60352047</v>
      </c>
      <c r="H36" s="37">
        <f t="shared" si="3"/>
        <v>203193873</v>
      </c>
      <c r="I36" s="37">
        <f t="shared" si="3"/>
        <v>-535246846</v>
      </c>
      <c r="J36" s="37">
        <f t="shared" si="3"/>
        <v>-392405020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-392405020</v>
      </c>
      <c r="X36" s="37">
        <f t="shared" si="3"/>
        <v>-1802024393</v>
      </c>
      <c r="Y36" s="37">
        <f t="shared" si="3"/>
        <v>1409619373</v>
      </c>
      <c r="Z36" s="38">
        <f>+IF(X36&lt;&gt;0,+(Y36/X36)*100,0)</f>
        <v>-78.22421152986024</v>
      </c>
      <c r="AA36" s="39">
        <f>+AA15+AA25+AA34</f>
        <v>-625812827</v>
      </c>
    </row>
    <row r="37" spans="1:27" ht="13.5">
      <c r="A37" s="26" t="s">
        <v>57</v>
      </c>
      <c r="B37" s="20"/>
      <c r="C37" s="35">
        <v>8099365964</v>
      </c>
      <c r="D37" s="35"/>
      <c r="E37" s="36">
        <v>6603670498</v>
      </c>
      <c r="F37" s="37">
        <v>6242364920</v>
      </c>
      <c r="G37" s="37">
        <v>6209622706</v>
      </c>
      <c r="H37" s="37">
        <v>6149270659</v>
      </c>
      <c r="I37" s="37">
        <v>6352464532</v>
      </c>
      <c r="J37" s="37">
        <v>6209622706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6209622706</v>
      </c>
      <c r="X37" s="37">
        <v>6242364920</v>
      </c>
      <c r="Y37" s="37">
        <v>-32742214</v>
      </c>
      <c r="Z37" s="38">
        <v>-0.52</v>
      </c>
      <c r="AA37" s="39">
        <v>6242364920</v>
      </c>
    </row>
    <row r="38" spans="1:27" ht="13.5">
      <c r="A38" s="45" t="s">
        <v>58</v>
      </c>
      <c r="B38" s="46"/>
      <c r="C38" s="47">
        <v>6209622705</v>
      </c>
      <c r="D38" s="47"/>
      <c r="E38" s="48">
        <v>6968574366</v>
      </c>
      <c r="F38" s="49">
        <v>5616552092</v>
      </c>
      <c r="G38" s="49">
        <v>6149270659</v>
      </c>
      <c r="H38" s="49">
        <v>6352464532</v>
      </c>
      <c r="I38" s="49">
        <v>5817217686</v>
      </c>
      <c r="J38" s="49">
        <v>5817217686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5817217686</v>
      </c>
      <c r="X38" s="49">
        <v>4440340526</v>
      </c>
      <c r="Y38" s="49">
        <v>1376877160</v>
      </c>
      <c r="Z38" s="50">
        <v>31.01</v>
      </c>
      <c r="AA38" s="51">
        <v>5616552092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899438292</v>
      </c>
      <c r="F6" s="23">
        <v>899438292</v>
      </c>
      <c r="G6" s="23">
        <v>130241765</v>
      </c>
      <c r="H6" s="23">
        <v>89792814</v>
      </c>
      <c r="I6" s="23">
        <v>97620993</v>
      </c>
      <c r="J6" s="23">
        <v>317655572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317655572</v>
      </c>
      <c r="X6" s="23">
        <v>224610616</v>
      </c>
      <c r="Y6" s="23">
        <v>93044956</v>
      </c>
      <c r="Z6" s="24">
        <v>41.43</v>
      </c>
      <c r="AA6" s="25">
        <v>899438292</v>
      </c>
    </row>
    <row r="7" spans="1:27" ht="13.5">
      <c r="A7" s="26" t="s">
        <v>34</v>
      </c>
      <c r="B7" s="20"/>
      <c r="C7" s="21"/>
      <c r="D7" s="21"/>
      <c r="E7" s="22">
        <v>92112230</v>
      </c>
      <c r="F7" s="23">
        <v>92112230</v>
      </c>
      <c r="G7" s="23">
        <v>94</v>
      </c>
      <c r="H7" s="23">
        <v>50</v>
      </c>
      <c r="I7" s="23"/>
      <c r="J7" s="23">
        <v>144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144</v>
      </c>
      <c r="X7" s="23">
        <v>61595212</v>
      </c>
      <c r="Y7" s="23">
        <v>-61595068</v>
      </c>
      <c r="Z7" s="24">
        <v>-100</v>
      </c>
      <c r="AA7" s="25">
        <v>92112230</v>
      </c>
    </row>
    <row r="8" spans="1:27" ht="13.5">
      <c r="A8" s="26" t="s">
        <v>35</v>
      </c>
      <c r="B8" s="20"/>
      <c r="C8" s="21"/>
      <c r="D8" s="21"/>
      <c r="E8" s="22">
        <v>73993987</v>
      </c>
      <c r="F8" s="23">
        <v>73993987</v>
      </c>
      <c r="G8" s="23">
        <v>114490</v>
      </c>
      <c r="H8" s="23">
        <v>51546</v>
      </c>
      <c r="I8" s="23">
        <v>544507</v>
      </c>
      <c r="J8" s="23">
        <v>710543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710543</v>
      </c>
      <c r="X8" s="23">
        <v>9301529</v>
      </c>
      <c r="Y8" s="23">
        <v>-8590986</v>
      </c>
      <c r="Z8" s="24">
        <v>-92.36</v>
      </c>
      <c r="AA8" s="25">
        <v>73993987</v>
      </c>
    </row>
    <row r="9" spans="1:27" ht="13.5">
      <c r="A9" s="26" t="s">
        <v>36</v>
      </c>
      <c r="B9" s="20"/>
      <c r="C9" s="21"/>
      <c r="D9" s="21"/>
      <c r="E9" s="22">
        <v>27493674</v>
      </c>
      <c r="F9" s="23">
        <v>27493674</v>
      </c>
      <c r="G9" s="23">
        <v>207574</v>
      </c>
      <c r="H9" s="23">
        <v>269464</v>
      </c>
      <c r="I9" s="23">
        <v>197450</v>
      </c>
      <c r="J9" s="23">
        <v>674488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674488</v>
      </c>
      <c r="X9" s="23">
        <v>4904676</v>
      </c>
      <c r="Y9" s="23">
        <v>-4230188</v>
      </c>
      <c r="Z9" s="24">
        <v>-86.25</v>
      </c>
      <c r="AA9" s="25">
        <v>27493674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-900222540</v>
      </c>
      <c r="F12" s="23">
        <v>-393610963</v>
      </c>
      <c r="G12" s="23">
        <v>-48739579</v>
      </c>
      <c r="H12" s="23">
        <v>-91682613</v>
      </c>
      <c r="I12" s="23">
        <v>-116807661</v>
      </c>
      <c r="J12" s="23">
        <v>-257229853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-257229853</v>
      </c>
      <c r="X12" s="23">
        <v>-85299502</v>
      </c>
      <c r="Y12" s="23">
        <v>-171930351</v>
      </c>
      <c r="Z12" s="24">
        <v>201.56</v>
      </c>
      <c r="AA12" s="25">
        <v>-393610963</v>
      </c>
    </row>
    <row r="13" spans="1:27" ht="13.5">
      <c r="A13" s="26" t="s">
        <v>40</v>
      </c>
      <c r="B13" s="20"/>
      <c r="C13" s="21"/>
      <c r="D13" s="21"/>
      <c r="E13" s="22">
        <v>-23270726</v>
      </c>
      <c r="F13" s="23">
        <v>-277621830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-72806327</v>
      </c>
      <c r="Y13" s="23">
        <v>72806327</v>
      </c>
      <c r="Z13" s="24">
        <v>-100</v>
      </c>
      <c r="AA13" s="25">
        <v>-277621830</v>
      </c>
    </row>
    <row r="14" spans="1:27" ht="13.5">
      <c r="A14" s="26" t="s">
        <v>41</v>
      </c>
      <c r="B14" s="20"/>
      <c r="C14" s="21"/>
      <c r="D14" s="21"/>
      <c r="E14" s="22">
        <v>-6778550</v>
      </c>
      <c r="F14" s="23">
        <v>-259039023</v>
      </c>
      <c r="G14" s="23">
        <v>-93020</v>
      </c>
      <c r="H14" s="23">
        <v>-315322</v>
      </c>
      <c r="I14" s="23">
        <v>-347441</v>
      </c>
      <c r="J14" s="23">
        <v>-755783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-755783</v>
      </c>
      <c r="X14" s="23">
        <v>-63331760</v>
      </c>
      <c r="Y14" s="23">
        <v>62575977</v>
      </c>
      <c r="Z14" s="24">
        <v>-98.81</v>
      </c>
      <c r="AA14" s="25">
        <v>-259039023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162766367</v>
      </c>
      <c r="F15" s="31">
        <f t="shared" si="0"/>
        <v>162766367</v>
      </c>
      <c r="G15" s="31">
        <f t="shared" si="0"/>
        <v>81731324</v>
      </c>
      <c r="H15" s="31">
        <f t="shared" si="0"/>
        <v>-1884061</v>
      </c>
      <c r="I15" s="31">
        <f t="shared" si="0"/>
        <v>-18792152</v>
      </c>
      <c r="J15" s="31">
        <f t="shared" si="0"/>
        <v>61055111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61055111</v>
      </c>
      <c r="X15" s="31">
        <f t="shared" si="0"/>
        <v>78974444</v>
      </c>
      <c r="Y15" s="31">
        <f t="shared" si="0"/>
        <v>-17919333</v>
      </c>
      <c r="Z15" s="32">
        <f>+IF(X15&lt;&gt;0,+(Y15/X15)*100,0)</f>
        <v>-22.690040084359442</v>
      </c>
      <c r="AA15" s="33">
        <f>SUM(AA6:AA14)</f>
        <v>162766367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-294188484</v>
      </c>
      <c r="F24" s="23">
        <v>-294188484</v>
      </c>
      <c r="G24" s="23">
        <v>-79340</v>
      </c>
      <c r="H24" s="23">
        <v>-4017965</v>
      </c>
      <c r="I24" s="23">
        <v>-7093128</v>
      </c>
      <c r="J24" s="23">
        <v>-11190433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-11190433</v>
      </c>
      <c r="X24" s="23">
        <v>-37074371</v>
      </c>
      <c r="Y24" s="23">
        <v>25883938</v>
      </c>
      <c r="Z24" s="24">
        <v>-69.82</v>
      </c>
      <c r="AA24" s="25">
        <v>-294188484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-294188484</v>
      </c>
      <c r="F25" s="31">
        <f t="shared" si="1"/>
        <v>-294188484</v>
      </c>
      <c r="G25" s="31">
        <f t="shared" si="1"/>
        <v>-79340</v>
      </c>
      <c r="H25" s="31">
        <f t="shared" si="1"/>
        <v>-4017965</v>
      </c>
      <c r="I25" s="31">
        <f t="shared" si="1"/>
        <v>-7093128</v>
      </c>
      <c r="J25" s="31">
        <f t="shared" si="1"/>
        <v>-11190433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-11190433</v>
      </c>
      <c r="X25" s="31">
        <f t="shared" si="1"/>
        <v>-37074371</v>
      </c>
      <c r="Y25" s="31">
        <f t="shared" si="1"/>
        <v>25883938</v>
      </c>
      <c r="Z25" s="32">
        <f>+IF(X25&lt;&gt;0,+(Y25/X25)*100,0)</f>
        <v>-69.81625662644419</v>
      </c>
      <c r="AA25" s="33">
        <f>SUM(AA19:AA24)</f>
        <v>-294188484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100000000</v>
      </c>
      <c r="F30" s="23">
        <v>100000000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12570655</v>
      </c>
      <c r="Y30" s="23">
        <v>-12570655</v>
      </c>
      <c r="Z30" s="24">
        <v>-100</v>
      </c>
      <c r="AA30" s="25">
        <v>100000000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>
        <v>91637</v>
      </c>
      <c r="H31" s="40">
        <v>42865</v>
      </c>
      <c r="I31" s="40">
        <v>75232</v>
      </c>
      <c r="J31" s="40">
        <v>209734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209734</v>
      </c>
      <c r="X31" s="40"/>
      <c r="Y31" s="23">
        <v>209734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-6974545</v>
      </c>
      <c r="F33" s="23">
        <v>-6974545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-6974545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93025455</v>
      </c>
      <c r="F34" s="31">
        <f t="shared" si="2"/>
        <v>93025455</v>
      </c>
      <c r="G34" s="31">
        <f t="shared" si="2"/>
        <v>91637</v>
      </c>
      <c r="H34" s="31">
        <f t="shared" si="2"/>
        <v>42865</v>
      </c>
      <c r="I34" s="31">
        <f t="shared" si="2"/>
        <v>75232</v>
      </c>
      <c r="J34" s="31">
        <f t="shared" si="2"/>
        <v>209734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209734</v>
      </c>
      <c r="X34" s="31">
        <f t="shared" si="2"/>
        <v>12570655</v>
      </c>
      <c r="Y34" s="31">
        <f t="shared" si="2"/>
        <v>-12360921</v>
      </c>
      <c r="Z34" s="32">
        <f>+IF(X34&lt;&gt;0,+(Y34/X34)*100,0)</f>
        <v>-98.33155869761758</v>
      </c>
      <c r="AA34" s="33">
        <f>SUM(AA29:AA33)</f>
        <v>93025455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-38396662</v>
      </c>
      <c r="F36" s="37">
        <f t="shared" si="3"/>
        <v>-38396662</v>
      </c>
      <c r="G36" s="37">
        <f t="shared" si="3"/>
        <v>81743621</v>
      </c>
      <c r="H36" s="37">
        <f t="shared" si="3"/>
        <v>-5859161</v>
      </c>
      <c r="I36" s="37">
        <f t="shared" si="3"/>
        <v>-25810048</v>
      </c>
      <c r="J36" s="37">
        <f t="shared" si="3"/>
        <v>50074412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50074412</v>
      </c>
      <c r="X36" s="37">
        <f t="shared" si="3"/>
        <v>54470728</v>
      </c>
      <c r="Y36" s="37">
        <f t="shared" si="3"/>
        <v>-4396316</v>
      </c>
      <c r="Z36" s="38">
        <f>+IF(X36&lt;&gt;0,+(Y36/X36)*100,0)</f>
        <v>-8.070969787662834</v>
      </c>
      <c r="AA36" s="39">
        <f>+AA15+AA25+AA34</f>
        <v>-38396662</v>
      </c>
    </row>
    <row r="37" spans="1:27" ht="13.5">
      <c r="A37" s="26" t="s">
        <v>57</v>
      </c>
      <c r="B37" s="20"/>
      <c r="C37" s="35"/>
      <c r="D37" s="35"/>
      <c r="E37" s="36">
        <v>492149679</v>
      </c>
      <c r="F37" s="37"/>
      <c r="G37" s="37">
        <v>504928066</v>
      </c>
      <c r="H37" s="37">
        <v>586671687</v>
      </c>
      <c r="I37" s="37">
        <v>580812526</v>
      </c>
      <c r="J37" s="37">
        <v>504928066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504928066</v>
      </c>
      <c r="X37" s="37"/>
      <c r="Y37" s="37">
        <v>504928066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453753018</v>
      </c>
      <c r="F38" s="49">
        <v>-38396661</v>
      </c>
      <c r="G38" s="49">
        <v>586671687</v>
      </c>
      <c r="H38" s="49">
        <v>580812526</v>
      </c>
      <c r="I38" s="49">
        <v>555002478</v>
      </c>
      <c r="J38" s="49">
        <v>555002478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555002478</v>
      </c>
      <c r="X38" s="49">
        <v>54470729</v>
      </c>
      <c r="Y38" s="49">
        <v>500531749</v>
      </c>
      <c r="Z38" s="50">
        <v>918.9</v>
      </c>
      <c r="AA38" s="51">
        <v>-38396661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524216924</v>
      </c>
      <c r="D6" s="21"/>
      <c r="E6" s="22">
        <v>561974022</v>
      </c>
      <c r="F6" s="23">
        <v>561974022</v>
      </c>
      <c r="G6" s="23">
        <v>49771526</v>
      </c>
      <c r="H6" s="23">
        <v>61163365</v>
      </c>
      <c r="I6" s="23">
        <v>54368611</v>
      </c>
      <c r="J6" s="23">
        <v>165303502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165303502</v>
      </c>
      <c r="X6" s="23">
        <v>138005265</v>
      </c>
      <c r="Y6" s="23">
        <v>27298237</v>
      </c>
      <c r="Z6" s="24">
        <v>19.78</v>
      </c>
      <c r="AA6" s="25">
        <v>561974022</v>
      </c>
    </row>
    <row r="7" spans="1:27" ht="13.5">
      <c r="A7" s="26" t="s">
        <v>34</v>
      </c>
      <c r="B7" s="20"/>
      <c r="C7" s="21">
        <v>148400622</v>
      </c>
      <c r="D7" s="21"/>
      <c r="E7" s="22">
        <v>113275569</v>
      </c>
      <c r="F7" s="23">
        <v>113275569</v>
      </c>
      <c r="G7" s="23">
        <v>30833000</v>
      </c>
      <c r="H7" s="23">
        <v>6914405</v>
      </c>
      <c r="I7" s="23">
        <v>-4706</v>
      </c>
      <c r="J7" s="23">
        <v>37742699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37742699</v>
      </c>
      <c r="X7" s="23">
        <v>39151465</v>
      </c>
      <c r="Y7" s="23">
        <v>-1408766</v>
      </c>
      <c r="Z7" s="24">
        <v>-3.6</v>
      </c>
      <c r="AA7" s="25">
        <v>113275569</v>
      </c>
    </row>
    <row r="8" spans="1:27" ht="13.5">
      <c r="A8" s="26" t="s">
        <v>35</v>
      </c>
      <c r="B8" s="20"/>
      <c r="C8" s="21">
        <v>73495317</v>
      </c>
      <c r="D8" s="21"/>
      <c r="E8" s="22">
        <v>50376744</v>
      </c>
      <c r="F8" s="23">
        <v>50376744</v>
      </c>
      <c r="G8" s="23">
        <v>10635000</v>
      </c>
      <c r="H8" s="23">
        <v>7143980</v>
      </c>
      <c r="I8" s="23">
        <v>3125382</v>
      </c>
      <c r="J8" s="23">
        <v>20904362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20904362</v>
      </c>
      <c r="X8" s="23">
        <v>12298000</v>
      </c>
      <c r="Y8" s="23">
        <v>8606362</v>
      </c>
      <c r="Z8" s="24">
        <v>69.98</v>
      </c>
      <c r="AA8" s="25">
        <v>50376744</v>
      </c>
    </row>
    <row r="9" spans="1:27" ht="13.5">
      <c r="A9" s="26" t="s">
        <v>36</v>
      </c>
      <c r="B9" s="20"/>
      <c r="C9" s="21">
        <v>12164473</v>
      </c>
      <c r="D9" s="21"/>
      <c r="E9" s="22">
        <v>9721760</v>
      </c>
      <c r="F9" s="23">
        <v>9721760</v>
      </c>
      <c r="G9" s="23">
        <v>1031190</v>
      </c>
      <c r="H9" s="23">
        <v>1281985</v>
      </c>
      <c r="I9" s="23">
        <v>1119294</v>
      </c>
      <c r="J9" s="23">
        <v>3432469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3432469</v>
      </c>
      <c r="X9" s="23">
        <v>2815000</v>
      </c>
      <c r="Y9" s="23">
        <v>617469</v>
      </c>
      <c r="Z9" s="24">
        <v>21.93</v>
      </c>
      <c r="AA9" s="25">
        <v>9721760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-566845150</v>
      </c>
      <c r="D12" s="21"/>
      <c r="E12" s="22">
        <v>-642418725</v>
      </c>
      <c r="F12" s="23">
        <v>-642418725</v>
      </c>
      <c r="G12" s="23">
        <v>-60194320</v>
      </c>
      <c r="H12" s="23">
        <v>-69759109</v>
      </c>
      <c r="I12" s="23">
        <v>-72924035</v>
      </c>
      <c r="J12" s="23">
        <v>-202877464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-202877464</v>
      </c>
      <c r="X12" s="23">
        <v>-171021700</v>
      </c>
      <c r="Y12" s="23">
        <v>-31855764</v>
      </c>
      <c r="Z12" s="24">
        <v>18.63</v>
      </c>
      <c r="AA12" s="25">
        <v>-642418725</v>
      </c>
    </row>
    <row r="13" spans="1:27" ht="13.5">
      <c r="A13" s="26" t="s">
        <v>40</v>
      </c>
      <c r="B13" s="20"/>
      <c r="C13" s="21">
        <v>-28637978</v>
      </c>
      <c r="D13" s="21"/>
      <c r="E13" s="22">
        <v>-26586467</v>
      </c>
      <c r="F13" s="23">
        <v>-26586467</v>
      </c>
      <c r="G13" s="23"/>
      <c r="H13" s="23"/>
      <c r="I13" s="23">
        <v>-13641931</v>
      </c>
      <c r="J13" s="23">
        <v>-13641931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-13641931</v>
      </c>
      <c r="X13" s="23">
        <v>-13641931</v>
      </c>
      <c r="Y13" s="23"/>
      <c r="Z13" s="24"/>
      <c r="AA13" s="25">
        <v>-26586467</v>
      </c>
    </row>
    <row r="14" spans="1:27" ht="13.5">
      <c r="A14" s="26" t="s">
        <v>41</v>
      </c>
      <c r="B14" s="20"/>
      <c r="C14" s="21">
        <v>-131600</v>
      </c>
      <c r="D14" s="21"/>
      <c r="E14" s="22">
        <v>-200000</v>
      </c>
      <c r="F14" s="23">
        <v>-200000</v>
      </c>
      <c r="G14" s="23">
        <v>-1800</v>
      </c>
      <c r="H14" s="23">
        <v>-1800</v>
      </c>
      <c r="I14" s="23">
        <v>-1800</v>
      </c>
      <c r="J14" s="23">
        <v>-5400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-5400</v>
      </c>
      <c r="X14" s="23">
        <v>-7800</v>
      </c>
      <c r="Y14" s="23">
        <v>2400</v>
      </c>
      <c r="Z14" s="24">
        <v>-30.77</v>
      </c>
      <c r="AA14" s="25">
        <v>-200000</v>
      </c>
    </row>
    <row r="15" spans="1:27" ht="13.5">
      <c r="A15" s="27" t="s">
        <v>42</v>
      </c>
      <c r="B15" s="28"/>
      <c r="C15" s="29">
        <f aca="true" t="shared" si="0" ref="C15:Y15">SUM(C6:C14)</f>
        <v>162662608</v>
      </c>
      <c r="D15" s="29">
        <f>SUM(D6:D14)</f>
        <v>0</v>
      </c>
      <c r="E15" s="30">
        <f t="shared" si="0"/>
        <v>66142903</v>
      </c>
      <c r="F15" s="31">
        <f t="shared" si="0"/>
        <v>66142903</v>
      </c>
      <c r="G15" s="31">
        <f t="shared" si="0"/>
        <v>32074596</v>
      </c>
      <c r="H15" s="31">
        <f t="shared" si="0"/>
        <v>6742826</v>
      </c>
      <c r="I15" s="31">
        <f t="shared" si="0"/>
        <v>-27959185</v>
      </c>
      <c r="J15" s="31">
        <f t="shared" si="0"/>
        <v>10858237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10858237</v>
      </c>
      <c r="X15" s="31">
        <f t="shared" si="0"/>
        <v>7598299</v>
      </c>
      <c r="Y15" s="31">
        <f t="shared" si="0"/>
        <v>3259938</v>
      </c>
      <c r="Z15" s="32">
        <f>+IF(X15&lt;&gt;0,+(Y15/X15)*100,0)</f>
        <v>42.90352353862358</v>
      </c>
      <c r="AA15" s="33">
        <f>SUM(AA6:AA14)</f>
        <v>66142903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3753370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400000</v>
      </c>
      <c r="F21" s="23">
        <v>400000</v>
      </c>
      <c r="G21" s="40">
        <v>45122</v>
      </c>
      <c r="H21" s="40">
        <v>619</v>
      </c>
      <c r="I21" s="40">
        <v>15706</v>
      </c>
      <c r="J21" s="23">
        <v>61447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61447</v>
      </c>
      <c r="X21" s="23">
        <v>84000</v>
      </c>
      <c r="Y21" s="40">
        <v>-22553</v>
      </c>
      <c r="Z21" s="41">
        <v>-26.85</v>
      </c>
      <c r="AA21" s="42">
        <v>400000</v>
      </c>
    </row>
    <row r="22" spans="1:27" ht="13.5">
      <c r="A22" s="26" t="s">
        <v>47</v>
      </c>
      <c r="B22" s="20"/>
      <c r="C22" s="21">
        <v>565974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-123293539</v>
      </c>
      <c r="D24" s="21"/>
      <c r="E24" s="22">
        <v>-82006090</v>
      </c>
      <c r="F24" s="23">
        <v>-85575957</v>
      </c>
      <c r="G24" s="23">
        <v>-9639701</v>
      </c>
      <c r="H24" s="23">
        <v>-4058163</v>
      </c>
      <c r="I24" s="23">
        <v>-6102906</v>
      </c>
      <c r="J24" s="23">
        <v>-19800770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-19800770</v>
      </c>
      <c r="X24" s="23">
        <v>-12680000</v>
      </c>
      <c r="Y24" s="23">
        <v>-7120770</v>
      </c>
      <c r="Z24" s="24">
        <v>56.16</v>
      </c>
      <c r="AA24" s="25">
        <v>-85575957</v>
      </c>
    </row>
    <row r="25" spans="1:27" ht="13.5">
      <c r="A25" s="27" t="s">
        <v>49</v>
      </c>
      <c r="B25" s="28"/>
      <c r="C25" s="29">
        <f aca="true" t="shared" si="1" ref="C25:Y25">SUM(C19:C24)</f>
        <v>-118974195</v>
      </c>
      <c r="D25" s="29">
        <f>SUM(D19:D24)</f>
        <v>0</v>
      </c>
      <c r="E25" s="30">
        <f t="shared" si="1"/>
        <v>-81606090</v>
      </c>
      <c r="F25" s="31">
        <f t="shared" si="1"/>
        <v>-85175957</v>
      </c>
      <c r="G25" s="31">
        <f t="shared" si="1"/>
        <v>-9594579</v>
      </c>
      <c r="H25" s="31">
        <f t="shared" si="1"/>
        <v>-4057544</v>
      </c>
      <c r="I25" s="31">
        <f t="shared" si="1"/>
        <v>-6087200</v>
      </c>
      <c r="J25" s="31">
        <f t="shared" si="1"/>
        <v>-19739323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-19739323</v>
      </c>
      <c r="X25" s="31">
        <f t="shared" si="1"/>
        <v>-12596000</v>
      </c>
      <c r="Y25" s="31">
        <f t="shared" si="1"/>
        <v>-7143323</v>
      </c>
      <c r="Z25" s="32">
        <f>+IF(X25&lt;&gt;0,+(Y25/X25)*100,0)</f>
        <v>56.711043188313745</v>
      </c>
      <c r="AA25" s="33">
        <f>SUM(AA19:AA24)</f>
        <v>-85175957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-55000000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250000</v>
      </c>
      <c r="F31" s="23">
        <v>250000</v>
      </c>
      <c r="G31" s="23">
        <v>38226</v>
      </c>
      <c r="H31" s="40">
        <v>15293</v>
      </c>
      <c r="I31" s="40">
        <v>15760</v>
      </c>
      <c r="J31" s="40">
        <v>69279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69279</v>
      </c>
      <c r="X31" s="40">
        <v>55000</v>
      </c>
      <c r="Y31" s="23">
        <v>14279</v>
      </c>
      <c r="Z31" s="24">
        <v>25.96</v>
      </c>
      <c r="AA31" s="25">
        <v>250000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-28503504</v>
      </c>
      <c r="D33" s="21"/>
      <c r="E33" s="22">
        <v>-26468195</v>
      </c>
      <c r="F33" s="23">
        <v>-26468195</v>
      </c>
      <c r="G33" s="23"/>
      <c r="H33" s="23"/>
      <c r="I33" s="23">
        <v>-12885400</v>
      </c>
      <c r="J33" s="23">
        <v>-12885400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-12885400</v>
      </c>
      <c r="X33" s="23">
        <v>-12885400</v>
      </c>
      <c r="Y33" s="23"/>
      <c r="Z33" s="24"/>
      <c r="AA33" s="25">
        <v>-26468195</v>
      </c>
    </row>
    <row r="34" spans="1:27" ht="13.5">
      <c r="A34" s="27" t="s">
        <v>55</v>
      </c>
      <c r="B34" s="28"/>
      <c r="C34" s="29">
        <f aca="true" t="shared" si="2" ref="C34:Y34">SUM(C29:C33)</f>
        <v>-83503504</v>
      </c>
      <c r="D34" s="29">
        <f>SUM(D29:D33)</f>
        <v>0</v>
      </c>
      <c r="E34" s="30">
        <f t="shared" si="2"/>
        <v>-26218195</v>
      </c>
      <c r="F34" s="31">
        <f t="shared" si="2"/>
        <v>-26218195</v>
      </c>
      <c r="G34" s="31">
        <f t="shared" si="2"/>
        <v>38226</v>
      </c>
      <c r="H34" s="31">
        <f t="shared" si="2"/>
        <v>15293</v>
      </c>
      <c r="I34" s="31">
        <f t="shared" si="2"/>
        <v>-12869640</v>
      </c>
      <c r="J34" s="31">
        <f t="shared" si="2"/>
        <v>-12816121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-12816121</v>
      </c>
      <c r="X34" s="31">
        <f t="shared" si="2"/>
        <v>-12830400</v>
      </c>
      <c r="Y34" s="31">
        <f t="shared" si="2"/>
        <v>14279</v>
      </c>
      <c r="Z34" s="32">
        <f>+IF(X34&lt;&gt;0,+(Y34/X34)*100,0)</f>
        <v>-0.11129037286444693</v>
      </c>
      <c r="AA34" s="33">
        <f>SUM(AA29:AA33)</f>
        <v>-26218195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-39815091</v>
      </c>
      <c r="D36" s="35">
        <f>+D15+D25+D34</f>
        <v>0</v>
      </c>
      <c r="E36" s="36">
        <f t="shared" si="3"/>
        <v>-41681382</v>
      </c>
      <c r="F36" s="37">
        <f t="shared" si="3"/>
        <v>-45251249</v>
      </c>
      <c r="G36" s="37">
        <f t="shared" si="3"/>
        <v>22518243</v>
      </c>
      <c r="H36" s="37">
        <f t="shared" si="3"/>
        <v>2700575</v>
      </c>
      <c r="I36" s="37">
        <f t="shared" si="3"/>
        <v>-46916025</v>
      </c>
      <c r="J36" s="37">
        <f t="shared" si="3"/>
        <v>-21697207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-21697207</v>
      </c>
      <c r="X36" s="37">
        <f t="shared" si="3"/>
        <v>-17828101</v>
      </c>
      <c r="Y36" s="37">
        <f t="shared" si="3"/>
        <v>-3869106</v>
      </c>
      <c r="Z36" s="38">
        <f>+IF(X36&lt;&gt;0,+(Y36/X36)*100,0)</f>
        <v>21.702288987481055</v>
      </c>
      <c r="AA36" s="39">
        <f>+AA15+AA25+AA34</f>
        <v>-45251249</v>
      </c>
    </row>
    <row r="37" spans="1:27" ht="13.5">
      <c r="A37" s="26" t="s">
        <v>57</v>
      </c>
      <c r="B37" s="20"/>
      <c r="C37" s="35">
        <v>121988865</v>
      </c>
      <c r="D37" s="35"/>
      <c r="E37" s="36">
        <v>111946113</v>
      </c>
      <c r="F37" s="37">
        <v>111946113</v>
      </c>
      <c r="G37" s="37">
        <v>144986925</v>
      </c>
      <c r="H37" s="37">
        <v>167505168</v>
      </c>
      <c r="I37" s="37">
        <v>170205743</v>
      </c>
      <c r="J37" s="37">
        <v>144986925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144986925</v>
      </c>
      <c r="X37" s="37">
        <v>111946113</v>
      </c>
      <c r="Y37" s="37">
        <v>33040812</v>
      </c>
      <c r="Z37" s="38">
        <v>29.51</v>
      </c>
      <c r="AA37" s="39">
        <v>111946113</v>
      </c>
    </row>
    <row r="38" spans="1:27" ht="13.5">
      <c r="A38" s="45" t="s">
        <v>58</v>
      </c>
      <c r="B38" s="46"/>
      <c r="C38" s="47">
        <v>82173774</v>
      </c>
      <c r="D38" s="47"/>
      <c r="E38" s="48">
        <v>70264731</v>
      </c>
      <c r="F38" s="49">
        <v>66694864</v>
      </c>
      <c r="G38" s="49">
        <v>167505168</v>
      </c>
      <c r="H38" s="49">
        <v>170205743</v>
      </c>
      <c r="I38" s="49">
        <v>123289718</v>
      </c>
      <c r="J38" s="49">
        <v>123289718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123289718</v>
      </c>
      <c r="X38" s="49">
        <v>94118012</v>
      </c>
      <c r="Y38" s="49">
        <v>29171706</v>
      </c>
      <c r="Z38" s="50">
        <v>30.99</v>
      </c>
      <c r="AA38" s="51">
        <v>66694864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351595435</v>
      </c>
      <c r="F6" s="23">
        <v>349917217</v>
      </c>
      <c r="G6" s="23">
        <v>30347980</v>
      </c>
      <c r="H6" s="23">
        <v>33986788</v>
      </c>
      <c r="I6" s="23">
        <v>34179949</v>
      </c>
      <c r="J6" s="23">
        <v>98514717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98514717</v>
      </c>
      <c r="X6" s="23">
        <v>86779842</v>
      </c>
      <c r="Y6" s="23">
        <v>11734875</v>
      </c>
      <c r="Z6" s="24">
        <v>13.52</v>
      </c>
      <c r="AA6" s="25">
        <v>349917217</v>
      </c>
    </row>
    <row r="7" spans="1:27" ht="13.5">
      <c r="A7" s="26" t="s">
        <v>34</v>
      </c>
      <c r="B7" s="20"/>
      <c r="C7" s="21"/>
      <c r="D7" s="21"/>
      <c r="E7" s="22">
        <v>77796620</v>
      </c>
      <c r="F7" s="23">
        <v>77796620</v>
      </c>
      <c r="G7" s="23">
        <v>25990000</v>
      </c>
      <c r="H7" s="23">
        <v>1641728</v>
      </c>
      <c r="I7" s="23"/>
      <c r="J7" s="23">
        <v>27631728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27631728</v>
      </c>
      <c r="X7" s="23">
        <v>25990000</v>
      </c>
      <c r="Y7" s="23">
        <v>1641728</v>
      </c>
      <c r="Z7" s="24">
        <v>6.32</v>
      </c>
      <c r="AA7" s="25">
        <v>77796620</v>
      </c>
    </row>
    <row r="8" spans="1:27" ht="13.5">
      <c r="A8" s="26" t="s">
        <v>35</v>
      </c>
      <c r="B8" s="20"/>
      <c r="C8" s="21"/>
      <c r="D8" s="21"/>
      <c r="E8" s="22">
        <v>21078972</v>
      </c>
      <c r="F8" s="23">
        <v>21078971</v>
      </c>
      <c r="G8" s="23">
        <v>6500000</v>
      </c>
      <c r="H8" s="23">
        <v>2387668</v>
      </c>
      <c r="I8" s="23">
        <v>3600000</v>
      </c>
      <c r="J8" s="23">
        <v>12487668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12487668</v>
      </c>
      <c r="X8" s="23">
        <v>6500000</v>
      </c>
      <c r="Y8" s="23">
        <v>5987668</v>
      </c>
      <c r="Z8" s="24">
        <v>92.12</v>
      </c>
      <c r="AA8" s="25">
        <v>21078971</v>
      </c>
    </row>
    <row r="9" spans="1:27" ht="13.5">
      <c r="A9" s="26" t="s">
        <v>36</v>
      </c>
      <c r="B9" s="20"/>
      <c r="C9" s="21"/>
      <c r="D9" s="21"/>
      <c r="E9" s="22">
        <v>3513246</v>
      </c>
      <c r="F9" s="23">
        <v>5191470</v>
      </c>
      <c r="G9" s="23">
        <v>350334</v>
      </c>
      <c r="H9" s="23">
        <v>217260</v>
      </c>
      <c r="I9" s="23">
        <v>323753</v>
      </c>
      <c r="J9" s="23">
        <v>891347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891347</v>
      </c>
      <c r="X9" s="23">
        <v>1268810</v>
      </c>
      <c r="Y9" s="23">
        <v>-377463</v>
      </c>
      <c r="Z9" s="24">
        <v>-29.75</v>
      </c>
      <c r="AA9" s="25">
        <v>5191470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-395248686</v>
      </c>
      <c r="F12" s="23">
        <v>-395248679</v>
      </c>
      <c r="G12" s="23">
        <v>-45263378</v>
      </c>
      <c r="H12" s="23">
        <v>-44241899</v>
      </c>
      <c r="I12" s="23">
        <v>-47447269</v>
      </c>
      <c r="J12" s="23">
        <v>-136952546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-136952546</v>
      </c>
      <c r="X12" s="23">
        <v>-89454116</v>
      </c>
      <c r="Y12" s="23">
        <v>-47498430</v>
      </c>
      <c r="Z12" s="24">
        <v>53.1</v>
      </c>
      <c r="AA12" s="25">
        <v>-395248679</v>
      </c>
    </row>
    <row r="13" spans="1:27" ht="13.5">
      <c r="A13" s="26" t="s">
        <v>40</v>
      </c>
      <c r="B13" s="20"/>
      <c r="C13" s="21"/>
      <c r="D13" s="21"/>
      <c r="E13" s="22">
        <v>-2903412</v>
      </c>
      <c r="F13" s="23">
        <v>-2903411</v>
      </c>
      <c r="G13" s="23"/>
      <c r="H13" s="23"/>
      <c r="I13" s="23">
        <v>-857952</v>
      </c>
      <c r="J13" s="23">
        <v>-857952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-857952</v>
      </c>
      <c r="X13" s="23">
        <v>-21894773</v>
      </c>
      <c r="Y13" s="23">
        <v>21036821</v>
      </c>
      <c r="Z13" s="24">
        <v>-96.08</v>
      </c>
      <c r="AA13" s="25">
        <v>-2903411</v>
      </c>
    </row>
    <row r="14" spans="1:27" ht="13.5">
      <c r="A14" s="26" t="s">
        <v>41</v>
      </c>
      <c r="B14" s="20"/>
      <c r="C14" s="21"/>
      <c r="D14" s="21"/>
      <c r="E14" s="22">
        <v>-100000</v>
      </c>
      <c r="F14" s="23">
        <v>-100000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-3291832</v>
      </c>
      <c r="Y14" s="23">
        <v>3291832</v>
      </c>
      <c r="Z14" s="24">
        <v>-100</v>
      </c>
      <c r="AA14" s="25">
        <v>-100000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55732175</v>
      </c>
      <c r="F15" s="31">
        <f t="shared" si="0"/>
        <v>55732188</v>
      </c>
      <c r="G15" s="31">
        <f t="shared" si="0"/>
        <v>17924936</v>
      </c>
      <c r="H15" s="31">
        <f t="shared" si="0"/>
        <v>-6008455</v>
      </c>
      <c r="I15" s="31">
        <f t="shared" si="0"/>
        <v>-10201519</v>
      </c>
      <c r="J15" s="31">
        <f t="shared" si="0"/>
        <v>1714962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1714962</v>
      </c>
      <c r="X15" s="31">
        <f t="shared" si="0"/>
        <v>5897931</v>
      </c>
      <c r="Y15" s="31">
        <f t="shared" si="0"/>
        <v>-4182969</v>
      </c>
      <c r="Z15" s="32">
        <f>+IF(X15&lt;&gt;0,+(Y15/X15)*100,0)</f>
        <v>-70.92265067190512</v>
      </c>
      <c r="AA15" s="33">
        <f>SUM(AA6:AA14)</f>
        <v>55732188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>
        <v>88</v>
      </c>
      <c r="I19" s="40"/>
      <c r="J19" s="23">
        <v>88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88</v>
      </c>
      <c r="X19" s="23"/>
      <c r="Y19" s="40">
        <v>88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1449996</v>
      </c>
      <c r="F21" s="23">
        <v>1449997</v>
      </c>
      <c r="G21" s="40">
        <v>494319</v>
      </c>
      <c r="H21" s="40">
        <v>215857</v>
      </c>
      <c r="I21" s="40">
        <v>170118</v>
      </c>
      <c r="J21" s="23">
        <v>880294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880294</v>
      </c>
      <c r="X21" s="23">
        <v>735985</v>
      </c>
      <c r="Y21" s="40">
        <v>144309</v>
      </c>
      <c r="Z21" s="41">
        <v>19.61</v>
      </c>
      <c r="AA21" s="42">
        <v>1449997</v>
      </c>
    </row>
    <row r="22" spans="1:27" ht="13.5">
      <c r="A22" s="26" t="s">
        <v>47</v>
      </c>
      <c r="B22" s="20"/>
      <c r="C22" s="21"/>
      <c r="D22" s="21"/>
      <c r="E22" s="22">
        <v>43451</v>
      </c>
      <c r="F22" s="23">
        <v>43451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43451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-50440170</v>
      </c>
      <c r="F24" s="23">
        <v>-50909168</v>
      </c>
      <c r="G24" s="23">
        <v>-9000</v>
      </c>
      <c r="H24" s="23"/>
      <c r="I24" s="23"/>
      <c r="J24" s="23">
        <v>-9000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-9000</v>
      </c>
      <c r="X24" s="23">
        <v>-5138290</v>
      </c>
      <c r="Y24" s="23">
        <v>5129290</v>
      </c>
      <c r="Z24" s="24">
        <v>-99.82</v>
      </c>
      <c r="AA24" s="25">
        <v>-50909168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-48946723</v>
      </c>
      <c r="F25" s="31">
        <f t="shared" si="1"/>
        <v>-49415720</v>
      </c>
      <c r="G25" s="31">
        <f t="shared" si="1"/>
        <v>485319</v>
      </c>
      <c r="H25" s="31">
        <f t="shared" si="1"/>
        <v>215945</v>
      </c>
      <c r="I25" s="31">
        <f t="shared" si="1"/>
        <v>170118</v>
      </c>
      <c r="J25" s="31">
        <f t="shared" si="1"/>
        <v>871382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871382</v>
      </c>
      <c r="X25" s="31">
        <f t="shared" si="1"/>
        <v>-4402305</v>
      </c>
      <c r="Y25" s="31">
        <f t="shared" si="1"/>
        <v>5273687</v>
      </c>
      <c r="Z25" s="32">
        <f>+IF(X25&lt;&gt;0,+(Y25/X25)*100,0)</f>
        <v>-119.79376712881094</v>
      </c>
      <c r="AA25" s="33">
        <f>SUM(AA19:AA24)</f>
        <v>-49415720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120600</v>
      </c>
      <c r="F31" s="23">
        <v>120599</v>
      </c>
      <c r="G31" s="23">
        <v>65335</v>
      </c>
      <c r="H31" s="40">
        <v>66580</v>
      </c>
      <c r="I31" s="40">
        <v>128505</v>
      </c>
      <c r="J31" s="40">
        <v>260420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260420</v>
      </c>
      <c r="X31" s="40">
        <v>85435</v>
      </c>
      <c r="Y31" s="23">
        <v>174985</v>
      </c>
      <c r="Z31" s="24">
        <v>204.82</v>
      </c>
      <c r="AA31" s="25">
        <v>120599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-3229460</v>
      </c>
      <c r="F33" s="23">
        <v>-3229460</v>
      </c>
      <c r="G33" s="23"/>
      <c r="H33" s="23"/>
      <c r="I33" s="23">
        <v>-843073</v>
      </c>
      <c r="J33" s="23">
        <v>-843073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-843073</v>
      </c>
      <c r="X33" s="23">
        <v>-807365</v>
      </c>
      <c r="Y33" s="23">
        <v>-35708</v>
      </c>
      <c r="Z33" s="24">
        <v>4.42</v>
      </c>
      <c r="AA33" s="25">
        <v>-3229460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-3108860</v>
      </c>
      <c r="F34" s="31">
        <f t="shared" si="2"/>
        <v>-3108861</v>
      </c>
      <c r="G34" s="31">
        <f t="shared" si="2"/>
        <v>65335</v>
      </c>
      <c r="H34" s="31">
        <f t="shared" si="2"/>
        <v>66580</v>
      </c>
      <c r="I34" s="31">
        <f t="shared" si="2"/>
        <v>-714568</v>
      </c>
      <c r="J34" s="31">
        <f t="shared" si="2"/>
        <v>-582653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-582653</v>
      </c>
      <c r="X34" s="31">
        <f t="shared" si="2"/>
        <v>-721930</v>
      </c>
      <c r="Y34" s="31">
        <f t="shared" si="2"/>
        <v>139277</v>
      </c>
      <c r="Z34" s="32">
        <f>+IF(X34&lt;&gt;0,+(Y34/X34)*100,0)</f>
        <v>-19.292313659219037</v>
      </c>
      <c r="AA34" s="33">
        <f>SUM(AA29:AA33)</f>
        <v>-3108861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3676592</v>
      </c>
      <c r="F36" s="37">
        <f t="shared" si="3"/>
        <v>3207607</v>
      </c>
      <c r="G36" s="37">
        <f t="shared" si="3"/>
        <v>18475590</v>
      </c>
      <c r="H36" s="37">
        <f t="shared" si="3"/>
        <v>-5725930</v>
      </c>
      <c r="I36" s="37">
        <f t="shared" si="3"/>
        <v>-10745969</v>
      </c>
      <c r="J36" s="37">
        <f t="shared" si="3"/>
        <v>2003691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2003691</v>
      </c>
      <c r="X36" s="37">
        <f t="shared" si="3"/>
        <v>773696</v>
      </c>
      <c r="Y36" s="37">
        <f t="shared" si="3"/>
        <v>1229995</v>
      </c>
      <c r="Z36" s="38">
        <f>+IF(X36&lt;&gt;0,+(Y36/X36)*100,0)</f>
        <v>158.97652307883197</v>
      </c>
      <c r="AA36" s="39">
        <f>+AA15+AA25+AA34</f>
        <v>3207607</v>
      </c>
    </row>
    <row r="37" spans="1:27" ht="13.5">
      <c r="A37" s="26" t="s">
        <v>57</v>
      </c>
      <c r="B37" s="20"/>
      <c r="C37" s="35"/>
      <c r="D37" s="35"/>
      <c r="E37" s="36">
        <v>74875109</v>
      </c>
      <c r="F37" s="37">
        <v>61197132</v>
      </c>
      <c r="G37" s="37">
        <v>61197132</v>
      </c>
      <c r="H37" s="37">
        <v>79672722</v>
      </c>
      <c r="I37" s="37">
        <v>73946792</v>
      </c>
      <c r="J37" s="37">
        <v>61197132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61197132</v>
      </c>
      <c r="X37" s="37">
        <v>61197132</v>
      </c>
      <c r="Y37" s="37"/>
      <c r="Z37" s="38"/>
      <c r="AA37" s="39">
        <v>61197132</v>
      </c>
    </row>
    <row r="38" spans="1:27" ht="13.5">
      <c r="A38" s="45" t="s">
        <v>58</v>
      </c>
      <c r="B38" s="46"/>
      <c r="C38" s="47"/>
      <c r="D38" s="47"/>
      <c r="E38" s="48">
        <v>78551700</v>
      </c>
      <c r="F38" s="49">
        <v>64404738</v>
      </c>
      <c r="G38" s="49">
        <v>79672722</v>
      </c>
      <c r="H38" s="49">
        <v>73946792</v>
      </c>
      <c r="I38" s="49">
        <v>63200823</v>
      </c>
      <c r="J38" s="49">
        <v>63200823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63200823</v>
      </c>
      <c r="X38" s="49">
        <v>61970827</v>
      </c>
      <c r="Y38" s="49">
        <v>1229996</v>
      </c>
      <c r="Z38" s="50">
        <v>1.98</v>
      </c>
      <c r="AA38" s="51">
        <v>64404738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82750434</v>
      </c>
      <c r="D6" s="21"/>
      <c r="E6" s="22">
        <v>103014354</v>
      </c>
      <c r="F6" s="23">
        <v>103014354</v>
      </c>
      <c r="G6" s="23">
        <v>18208290</v>
      </c>
      <c r="H6" s="23">
        <v>552142</v>
      </c>
      <c r="I6" s="23">
        <v>1716054</v>
      </c>
      <c r="J6" s="23">
        <v>20476486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20476486</v>
      </c>
      <c r="X6" s="23">
        <v>21510743</v>
      </c>
      <c r="Y6" s="23">
        <v>-1034257</v>
      </c>
      <c r="Z6" s="24">
        <v>-4.81</v>
      </c>
      <c r="AA6" s="25">
        <v>103014354</v>
      </c>
    </row>
    <row r="7" spans="1:27" ht="13.5">
      <c r="A7" s="26" t="s">
        <v>34</v>
      </c>
      <c r="B7" s="20"/>
      <c r="C7" s="21">
        <v>223954373</v>
      </c>
      <c r="D7" s="21"/>
      <c r="E7" s="22">
        <v>224728020</v>
      </c>
      <c r="F7" s="23">
        <v>224728020</v>
      </c>
      <c r="G7" s="23">
        <v>85801000</v>
      </c>
      <c r="H7" s="23">
        <v>1334000</v>
      </c>
      <c r="I7" s="23"/>
      <c r="J7" s="23">
        <v>87135000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87135000</v>
      </c>
      <c r="X7" s="23">
        <v>99118410</v>
      </c>
      <c r="Y7" s="23">
        <v>-11983410</v>
      </c>
      <c r="Z7" s="24">
        <v>-12.09</v>
      </c>
      <c r="AA7" s="25">
        <v>224728020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27781901</v>
      </c>
      <c r="D9" s="21"/>
      <c r="E9" s="22">
        <v>27500000</v>
      </c>
      <c r="F9" s="23">
        <v>27500000</v>
      </c>
      <c r="G9" s="23">
        <v>2124117</v>
      </c>
      <c r="H9" s="23">
        <v>2593448</v>
      </c>
      <c r="I9" s="23">
        <v>2211040</v>
      </c>
      <c r="J9" s="23">
        <v>6928605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6928605</v>
      </c>
      <c r="X9" s="23">
        <v>2076250</v>
      </c>
      <c r="Y9" s="23">
        <v>4852355</v>
      </c>
      <c r="Z9" s="24">
        <v>233.71</v>
      </c>
      <c r="AA9" s="25">
        <v>27500000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-300331078</v>
      </c>
      <c r="D12" s="21"/>
      <c r="E12" s="22">
        <v>-340521549</v>
      </c>
      <c r="F12" s="23">
        <v>-346023300</v>
      </c>
      <c r="G12" s="23">
        <v>-16755483</v>
      </c>
      <c r="H12" s="23">
        <v>-19659662</v>
      </c>
      <c r="I12" s="23">
        <v>-24151032</v>
      </c>
      <c r="J12" s="23">
        <v>-60566177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-60566177</v>
      </c>
      <c r="X12" s="23">
        <v>-65425295</v>
      </c>
      <c r="Y12" s="23">
        <v>4859118</v>
      </c>
      <c r="Z12" s="24">
        <v>-7.43</v>
      </c>
      <c r="AA12" s="25">
        <v>-346023300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34155630</v>
      </c>
      <c r="D15" s="29">
        <f>SUM(D6:D14)</f>
        <v>0</v>
      </c>
      <c r="E15" s="30">
        <f t="shared" si="0"/>
        <v>14720825</v>
      </c>
      <c r="F15" s="31">
        <f t="shared" si="0"/>
        <v>9219074</v>
      </c>
      <c r="G15" s="31">
        <f t="shared" si="0"/>
        <v>89377924</v>
      </c>
      <c r="H15" s="31">
        <f t="shared" si="0"/>
        <v>-15180072</v>
      </c>
      <c r="I15" s="31">
        <f t="shared" si="0"/>
        <v>-20223938</v>
      </c>
      <c r="J15" s="31">
        <f t="shared" si="0"/>
        <v>53973914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53973914</v>
      </c>
      <c r="X15" s="31">
        <f t="shared" si="0"/>
        <v>57280108</v>
      </c>
      <c r="Y15" s="31">
        <f t="shared" si="0"/>
        <v>-3306194</v>
      </c>
      <c r="Z15" s="32">
        <f>+IF(X15&lt;&gt;0,+(Y15/X15)*100,0)</f>
        <v>-5.771975848928218</v>
      </c>
      <c r="AA15" s="33">
        <f>SUM(AA6:AA14)</f>
        <v>9219074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-5777229</v>
      </c>
      <c r="D24" s="21"/>
      <c r="E24" s="22">
        <v>-12482747</v>
      </c>
      <c r="F24" s="23">
        <v>-12621427</v>
      </c>
      <c r="G24" s="23">
        <v>-16720</v>
      </c>
      <c r="H24" s="23">
        <v>-114386</v>
      </c>
      <c r="I24" s="23">
        <v>-35377</v>
      </c>
      <c r="J24" s="23">
        <v>-166483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-166483</v>
      </c>
      <c r="X24" s="23">
        <v>-2609747</v>
      </c>
      <c r="Y24" s="23">
        <v>2443264</v>
      </c>
      <c r="Z24" s="24">
        <v>-93.62</v>
      </c>
      <c r="AA24" s="25">
        <v>-12621427</v>
      </c>
    </row>
    <row r="25" spans="1:27" ht="13.5">
      <c r="A25" s="27" t="s">
        <v>49</v>
      </c>
      <c r="B25" s="28"/>
      <c r="C25" s="29">
        <f aca="true" t="shared" si="1" ref="C25:Y25">SUM(C19:C24)</f>
        <v>-5777229</v>
      </c>
      <c r="D25" s="29">
        <f>SUM(D19:D24)</f>
        <v>0</v>
      </c>
      <c r="E25" s="30">
        <f t="shared" si="1"/>
        <v>-12482747</v>
      </c>
      <c r="F25" s="31">
        <f t="shared" si="1"/>
        <v>-12621427</v>
      </c>
      <c r="G25" s="31">
        <f t="shared" si="1"/>
        <v>-16720</v>
      </c>
      <c r="H25" s="31">
        <f t="shared" si="1"/>
        <v>-114386</v>
      </c>
      <c r="I25" s="31">
        <f t="shared" si="1"/>
        <v>-35377</v>
      </c>
      <c r="J25" s="31">
        <f t="shared" si="1"/>
        <v>-166483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-166483</v>
      </c>
      <c r="X25" s="31">
        <f t="shared" si="1"/>
        <v>-2609747</v>
      </c>
      <c r="Y25" s="31">
        <f t="shared" si="1"/>
        <v>2443264</v>
      </c>
      <c r="Z25" s="32">
        <f>+IF(X25&lt;&gt;0,+(Y25/X25)*100,0)</f>
        <v>-93.62072262177138</v>
      </c>
      <c r="AA25" s="33">
        <f>SUM(AA19:AA24)</f>
        <v>-12621427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-131435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-131435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28246966</v>
      </c>
      <c r="D36" s="35">
        <f>+D15+D25+D34</f>
        <v>0</v>
      </c>
      <c r="E36" s="36">
        <f t="shared" si="3"/>
        <v>2238078</v>
      </c>
      <c r="F36" s="37">
        <f t="shared" si="3"/>
        <v>-3402353</v>
      </c>
      <c r="G36" s="37">
        <f t="shared" si="3"/>
        <v>89361204</v>
      </c>
      <c r="H36" s="37">
        <f t="shared" si="3"/>
        <v>-15294458</v>
      </c>
      <c r="I36" s="37">
        <f t="shared" si="3"/>
        <v>-20259315</v>
      </c>
      <c r="J36" s="37">
        <f t="shared" si="3"/>
        <v>53807431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53807431</v>
      </c>
      <c r="X36" s="37">
        <f t="shared" si="3"/>
        <v>54670361</v>
      </c>
      <c r="Y36" s="37">
        <f t="shared" si="3"/>
        <v>-862930</v>
      </c>
      <c r="Z36" s="38">
        <f>+IF(X36&lt;&gt;0,+(Y36/X36)*100,0)</f>
        <v>-1.578423819078129</v>
      </c>
      <c r="AA36" s="39">
        <f>+AA15+AA25+AA34</f>
        <v>-3402353</v>
      </c>
    </row>
    <row r="37" spans="1:27" ht="13.5">
      <c r="A37" s="26" t="s">
        <v>57</v>
      </c>
      <c r="B37" s="20"/>
      <c r="C37" s="35">
        <v>428987329</v>
      </c>
      <c r="D37" s="35"/>
      <c r="E37" s="36">
        <v>417205178</v>
      </c>
      <c r="F37" s="37">
        <v>728214280</v>
      </c>
      <c r="G37" s="37">
        <v>457234295</v>
      </c>
      <c r="H37" s="37">
        <v>546595499</v>
      </c>
      <c r="I37" s="37">
        <v>531301041</v>
      </c>
      <c r="J37" s="37">
        <v>457234295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457234295</v>
      </c>
      <c r="X37" s="37">
        <v>728214280</v>
      </c>
      <c r="Y37" s="37">
        <v>-270979985</v>
      </c>
      <c r="Z37" s="38">
        <v>-37.21</v>
      </c>
      <c r="AA37" s="39">
        <v>728214280</v>
      </c>
    </row>
    <row r="38" spans="1:27" ht="13.5">
      <c r="A38" s="45" t="s">
        <v>58</v>
      </c>
      <c r="B38" s="46"/>
      <c r="C38" s="47">
        <v>457234295</v>
      </c>
      <c r="D38" s="47"/>
      <c r="E38" s="48">
        <v>419443256</v>
      </c>
      <c r="F38" s="49">
        <v>724811927</v>
      </c>
      <c r="G38" s="49">
        <v>546595499</v>
      </c>
      <c r="H38" s="49">
        <v>531301041</v>
      </c>
      <c r="I38" s="49">
        <v>511041726</v>
      </c>
      <c r="J38" s="49">
        <v>511041726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511041726</v>
      </c>
      <c r="X38" s="49">
        <v>782884641</v>
      </c>
      <c r="Y38" s="49">
        <v>-271842915</v>
      </c>
      <c r="Z38" s="50">
        <v>-34.72</v>
      </c>
      <c r="AA38" s="51">
        <v>724811927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197593541</v>
      </c>
      <c r="D6" s="21"/>
      <c r="E6" s="22">
        <v>228061638</v>
      </c>
      <c r="F6" s="23">
        <v>228061638</v>
      </c>
      <c r="G6" s="23">
        <v>25621158</v>
      </c>
      <c r="H6" s="23">
        <v>29129639</v>
      </c>
      <c r="I6" s="23">
        <v>26878532</v>
      </c>
      <c r="J6" s="23">
        <v>81629329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81629329</v>
      </c>
      <c r="X6" s="23">
        <v>54304023</v>
      </c>
      <c r="Y6" s="23">
        <v>27325306</v>
      </c>
      <c r="Z6" s="24">
        <v>50.32</v>
      </c>
      <c r="AA6" s="25">
        <v>228061638</v>
      </c>
    </row>
    <row r="7" spans="1:27" ht="13.5">
      <c r="A7" s="26" t="s">
        <v>34</v>
      </c>
      <c r="B7" s="20"/>
      <c r="C7" s="21">
        <v>68599116</v>
      </c>
      <c r="D7" s="21"/>
      <c r="E7" s="22">
        <v>103590312</v>
      </c>
      <c r="F7" s="23">
        <v>103590312</v>
      </c>
      <c r="G7" s="23">
        <v>28357000</v>
      </c>
      <c r="H7" s="23">
        <v>2178220</v>
      </c>
      <c r="I7" s="23"/>
      <c r="J7" s="23">
        <v>30535220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30535220</v>
      </c>
      <c r="X7" s="23">
        <v>46433072</v>
      </c>
      <c r="Y7" s="23">
        <v>-15897852</v>
      </c>
      <c r="Z7" s="24">
        <v>-34.24</v>
      </c>
      <c r="AA7" s="25">
        <v>103590312</v>
      </c>
    </row>
    <row r="8" spans="1:27" ht="13.5">
      <c r="A8" s="26" t="s">
        <v>35</v>
      </c>
      <c r="B8" s="20"/>
      <c r="C8" s="21">
        <v>79158628</v>
      </c>
      <c r="D8" s="21"/>
      <c r="E8" s="22">
        <v>54670188</v>
      </c>
      <c r="F8" s="23">
        <v>54670188</v>
      </c>
      <c r="G8" s="23">
        <v>13012126</v>
      </c>
      <c r="H8" s="23">
        <v>2983434</v>
      </c>
      <c r="I8" s="23">
        <v>3668297</v>
      </c>
      <c r="J8" s="23">
        <v>19663857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19663857</v>
      </c>
      <c r="X8" s="23">
        <v>13390096</v>
      </c>
      <c r="Y8" s="23">
        <v>6273761</v>
      </c>
      <c r="Z8" s="24">
        <v>46.85</v>
      </c>
      <c r="AA8" s="25">
        <v>54670188</v>
      </c>
    </row>
    <row r="9" spans="1:27" ht="13.5">
      <c r="A9" s="26" t="s">
        <v>36</v>
      </c>
      <c r="B9" s="20"/>
      <c r="C9" s="21">
        <v>12171451</v>
      </c>
      <c r="D9" s="21"/>
      <c r="E9" s="22">
        <v>8962000</v>
      </c>
      <c r="F9" s="23">
        <v>8962000</v>
      </c>
      <c r="G9" s="23">
        <v>742369</v>
      </c>
      <c r="H9" s="23">
        <v>843919</v>
      </c>
      <c r="I9" s="23">
        <v>145990</v>
      </c>
      <c r="J9" s="23">
        <v>1732278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1732278</v>
      </c>
      <c r="X9" s="23">
        <v>2079204</v>
      </c>
      <c r="Y9" s="23">
        <v>-346926</v>
      </c>
      <c r="Z9" s="24">
        <v>-16.69</v>
      </c>
      <c r="AA9" s="25">
        <v>8962000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-277158201</v>
      </c>
      <c r="D12" s="21"/>
      <c r="E12" s="22">
        <v>-307740529</v>
      </c>
      <c r="F12" s="23">
        <v>-307740529</v>
      </c>
      <c r="G12" s="23">
        <v>-33571902</v>
      </c>
      <c r="H12" s="23">
        <v>-21652794</v>
      </c>
      <c r="I12" s="23">
        <v>-29030775</v>
      </c>
      <c r="J12" s="23">
        <v>-84255471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-84255471</v>
      </c>
      <c r="X12" s="23">
        <v>-73982059</v>
      </c>
      <c r="Y12" s="23">
        <v>-10273412</v>
      </c>
      <c r="Z12" s="24">
        <v>13.89</v>
      </c>
      <c r="AA12" s="25">
        <v>-307740529</v>
      </c>
    </row>
    <row r="13" spans="1:27" ht="13.5">
      <c r="A13" s="26" t="s">
        <v>40</v>
      </c>
      <c r="B13" s="20"/>
      <c r="C13" s="21">
        <v>-12742096</v>
      </c>
      <c r="D13" s="21"/>
      <c r="E13" s="22">
        <v>-12133196</v>
      </c>
      <c r="F13" s="23">
        <v>-12133196</v>
      </c>
      <c r="G13" s="23">
        <v>-169309</v>
      </c>
      <c r="H13" s="23">
        <v>-5643607</v>
      </c>
      <c r="I13" s="23">
        <v>-2348960</v>
      </c>
      <c r="J13" s="23">
        <v>-8161876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-8161876</v>
      </c>
      <c r="X13" s="23">
        <v>-2741883</v>
      </c>
      <c r="Y13" s="23">
        <v>-5419993</v>
      </c>
      <c r="Z13" s="24">
        <v>197.67</v>
      </c>
      <c r="AA13" s="25">
        <v>-12133196</v>
      </c>
    </row>
    <row r="14" spans="1:27" ht="13.5">
      <c r="A14" s="26" t="s">
        <v>41</v>
      </c>
      <c r="B14" s="20"/>
      <c r="C14" s="21">
        <v>-823890</v>
      </c>
      <c r="D14" s="21"/>
      <c r="E14" s="22">
        <v>-1000000</v>
      </c>
      <c r="F14" s="23">
        <v>-1000000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>
        <v>-1000000</v>
      </c>
    </row>
    <row r="15" spans="1:27" ht="13.5">
      <c r="A15" s="27" t="s">
        <v>42</v>
      </c>
      <c r="B15" s="28"/>
      <c r="C15" s="29">
        <f aca="true" t="shared" si="0" ref="C15:Y15">SUM(C6:C14)</f>
        <v>66798549</v>
      </c>
      <c r="D15" s="29">
        <f>SUM(D6:D14)</f>
        <v>0</v>
      </c>
      <c r="E15" s="30">
        <f t="shared" si="0"/>
        <v>74410413</v>
      </c>
      <c r="F15" s="31">
        <f t="shared" si="0"/>
        <v>74410413</v>
      </c>
      <c r="G15" s="31">
        <f t="shared" si="0"/>
        <v>33991442</v>
      </c>
      <c r="H15" s="31">
        <f t="shared" si="0"/>
        <v>7838811</v>
      </c>
      <c r="I15" s="31">
        <f t="shared" si="0"/>
        <v>-686916</v>
      </c>
      <c r="J15" s="31">
        <f t="shared" si="0"/>
        <v>41143337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41143337</v>
      </c>
      <c r="X15" s="31">
        <f t="shared" si="0"/>
        <v>39482453</v>
      </c>
      <c r="Y15" s="31">
        <f t="shared" si="0"/>
        <v>1660884</v>
      </c>
      <c r="Z15" s="32">
        <f>+IF(X15&lt;&gt;0,+(Y15/X15)*100,0)</f>
        <v>4.206638326144528</v>
      </c>
      <c r="AA15" s="33">
        <f>SUM(AA6:AA14)</f>
        <v>74410413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1584369</v>
      </c>
      <c r="D19" s="21"/>
      <c r="E19" s="22">
        <v>1656000</v>
      </c>
      <c r="F19" s="23">
        <v>1656000</v>
      </c>
      <c r="G19" s="40"/>
      <c r="H19" s="40"/>
      <c r="I19" s="40">
        <v>343400</v>
      </c>
      <c r="J19" s="23">
        <v>343400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343400</v>
      </c>
      <c r="X19" s="23"/>
      <c r="Y19" s="40">
        <v>343400</v>
      </c>
      <c r="Z19" s="41"/>
      <c r="AA19" s="42">
        <v>1656000</v>
      </c>
    </row>
    <row r="20" spans="1:27" ht="13.5">
      <c r="A20" s="26" t="s">
        <v>45</v>
      </c>
      <c r="B20" s="20"/>
      <c r="C20" s="21">
        <v>585787</v>
      </c>
      <c r="D20" s="21"/>
      <c r="E20" s="43"/>
      <c r="F20" s="40"/>
      <c r="G20" s="23"/>
      <c r="H20" s="23"/>
      <c r="I20" s="23">
        <v>122</v>
      </c>
      <c r="J20" s="23">
        <v>122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122</v>
      </c>
      <c r="X20" s="23"/>
      <c r="Y20" s="23">
        <v>122</v>
      </c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>
        <v>7958</v>
      </c>
      <c r="J21" s="23">
        <v>7958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7958</v>
      </c>
      <c r="X21" s="23"/>
      <c r="Y21" s="40">
        <v>7958</v>
      </c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-62946682</v>
      </c>
      <c r="D24" s="21"/>
      <c r="E24" s="22">
        <v>-67546782</v>
      </c>
      <c r="F24" s="23">
        <v>-67546782</v>
      </c>
      <c r="G24" s="23">
        <v>-1046976</v>
      </c>
      <c r="H24" s="23">
        <v>-3109142</v>
      </c>
      <c r="I24" s="23">
        <v>-5167967</v>
      </c>
      <c r="J24" s="23">
        <v>-9324085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-9324085</v>
      </c>
      <c r="X24" s="23">
        <v>-12886506</v>
      </c>
      <c r="Y24" s="23">
        <v>3562421</v>
      </c>
      <c r="Z24" s="24">
        <v>-27.64</v>
      </c>
      <c r="AA24" s="25">
        <v>-67546782</v>
      </c>
    </row>
    <row r="25" spans="1:27" ht="13.5">
      <c r="A25" s="27" t="s">
        <v>49</v>
      </c>
      <c r="B25" s="28"/>
      <c r="C25" s="29">
        <f aca="true" t="shared" si="1" ref="C25:Y25">SUM(C19:C24)</f>
        <v>-60776526</v>
      </c>
      <c r="D25" s="29">
        <f>SUM(D19:D24)</f>
        <v>0</v>
      </c>
      <c r="E25" s="30">
        <f t="shared" si="1"/>
        <v>-65890782</v>
      </c>
      <c r="F25" s="31">
        <f t="shared" si="1"/>
        <v>-65890782</v>
      </c>
      <c r="G25" s="31">
        <f t="shared" si="1"/>
        <v>-1046976</v>
      </c>
      <c r="H25" s="31">
        <f t="shared" si="1"/>
        <v>-3109142</v>
      </c>
      <c r="I25" s="31">
        <f t="shared" si="1"/>
        <v>-4816487</v>
      </c>
      <c r="J25" s="31">
        <f t="shared" si="1"/>
        <v>-8972605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-8972605</v>
      </c>
      <c r="X25" s="31">
        <f t="shared" si="1"/>
        <v>-12886506</v>
      </c>
      <c r="Y25" s="31">
        <f t="shared" si="1"/>
        <v>3913901</v>
      </c>
      <c r="Z25" s="32">
        <f>+IF(X25&lt;&gt;0,+(Y25/X25)*100,0)</f>
        <v>-30.372088446627814</v>
      </c>
      <c r="AA25" s="33">
        <f>SUM(AA19:AA24)</f>
        <v>-65890782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11275461</v>
      </c>
      <c r="D30" s="21"/>
      <c r="E30" s="22">
        <v>5670000</v>
      </c>
      <c r="F30" s="23">
        <v>5670000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5670000</v>
      </c>
    </row>
    <row r="31" spans="1:27" ht="13.5">
      <c r="A31" s="26" t="s">
        <v>53</v>
      </c>
      <c r="B31" s="20"/>
      <c r="C31" s="21">
        <v>353648</v>
      </c>
      <c r="D31" s="21"/>
      <c r="E31" s="22">
        <v>213016</v>
      </c>
      <c r="F31" s="23">
        <v>213016</v>
      </c>
      <c r="G31" s="23"/>
      <c r="H31" s="40"/>
      <c r="I31" s="40">
        <v>37069</v>
      </c>
      <c r="J31" s="40">
        <v>37069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37069</v>
      </c>
      <c r="X31" s="40">
        <v>4536</v>
      </c>
      <c r="Y31" s="23">
        <v>32533</v>
      </c>
      <c r="Z31" s="24">
        <v>717.22</v>
      </c>
      <c r="AA31" s="25">
        <v>213016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-6977661</v>
      </c>
      <c r="D33" s="21"/>
      <c r="E33" s="22">
        <v>-7182945</v>
      </c>
      <c r="F33" s="23">
        <v>-7182945</v>
      </c>
      <c r="G33" s="23">
        <v>-196965</v>
      </c>
      <c r="H33" s="23"/>
      <c r="I33" s="23">
        <v>-1019864</v>
      </c>
      <c r="J33" s="23">
        <v>-1216829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-1216829</v>
      </c>
      <c r="X33" s="23">
        <v>-1495971</v>
      </c>
      <c r="Y33" s="23">
        <v>279142</v>
      </c>
      <c r="Z33" s="24">
        <v>-18.66</v>
      </c>
      <c r="AA33" s="25">
        <v>-7182945</v>
      </c>
    </row>
    <row r="34" spans="1:27" ht="13.5">
      <c r="A34" s="27" t="s">
        <v>55</v>
      </c>
      <c r="B34" s="28"/>
      <c r="C34" s="29">
        <f aca="true" t="shared" si="2" ref="C34:Y34">SUM(C29:C33)</f>
        <v>4651448</v>
      </c>
      <c r="D34" s="29">
        <f>SUM(D29:D33)</f>
        <v>0</v>
      </c>
      <c r="E34" s="30">
        <f t="shared" si="2"/>
        <v>-1299929</v>
      </c>
      <c r="F34" s="31">
        <f t="shared" si="2"/>
        <v>-1299929</v>
      </c>
      <c r="G34" s="31">
        <f t="shared" si="2"/>
        <v>-196965</v>
      </c>
      <c r="H34" s="31">
        <f t="shared" si="2"/>
        <v>0</v>
      </c>
      <c r="I34" s="31">
        <f t="shared" si="2"/>
        <v>-982795</v>
      </c>
      <c r="J34" s="31">
        <f t="shared" si="2"/>
        <v>-1179760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-1179760</v>
      </c>
      <c r="X34" s="31">
        <f t="shared" si="2"/>
        <v>-1491435</v>
      </c>
      <c r="Y34" s="31">
        <f t="shared" si="2"/>
        <v>311675</v>
      </c>
      <c r="Z34" s="32">
        <f>+IF(X34&lt;&gt;0,+(Y34/X34)*100,0)</f>
        <v>-20.89765896602936</v>
      </c>
      <c r="AA34" s="33">
        <f>SUM(AA29:AA33)</f>
        <v>-1299929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10673471</v>
      </c>
      <c r="D36" s="35">
        <f>+D15+D25+D34</f>
        <v>0</v>
      </c>
      <c r="E36" s="36">
        <f t="shared" si="3"/>
        <v>7219702</v>
      </c>
      <c r="F36" s="37">
        <f t="shared" si="3"/>
        <v>7219702</v>
      </c>
      <c r="G36" s="37">
        <f t="shared" si="3"/>
        <v>32747501</v>
      </c>
      <c r="H36" s="37">
        <f t="shared" si="3"/>
        <v>4729669</v>
      </c>
      <c r="I36" s="37">
        <f t="shared" si="3"/>
        <v>-6486198</v>
      </c>
      <c r="J36" s="37">
        <f t="shared" si="3"/>
        <v>30990972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30990972</v>
      </c>
      <c r="X36" s="37">
        <f t="shared" si="3"/>
        <v>25104512</v>
      </c>
      <c r="Y36" s="37">
        <f t="shared" si="3"/>
        <v>5886460</v>
      </c>
      <c r="Z36" s="38">
        <f>+IF(X36&lt;&gt;0,+(Y36/X36)*100,0)</f>
        <v>23.44781687052909</v>
      </c>
      <c r="AA36" s="39">
        <f>+AA15+AA25+AA34</f>
        <v>7219702</v>
      </c>
    </row>
    <row r="37" spans="1:27" ht="13.5">
      <c r="A37" s="26" t="s">
        <v>57</v>
      </c>
      <c r="B37" s="20"/>
      <c r="C37" s="35">
        <v>27544916</v>
      </c>
      <c r="D37" s="35"/>
      <c r="E37" s="36">
        <v>15052</v>
      </c>
      <c r="F37" s="37">
        <v>15052</v>
      </c>
      <c r="G37" s="37">
        <v>38218387</v>
      </c>
      <c r="H37" s="37">
        <v>70965888</v>
      </c>
      <c r="I37" s="37">
        <v>75695557</v>
      </c>
      <c r="J37" s="37">
        <v>38218387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38218387</v>
      </c>
      <c r="X37" s="37">
        <v>15052</v>
      </c>
      <c r="Y37" s="37">
        <v>38203335</v>
      </c>
      <c r="Z37" s="38">
        <v>253809.03</v>
      </c>
      <c r="AA37" s="39">
        <v>15052</v>
      </c>
    </row>
    <row r="38" spans="1:27" ht="13.5">
      <c r="A38" s="45" t="s">
        <v>58</v>
      </c>
      <c r="B38" s="46"/>
      <c r="C38" s="47">
        <v>38218387</v>
      </c>
      <c r="D38" s="47"/>
      <c r="E38" s="48">
        <v>7234754</v>
      </c>
      <c r="F38" s="49">
        <v>7234754</v>
      </c>
      <c r="G38" s="49">
        <v>70965888</v>
      </c>
      <c r="H38" s="49">
        <v>75695557</v>
      </c>
      <c r="I38" s="49">
        <v>69209359</v>
      </c>
      <c r="J38" s="49">
        <v>69209359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69209359</v>
      </c>
      <c r="X38" s="49">
        <v>25119564</v>
      </c>
      <c r="Y38" s="49">
        <v>44089795</v>
      </c>
      <c r="Z38" s="50">
        <v>175.52</v>
      </c>
      <c r="AA38" s="51">
        <v>7234754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681724843</v>
      </c>
      <c r="D6" s="21"/>
      <c r="E6" s="22">
        <v>716842433</v>
      </c>
      <c r="F6" s="23">
        <v>716842428</v>
      </c>
      <c r="G6" s="23">
        <v>59727920</v>
      </c>
      <c r="H6" s="23">
        <v>61636683</v>
      </c>
      <c r="I6" s="23">
        <v>64546583</v>
      </c>
      <c r="J6" s="23">
        <v>185911186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185911186</v>
      </c>
      <c r="X6" s="23">
        <v>181160308</v>
      </c>
      <c r="Y6" s="23">
        <v>4750878</v>
      </c>
      <c r="Z6" s="24">
        <v>2.62</v>
      </c>
      <c r="AA6" s="25">
        <v>716842428</v>
      </c>
    </row>
    <row r="7" spans="1:27" ht="13.5">
      <c r="A7" s="26" t="s">
        <v>34</v>
      </c>
      <c r="B7" s="20"/>
      <c r="C7" s="21">
        <v>65044530</v>
      </c>
      <c r="D7" s="21"/>
      <c r="E7" s="22">
        <v>58407000</v>
      </c>
      <c r="F7" s="23">
        <v>58406999</v>
      </c>
      <c r="G7" s="23">
        <v>20617298</v>
      </c>
      <c r="H7" s="23">
        <v>517756</v>
      </c>
      <c r="I7" s="23">
        <v>567536</v>
      </c>
      <c r="J7" s="23">
        <v>21702590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21702590</v>
      </c>
      <c r="X7" s="23">
        <v>13737163</v>
      </c>
      <c r="Y7" s="23">
        <v>7965427</v>
      </c>
      <c r="Z7" s="24">
        <v>57.98</v>
      </c>
      <c r="AA7" s="25">
        <v>58406999</v>
      </c>
    </row>
    <row r="8" spans="1:27" ht="13.5">
      <c r="A8" s="26" t="s">
        <v>35</v>
      </c>
      <c r="B8" s="20"/>
      <c r="C8" s="21">
        <v>36522808</v>
      </c>
      <c r="D8" s="21"/>
      <c r="E8" s="22">
        <v>34233829</v>
      </c>
      <c r="F8" s="23">
        <v>37122813</v>
      </c>
      <c r="G8" s="23"/>
      <c r="H8" s="23"/>
      <c r="I8" s="23">
        <v>1567719</v>
      </c>
      <c r="J8" s="23">
        <v>1567719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1567719</v>
      </c>
      <c r="X8" s="23">
        <v>6446033</v>
      </c>
      <c r="Y8" s="23">
        <v>-4878314</v>
      </c>
      <c r="Z8" s="24">
        <v>-75.68</v>
      </c>
      <c r="AA8" s="25">
        <v>37122813</v>
      </c>
    </row>
    <row r="9" spans="1:27" ht="13.5">
      <c r="A9" s="26" t="s">
        <v>36</v>
      </c>
      <c r="B9" s="20"/>
      <c r="C9" s="21">
        <v>8470109</v>
      </c>
      <c r="D9" s="21"/>
      <c r="E9" s="22">
        <v>8454250</v>
      </c>
      <c r="F9" s="23">
        <v>8454249</v>
      </c>
      <c r="G9" s="23">
        <v>528344</v>
      </c>
      <c r="H9" s="23">
        <v>559271</v>
      </c>
      <c r="I9" s="23">
        <v>834681</v>
      </c>
      <c r="J9" s="23">
        <v>1922296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1922296</v>
      </c>
      <c r="X9" s="23">
        <v>2260169</v>
      </c>
      <c r="Y9" s="23">
        <v>-337873</v>
      </c>
      <c r="Z9" s="24">
        <v>-14.95</v>
      </c>
      <c r="AA9" s="25">
        <v>8454249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-636539805</v>
      </c>
      <c r="D12" s="21"/>
      <c r="E12" s="22">
        <v>-653524539</v>
      </c>
      <c r="F12" s="23">
        <v>-653524536</v>
      </c>
      <c r="G12" s="23">
        <v>-40264193</v>
      </c>
      <c r="H12" s="23">
        <v>-40665044</v>
      </c>
      <c r="I12" s="23">
        <v>-49580938</v>
      </c>
      <c r="J12" s="23">
        <v>-130510175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-130510175</v>
      </c>
      <c r="X12" s="23">
        <v>-135510440</v>
      </c>
      <c r="Y12" s="23">
        <v>5000265</v>
      </c>
      <c r="Z12" s="24">
        <v>-3.69</v>
      </c>
      <c r="AA12" s="25">
        <v>-653524536</v>
      </c>
    </row>
    <row r="13" spans="1:27" ht="13.5">
      <c r="A13" s="26" t="s">
        <v>40</v>
      </c>
      <c r="B13" s="20"/>
      <c r="C13" s="21">
        <v>-39857502</v>
      </c>
      <c r="D13" s="21"/>
      <c r="E13" s="22">
        <v>-45162306</v>
      </c>
      <c r="F13" s="23">
        <v>-45162306</v>
      </c>
      <c r="G13" s="23">
        <v>-130680</v>
      </c>
      <c r="H13" s="23"/>
      <c r="I13" s="23">
        <v>-1146535</v>
      </c>
      <c r="J13" s="23">
        <v>-1277215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-1277215</v>
      </c>
      <c r="X13" s="23">
        <v>-141077</v>
      </c>
      <c r="Y13" s="23">
        <v>-1136138</v>
      </c>
      <c r="Z13" s="24">
        <v>805.33</v>
      </c>
      <c r="AA13" s="25">
        <v>-45162306</v>
      </c>
    </row>
    <row r="14" spans="1:27" ht="13.5">
      <c r="A14" s="26" t="s">
        <v>41</v>
      </c>
      <c r="B14" s="20"/>
      <c r="C14" s="21">
        <v>-38749289</v>
      </c>
      <c r="D14" s="21"/>
      <c r="E14" s="22">
        <v>-41370338</v>
      </c>
      <c r="F14" s="23">
        <v>-41370338</v>
      </c>
      <c r="G14" s="23">
        <v>-3380401</v>
      </c>
      <c r="H14" s="23">
        <v>-3445538</v>
      </c>
      <c r="I14" s="23">
        <v>-3478481</v>
      </c>
      <c r="J14" s="23">
        <v>-10304420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-10304420</v>
      </c>
      <c r="X14" s="23">
        <v>-10470585</v>
      </c>
      <c r="Y14" s="23">
        <v>166165</v>
      </c>
      <c r="Z14" s="24">
        <v>-1.59</v>
      </c>
      <c r="AA14" s="25">
        <v>-41370338</v>
      </c>
    </row>
    <row r="15" spans="1:27" ht="13.5">
      <c r="A15" s="27" t="s">
        <v>42</v>
      </c>
      <c r="B15" s="28"/>
      <c r="C15" s="29">
        <f aca="true" t="shared" si="0" ref="C15:Y15">SUM(C6:C14)</f>
        <v>76615694</v>
      </c>
      <c r="D15" s="29">
        <f>SUM(D6:D14)</f>
        <v>0</v>
      </c>
      <c r="E15" s="30">
        <f t="shared" si="0"/>
        <v>77880329</v>
      </c>
      <c r="F15" s="31">
        <f t="shared" si="0"/>
        <v>80769309</v>
      </c>
      <c r="G15" s="31">
        <f t="shared" si="0"/>
        <v>37098288</v>
      </c>
      <c r="H15" s="31">
        <f t="shared" si="0"/>
        <v>18603128</v>
      </c>
      <c r="I15" s="31">
        <f t="shared" si="0"/>
        <v>13310565</v>
      </c>
      <c r="J15" s="31">
        <f t="shared" si="0"/>
        <v>69011981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69011981</v>
      </c>
      <c r="X15" s="31">
        <f t="shared" si="0"/>
        <v>57481571</v>
      </c>
      <c r="Y15" s="31">
        <f t="shared" si="0"/>
        <v>11530410</v>
      </c>
      <c r="Z15" s="32">
        <f>+IF(X15&lt;&gt;0,+(Y15/X15)*100,0)</f>
        <v>20.059316054531635</v>
      </c>
      <c r="AA15" s="33">
        <f>SUM(AA6:AA14)</f>
        <v>80769309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5072932</v>
      </c>
      <c r="D19" s="21"/>
      <c r="E19" s="22">
        <v>2134088</v>
      </c>
      <c r="F19" s="23">
        <v>2134088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51000</v>
      </c>
      <c r="Y19" s="40">
        <v>-51000</v>
      </c>
      <c r="Z19" s="41">
        <v>-100</v>
      </c>
      <c r="AA19" s="42">
        <v>2134088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18013</v>
      </c>
      <c r="D21" s="44"/>
      <c r="E21" s="22">
        <v>15023</v>
      </c>
      <c r="F21" s="23">
        <v>15024</v>
      </c>
      <c r="G21" s="40">
        <v>95</v>
      </c>
      <c r="H21" s="40">
        <v>95</v>
      </c>
      <c r="I21" s="40">
        <v>97</v>
      </c>
      <c r="J21" s="23">
        <v>287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287</v>
      </c>
      <c r="X21" s="23">
        <v>3756</v>
      </c>
      <c r="Y21" s="40">
        <v>-3469</v>
      </c>
      <c r="Z21" s="41">
        <v>-92.36</v>
      </c>
      <c r="AA21" s="42">
        <v>15024</v>
      </c>
    </row>
    <row r="22" spans="1:27" ht="13.5">
      <c r="A22" s="26" t="s">
        <v>47</v>
      </c>
      <c r="B22" s="20"/>
      <c r="C22" s="21">
        <v>-4528851</v>
      </c>
      <c r="D22" s="21"/>
      <c r="E22" s="22">
        <v>-5827442</v>
      </c>
      <c r="F22" s="23">
        <v>-5827440</v>
      </c>
      <c r="G22" s="23">
        <v>-482771</v>
      </c>
      <c r="H22" s="23">
        <v>-461130</v>
      </c>
      <c r="I22" s="23">
        <v>-482508</v>
      </c>
      <c r="J22" s="23">
        <v>-1426409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-1426409</v>
      </c>
      <c r="X22" s="23">
        <v>-1456860</v>
      </c>
      <c r="Y22" s="23">
        <v>30451</v>
      </c>
      <c r="Z22" s="24">
        <v>-2.09</v>
      </c>
      <c r="AA22" s="25">
        <v>-5827440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-130930229</v>
      </c>
      <c r="D24" s="21"/>
      <c r="E24" s="22">
        <v>-97720534</v>
      </c>
      <c r="F24" s="23">
        <v>-103008312</v>
      </c>
      <c r="G24" s="23"/>
      <c r="H24" s="23">
        <v>-2668152</v>
      </c>
      <c r="I24" s="23">
        <v>-5907357</v>
      </c>
      <c r="J24" s="23">
        <v>-8575509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-8575509</v>
      </c>
      <c r="X24" s="23">
        <v>-22323406</v>
      </c>
      <c r="Y24" s="23">
        <v>13747897</v>
      </c>
      <c r="Z24" s="24">
        <v>-61.59</v>
      </c>
      <c r="AA24" s="25">
        <v>-103008312</v>
      </c>
    </row>
    <row r="25" spans="1:27" ht="13.5">
      <c r="A25" s="27" t="s">
        <v>49</v>
      </c>
      <c r="B25" s="28"/>
      <c r="C25" s="29">
        <f aca="true" t="shared" si="1" ref="C25:Y25">SUM(C19:C24)</f>
        <v>-130368135</v>
      </c>
      <c r="D25" s="29">
        <f>SUM(D19:D24)</f>
        <v>0</v>
      </c>
      <c r="E25" s="30">
        <f t="shared" si="1"/>
        <v>-101398865</v>
      </c>
      <c r="F25" s="31">
        <f t="shared" si="1"/>
        <v>-106686640</v>
      </c>
      <c r="G25" s="31">
        <f t="shared" si="1"/>
        <v>-482676</v>
      </c>
      <c r="H25" s="31">
        <f t="shared" si="1"/>
        <v>-3129187</v>
      </c>
      <c r="I25" s="31">
        <f t="shared" si="1"/>
        <v>-6389768</v>
      </c>
      <c r="J25" s="31">
        <f t="shared" si="1"/>
        <v>-10001631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-10001631</v>
      </c>
      <c r="X25" s="31">
        <f t="shared" si="1"/>
        <v>-23725510</v>
      </c>
      <c r="Y25" s="31">
        <f t="shared" si="1"/>
        <v>13723879</v>
      </c>
      <c r="Z25" s="32">
        <f>+IF(X25&lt;&gt;0,+(Y25/X25)*100,0)</f>
        <v>-57.844400394343474</v>
      </c>
      <c r="AA25" s="33">
        <f>SUM(AA19:AA24)</f>
        <v>-106686640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-729624</v>
      </c>
      <c r="D29" s="21"/>
      <c r="E29" s="22">
        <v>5520422</v>
      </c>
      <c r="F29" s="23">
        <v>5520422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6481905</v>
      </c>
      <c r="Y29" s="23">
        <v>-6481905</v>
      </c>
      <c r="Z29" s="24">
        <v>-100</v>
      </c>
      <c r="AA29" s="25">
        <v>5520422</v>
      </c>
    </row>
    <row r="30" spans="1:27" ht="13.5">
      <c r="A30" s="26" t="s">
        <v>52</v>
      </c>
      <c r="B30" s="20"/>
      <c r="C30" s="21">
        <v>51300000</v>
      </c>
      <c r="D30" s="21"/>
      <c r="E30" s="22">
        <v>40000000</v>
      </c>
      <c r="F30" s="23">
        <v>40000000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40000000</v>
      </c>
    </row>
    <row r="31" spans="1:27" ht="13.5">
      <c r="A31" s="26" t="s">
        <v>53</v>
      </c>
      <c r="B31" s="20"/>
      <c r="C31" s="21">
        <v>2818974</v>
      </c>
      <c r="D31" s="21"/>
      <c r="E31" s="22">
        <v>2703273</v>
      </c>
      <c r="F31" s="23">
        <v>2703275</v>
      </c>
      <c r="G31" s="23">
        <v>1976433</v>
      </c>
      <c r="H31" s="40">
        <v>35290</v>
      </c>
      <c r="I31" s="40">
        <v>292954</v>
      </c>
      <c r="J31" s="40">
        <v>2304677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2304677</v>
      </c>
      <c r="X31" s="40">
        <v>675818</v>
      </c>
      <c r="Y31" s="23">
        <v>1628859</v>
      </c>
      <c r="Z31" s="24">
        <v>241.02</v>
      </c>
      <c r="AA31" s="25">
        <v>2703275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-20625790</v>
      </c>
      <c r="D33" s="21"/>
      <c r="E33" s="22">
        <v>-21061172</v>
      </c>
      <c r="F33" s="23">
        <v>-21061172</v>
      </c>
      <c r="G33" s="23">
        <v>-978404</v>
      </c>
      <c r="H33" s="23"/>
      <c r="I33" s="23">
        <v>-678488</v>
      </c>
      <c r="J33" s="23">
        <v>-1656892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-1656892</v>
      </c>
      <c r="X33" s="23">
        <v>-1054931</v>
      </c>
      <c r="Y33" s="23">
        <v>-601961</v>
      </c>
      <c r="Z33" s="24">
        <v>57.06</v>
      </c>
      <c r="AA33" s="25">
        <v>-21061172</v>
      </c>
    </row>
    <row r="34" spans="1:27" ht="13.5">
      <c r="A34" s="27" t="s">
        <v>55</v>
      </c>
      <c r="B34" s="28"/>
      <c r="C34" s="29">
        <f aca="true" t="shared" si="2" ref="C34:Y34">SUM(C29:C33)</f>
        <v>32763560</v>
      </c>
      <c r="D34" s="29">
        <f>SUM(D29:D33)</f>
        <v>0</v>
      </c>
      <c r="E34" s="30">
        <f t="shared" si="2"/>
        <v>27162523</v>
      </c>
      <c r="F34" s="31">
        <f t="shared" si="2"/>
        <v>27162525</v>
      </c>
      <c r="G34" s="31">
        <f t="shared" si="2"/>
        <v>998029</v>
      </c>
      <c r="H34" s="31">
        <f t="shared" si="2"/>
        <v>35290</v>
      </c>
      <c r="I34" s="31">
        <f t="shared" si="2"/>
        <v>-385534</v>
      </c>
      <c r="J34" s="31">
        <f t="shared" si="2"/>
        <v>647785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647785</v>
      </c>
      <c r="X34" s="31">
        <f t="shared" si="2"/>
        <v>6102792</v>
      </c>
      <c r="Y34" s="31">
        <f t="shared" si="2"/>
        <v>-5455007</v>
      </c>
      <c r="Z34" s="32">
        <f>+IF(X34&lt;&gt;0,+(Y34/X34)*100,0)</f>
        <v>-89.38543211041767</v>
      </c>
      <c r="AA34" s="33">
        <f>SUM(AA29:AA33)</f>
        <v>27162525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-20988881</v>
      </c>
      <c r="D36" s="35">
        <f>+D15+D25+D34</f>
        <v>0</v>
      </c>
      <c r="E36" s="36">
        <f t="shared" si="3"/>
        <v>3643987</v>
      </c>
      <c r="F36" s="37">
        <f t="shared" si="3"/>
        <v>1245194</v>
      </c>
      <c r="G36" s="37">
        <f t="shared" si="3"/>
        <v>37613641</v>
      </c>
      <c r="H36" s="37">
        <f t="shared" si="3"/>
        <v>15509231</v>
      </c>
      <c r="I36" s="37">
        <f t="shared" si="3"/>
        <v>6535263</v>
      </c>
      <c r="J36" s="37">
        <f t="shared" si="3"/>
        <v>59658135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59658135</v>
      </c>
      <c r="X36" s="37">
        <f t="shared" si="3"/>
        <v>39858853</v>
      </c>
      <c r="Y36" s="37">
        <f t="shared" si="3"/>
        <v>19799282</v>
      </c>
      <c r="Z36" s="38">
        <f>+IF(X36&lt;&gt;0,+(Y36/X36)*100,0)</f>
        <v>49.67348659029401</v>
      </c>
      <c r="AA36" s="39">
        <f>+AA15+AA25+AA34</f>
        <v>1245194</v>
      </c>
    </row>
    <row r="37" spans="1:27" ht="13.5">
      <c r="A37" s="26" t="s">
        <v>57</v>
      </c>
      <c r="B37" s="20"/>
      <c r="C37" s="35">
        <v>84147296</v>
      </c>
      <c r="D37" s="35"/>
      <c r="E37" s="36">
        <v>84406046</v>
      </c>
      <c r="F37" s="37">
        <v>84406046</v>
      </c>
      <c r="G37" s="37">
        <v>63158415</v>
      </c>
      <c r="H37" s="37">
        <v>100772056</v>
      </c>
      <c r="I37" s="37">
        <v>116281287</v>
      </c>
      <c r="J37" s="37">
        <v>63158415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63158415</v>
      </c>
      <c r="X37" s="37">
        <v>84406046</v>
      </c>
      <c r="Y37" s="37">
        <v>-21247631</v>
      </c>
      <c r="Z37" s="38">
        <v>-25.17</v>
      </c>
      <c r="AA37" s="39">
        <v>84406046</v>
      </c>
    </row>
    <row r="38" spans="1:27" ht="13.5">
      <c r="A38" s="45" t="s">
        <v>58</v>
      </c>
      <c r="B38" s="46"/>
      <c r="C38" s="47">
        <v>63158415</v>
      </c>
      <c r="D38" s="47"/>
      <c r="E38" s="48">
        <v>88050033</v>
      </c>
      <c r="F38" s="49">
        <v>85651240</v>
      </c>
      <c r="G38" s="49">
        <v>100772056</v>
      </c>
      <c r="H38" s="49">
        <v>116281287</v>
      </c>
      <c r="I38" s="49">
        <v>122816550</v>
      </c>
      <c r="J38" s="49">
        <v>122816550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122816550</v>
      </c>
      <c r="X38" s="49">
        <v>124264899</v>
      </c>
      <c r="Y38" s="49">
        <v>-1448349</v>
      </c>
      <c r="Z38" s="50">
        <v>-1.17</v>
      </c>
      <c r="AA38" s="51">
        <v>85651240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162968386</v>
      </c>
      <c r="F6" s="23">
        <v>162968386</v>
      </c>
      <c r="G6" s="23">
        <v>12753815</v>
      </c>
      <c r="H6" s="23">
        <v>17467365</v>
      </c>
      <c r="I6" s="23">
        <v>16089311</v>
      </c>
      <c r="J6" s="23">
        <v>46310491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46310491</v>
      </c>
      <c r="X6" s="23">
        <v>40150444</v>
      </c>
      <c r="Y6" s="23">
        <v>6160047</v>
      </c>
      <c r="Z6" s="24">
        <v>15.34</v>
      </c>
      <c r="AA6" s="25">
        <v>162968386</v>
      </c>
    </row>
    <row r="7" spans="1:27" ht="13.5">
      <c r="A7" s="26" t="s">
        <v>34</v>
      </c>
      <c r="B7" s="20"/>
      <c r="C7" s="21"/>
      <c r="D7" s="21"/>
      <c r="E7" s="22">
        <v>47665470</v>
      </c>
      <c r="F7" s="23">
        <v>47665470</v>
      </c>
      <c r="G7" s="23">
        <v>12505667</v>
      </c>
      <c r="H7" s="23">
        <v>448000</v>
      </c>
      <c r="I7" s="23">
        <v>5304000</v>
      </c>
      <c r="J7" s="23">
        <v>18257667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18257667</v>
      </c>
      <c r="X7" s="23">
        <v>15464353</v>
      </c>
      <c r="Y7" s="23">
        <v>2793314</v>
      </c>
      <c r="Z7" s="24">
        <v>18.06</v>
      </c>
      <c r="AA7" s="25">
        <v>47665470</v>
      </c>
    </row>
    <row r="8" spans="1:27" ht="13.5">
      <c r="A8" s="26" t="s">
        <v>35</v>
      </c>
      <c r="B8" s="20"/>
      <c r="C8" s="21"/>
      <c r="D8" s="21"/>
      <c r="E8" s="22">
        <v>11070528</v>
      </c>
      <c r="F8" s="23">
        <v>11070528</v>
      </c>
      <c r="G8" s="23">
        <v>1375000</v>
      </c>
      <c r="H8" s="23"/>
      <c r="I8" s="23"/>
      <c r="J8" s="23">
        <v>1375000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1375000</v>
      </c>
      <c r="X8" s="23">
        <v>2713632</v>
      </c>
      <c r="Y8" s="23">
        <v>-1338632</v>
      </c>
      <c r="Z8" s="24">
        <v>-49.33</v>
      </c>
      <c r="AA8" s="25">
        <v>11070528</v>
      </c>
    </row>
    <row r="9" spans="1:27" ht="13.5">
      <c r="A9" s="26" t="s">
        <v>36</v>
      </c>
      <c r="B9" s="20"/>
      <c r="C9" s="21"/>
      <c r="D9" s="21"/>
      <c r="E9" s="22">
        <v>2389570</v>
      </c>
      <c r="F9" s="23">
        <v>2389570</v>
      </c>
      <c r="G9" s="23">
        <v>122724</v>
      </c>
      <c r="H9" s="23">
        <v>204568</v>
      </c>
      <c r="I9" s="23">
        <v>232637</v>
      </c>
      <c r="J9" s="23">
        <v>559929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559929</v>
      </c>
      <c r="X9" s="23">
        <v>547401</v>
      </c>
      <c r="Y9" s="23">
        <v>12528</v>
      </c>
      <c r="Z9" s="24">
        <v>2.29</v>
      </c>
      <c r="AA9" s="25">
        <v>2389570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-212682334</v>
      </c>
      <c r="F12" s="23">
        <v>-212682334</v>
      </c>
      <c r="G12" s="23">
        <v>-17331848</v>
      </c>
      <c r="H12" s="23">
        <v>-18708878</v>
      </c>
      <c r="I12" s="23">
        <v>-18236056</v>
      </c>
      <c r="J12" s="23">
        <v>-54276782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-54276782</v>
      </c>
      <c r="X12" s="23">
        <v>-49194238</v>
      </c>
      <c r="Y12" s="23">
        <v>-5082544</v>
      </c>
      <c r="Z12" s="24">
        <v>10.33</v>
      </c>
      <c r="AA12" s="25">
        <v>-212682334</v>
      </c>
    </row>
    <row r="13" spans="1:27" ht="13.5">
      <c r="A13" s="26" t="s">
        <v>40</v>
      </c>
      <c r="B13" s="20"/>
      <c r="C13" s="21"/>
      <c r="D13" s="21"/>
      <c r="E13" s="22">
        <v>-1242060</v>
      </c>
      <c r="F13" s="23">
        <v>-1242060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-1242060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10169560</v>
      </c>
      <c r="F15" s="31">
        <f t="shared" si="0"/>
        <v>10169560</v>
      </c>
      <c r="G15" s="31">
        <f t="shared" si="0"/>
        <v>9425358</v>
      </c>
      <c r="H15" s="31">
        <f t="shared" si="0"/>
        <v>-588945</v>
      </c>
      <c r="I15" s="31">
        <f t="shared" si="0"/>
        <v>3389892</v>
      </c>
      <c r="J15" s="31">
        <f t="shared" si="0"/>
        <v>12226305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12226305</v>
      </c>
      <c r="X15" s="31">
        <f t="shared" si="0"/>
        <v>9681592</v>
      </c>
      <c r="Y15" s="31">
        <f t="shared" si="0"/>
        <v>2544713</v>
      </c>
      <c r="Z15" s="32">
        <f>+IF(X15&lt;&gt;0,+(Y15/X15)*100,0)</f>
        <v>26.28403469181515</v>
      </c>
      <c r="AA15" s="33">
        <f>SUM(AA6:AA14)</f>
        <v>10169560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6480</v>
      </c>
      <c r="F21" s="23">
        <v>6480</v>
      </c>
      <c r="G21" s="40">
        <v>2349</v>
      </c>
      <c r="H21" s="40">
        <v>2148</v>
      </c>
      <c r="I21" s="40">
        <v>540</v>
      </c>
      <c r="J21" s="23">
        <v>5037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5037</v>
      </c>
      <c r="X21" s="23">
        <v>1620</v>
      </c>
      <c r="Y21" s="40">
        <v>3417</v>
      </c>
      <c r="Z21" s="41">
        <v>210.93</v>
      </c>
      <c r="AA21" s="42">
        <v>6480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-14701032</v>
      </c>
      <c r="F24" s="23">
        <v>-14701032</v>
      </c>
      <c r="G24" s="23">
        <v>-126573</v>
      </c>
      <c r="H24" s="23">
        <v>-511947</v>
      </c>
      <c r="I24" s="23">
        <v>-1316580</v>
      </c>
      <c r="J24" s="23">
        <v>-1955100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-1955100</v>
      </c>
      <c r="X24" s="23">
        <v>-1175121</v>
      </c>
      <c r="Y24" s="23">
        <v>-779979</v>
      </c>
      <c r="Z24" s="24">
        <v>66.37</v>
      </c>
      <c r="AA24" s="25">
        <v>-14701032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-14694552</v>
      </c>
      <c r="F25" s="31">
        <f t="shared" si="1"/>
        <v>-14694552</v>
      </c>
      <c r="G25" s="31">
        <f t="shared" si="1"/>
        <v>-124224</v>
      </c>
      <c r="H25" s="31">
        <f t="shared" si="1"/>
        <v>-509799</v>
      </c>
      <c r="I25" s="31">
        <f t="shared" si="1"/>
        <v>-1316040</v>
      </c>
      <c r="J25" s="31">
        <f t="shared" si="1"/>
        <v>-1950063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-1950063</v>
      </c>
      <c r="X25" s="31">
        <f t="shared" si="1"/>
        <v>-1173501</v>
      </c>
      <c r="Y25" s="31">
        <f t="shared" si="1"/>
        <v>-776562</v>
      </c>
      <c r="Z25" s="32">
        <f>+IF(X25&lt;&gt;0,+(Y25/X25)*100,0)</f>
        <v>66.17480513437994</v>
      </c>
      <c r="AA25" s="33">
        <f>SUM(AA19:AA24)</f>
        <v>-14694552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212544</v>
      </c>
      <c r="F31" s="23">
        <v>212544</v>
      </c>
      <c r="G31" s="23">
        <v>43460</v>
      </c>
      <c r="H31" s="40">
        <v>18492</v>
      </c>
      <c r="I31" s="40">
        <v>13060</v>
      </c>
      <c r="J31" s="40">
        <v>75012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75012</v>
      </c>
      <c r="X31" s="40">
        <v>53136</v>
      </c>
      <c r="Y31" s="23">
        <v>21876</v>
      </c>
      <c r="Z31" s="24">
        <v>41.17</v>
      </c>
      <c r="AA31" s="25">
        <v>212544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-310952</v>
      </c>
      <c r="F33" s="23">
        <v>-310952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-310952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-98408</v>
      </c>
      <c r="F34" s="31">
        <f t="shared" si="2"/>
        <v>-98408</v>
      </c>
      <c r="G34" s="31">
        <f t="shared" si="2"/>
        <v>43460</v>
      </c>
      <c r="H34" s="31">
        <f t="shared" si="2"/>
        <v>18492</v>
      </c>
      <c r="I34" s="31">
        <f t="shared" si="2"/>
        <v>13060</v>
      </c>
      <c r="J34" s="31">
        <f t="shared" si="2"/>
        <v>75012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75012</v>
      </c>
      <c r="X34" s="31">
        <f t="shared" si="2"/>
        <v>53136</v>
      </c>
      <c r="Y34" s="31">
        <f t="shared" si="2"/>
        <v>21876</v>
      </c>
      <c r="Z34" s="32">
        <f>+IF(X34&lt;&gt;0,+(Y34/X34)*100,0)</f>
        <v>41.16982836495032</v>
      </c>
      <c r="AA34" s="33">
        <f>SUM(AA29:AA33)</f>
        <v>-98408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-4623400</v>
      </c>
      <c r="F36" s="37">
        <f t="shared" si="3"/>
        <v>-4623400</v>
      </c>
      <c r="G36" s="37">
        <f t="shared" si="3"/>
        <v>9344594</v>
      </c>
      <c r="H36" s="37">
        <f t="shared" si="3"/>
        <v>-1080252</v>
      </c>
      <c r="I36" s="37">
        <f t="shared" si="3"/>
        <v>2086912</v>
      </c>
      <c r="J36" s="37">
        <f t="shared" si="3"/>
        <v>10351254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10351254</v>
      </c>
      <c r="X36" s="37">
        <f t="shared" si="3"/>
        <v>8561227</v>
      </c>
      <c r="Y36" s="37">
        <f t="shared" si="3"/>
        <v>1790027</v>
      </c>
      <c r="Z36" s="38">
        <f>+IF(X36&lt;&gt;0,+(Y36/X36)*100,0)</f>
        <v>20.90853332121669</v>
      </c>
      <c r="AA36" s="39">
        <f>+AA15+AA25+AA34</f>
        <v>-4623400</v>
      </c>
    </row>
    <row r="37" spans="1:27" ht="13.5">
      <c r="A37" s="26" t="s">
        <v>57</v>
      </c>
      <c r="B37" s="20"/>
      <c r="C37" s="35"/>
      <c r="D37" s="35"/>
      <c r="E37" s="36">
        <v>18066241</v>
      </c>
      <c r="F37" s="37">
        <v>18066241</v>
      </c>
      <c r="G37" s="37">
        <v>21407201</v>
      </c>
      <c r="H37" s="37">
        <v>30751795</v>
      </c>
      <c r="I37" s="37">
        <v>29671543</v>
      </c>
      <c r="J37" s="37">
        <v>21407201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21407201</v>
      </c>
      <c r="X37" s="37">
        <v>18066241</v>
      </c>
      <c r="Y37" s="37">
        <v>3340960</v>
      </c>
      <c r="Z37" s="38">
        <v>18.49</v>
      </c>
      <c r="AA37" s="39">
        <v>18066241</v>
      </c>
    </row>
    <row r="38" spans="1:27" ht="13.5">
      <c r="A38" s="45" t="s">
        <v>58</v>
      </c>
      <c r="B38" s="46"/>
      <c r="C38" s="47"/>
      <c r="D38" s="47"/>
      <c r="E38" s="48">
        <v>13442840</v>
      </c>
      <c r="F38" s="49">
        <v>13442840</v>
      </c>
      <c r="G38" s="49">
        <v>30751795</v>
      </c>
      <c r="H38" s="49">
        <v>29671543</v>
      </c>
      <c r="I38" s="49">
        <v>31758455</v>
      </c>
      <c r="J38" s="49">
        <v>31758455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31758455</v>
      </c>
      <c r="X38" s="49">
        <v>26627467</v>
      </c>
      <c r="Y38" s="49">
        <v>5130988</v>
      </c>
      <c r="Z38" s="50">
        <v>19.27</v>
      </c>
      <c r="AA38" s="51">
        <v>13442840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138918275</v>
      </c>
      <c r="D6" s="21"/>
      <c r="E6" s="22">
        <v>128286038</v>
      </c>
      <c r="F6" s="23">
        <v>128286038</v>
      </c>
      <c r="G6" s="23">
        <v>12928521</v>
      </c>
      <c r="H6" s="23">
        <v>14456227</v>
      </c>
      <c r="I6" s="23">
        <v>20349636</v>
      </c>
      <c r="J6" s="23">
        <v>47734384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47734384</v>
      </c>
      <c r="X6" s="23">
        <v>32027373</v>
      </c>
      <c r="Y6" s="23">
        <v>15707011</v>
      </c>
      <c r="Z6" s="24">
        <v>49.04</v>
      </c>
      <c r="AA6" s="25">
        <v>128286038</v>
      </c>
    </row>
    <row r="7" spans="1:27" ht="13.5">
      <c r="A7" s="26" t="s">
        <v>34</v>
      </c>
      <c r="B7" s="20"/>
      <c r="C7" s="21">
        <v>47040000</v>
      </c>
      <c r="D7" s="21"/>
      <c r="E7" s="22">
        <v>49964076</v>
      </c>
      <c r="F7" s="23">
        <v>49964076</v>
      </c>
      <c r="G7" s="23">
        <v>8288000</v>
      </c>
      <c r="H7" s="23"/>
      <c r="I7" s="23"/>
      <c r="J7" s="23">
        <v>8288000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8288000</v>
      </c>
      <c r="X7" s="23">
        <v>12491019</v>
      </c>
      <c r="Y7" s="23">
        <v>-4203019</v>
      </c>
      <c r="Z7" s="24">
        <v>-33.65</v>
      </c>
      <c r="AA7" s="25">
        <v>49964076</v>
      </c>
    </row>
    <row r="8" spans="1:27" ht="13.5">
      <c r="A8" s="26" t="s">
        <v>35</v>
      </c>
      <c r="B8" s="20"/>
      <c r="C8" s="21">
        <v>19253722</v>
      </c>
      <c r="D8" s="21"/>
      <c r="E8" s="22">
        <v>11015916</v>
      </c>
      <c r="F8" s="23">
        <v>11015916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2753979</v>
      </c>
      <c r="Y8" s="23">
        <v>-2753979</v>
      </c>
      <c r="Z8" s="24">
        <v>-100</v>
      </c>
      <c r="AA8" s="25">
        <v>11015916</v>
      </c>
    </row>
    <row r="9" spans="1:27" ht="13.5">
      <c r="A9" s="26" t="s">
        <v>36</v>
      </c>
      <c r="B9" s="20"/>
      <c r="C9" s="21">
        <v>1297581</v>
      </c>
      <c r="D9" s="21"/>
      <c r="E9" s="22">
        <v>1749996</v>
      </c>
      <c r="F9" s="23">
        <v>1749996</v>
      </c>
      <c r="G9" s="23">
        <v>60477</v>
      </c>
      <c r="H9" s="23">
        <v>85486</v>
      </c>
      <c r="I9" s="23">
        <v>54672</v>
      </c>
      <c r="J9" s="23">
        <v>200635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200635</v>
      </c>
      <c r="X9" s="23">
        <v>437499</v>
      </c>
      <c r="Y9" s="23">
        <v>-236864</v>
      </c>
      <c r="Z9" s="24">
        <v>-54.14</v>
      </c>
      <c r="AA9" s="25">
        <v>1749996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-179159077</v>
      </c>
      <c r="D12" s="21"/>
      <c r="E12" s="22">
        <v>-172664628</v>
      </c>
      <c r="F12" s="23">
        <v>-172664628</v>
      </c>
      <c r="G12" s="23">
        <v>-8253220</v>
      </c>
      <c r="H12" s="23">
        <v>-12988076</v>
      </c>
      <c r="I12" s="23">
        <v>-14716333</v>
      </c>
      <c r="J12" s="23">
        <v>-35957629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-35957629</v>
      </c>
      <c r="X12" s="23">
        <v>-43166157</v>
      </c>
      <c r="Y12" s="23">
        <v>7208528</v>
      </c>
      <c r="Z12" s="24">
        <v>-16.7</v>
      </c>
      <c r="AA12" s="25">
        <v>-172664628</v>
      </c>
    </row>
    <row r="13" spans="1:27" ht="13.5">
      <c r="A13" s="26" t="s">
        <v>40</v>
      </c>
      <c r="B13" s="20"/>
      <c r="C13" s="21">
        <v>-6005681</v>
      </c>
      <c r="D13" s="21"/>
      <c r="E13" s="22">
        <v>-6136080</v>
      </c>
      <c r="F13" s="23">
        <v>-6136080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-1534020</v>
      </c>
      <c r="Y13" s="23">
        <v>1534020</v>
      </c>
      <c r="Z13" s="24">
        <v>-100</v>
      </c>
      <c r="AA13" s="25">
        <v>-6136080</v>
      </c>
    </row>
    <row r="14" spans="1:27" ht="13.5">
      <c r="A14" s="26" t="s">
        <v>41</v>
      </c>
      <c r="B14" s="20"/>
      <c r="C14" s="21">
        <v>-1494500</v>
      </c>
      <c r="D14" s="21"/>
      <c r="E14" s="22">
        <v>-1690000</v>
      </c>
      <c r="F14" s="23">
        <v>-1690000</v>
      </c>
      <c r="G14" s="23"/>
      <c r="H14" s="23">
        <v>-90000</v>
      </c>
      <c r="I14" s="23">
        <v>-90000</v>
      </c>
      <c r="J14" s="23">
        <v>-180000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-180000</v>
      </c>
      <c r="X14" s="23">
        <v>-422500</v>
      </c>
      <c r="Y14" s="23">
        <v>242500</v>
      </c>
      <c r="Z14" s="24">
        <v>-57.4</v>
      </c>
      <c r="AA14" s="25">
        <v>-1690000</v>
      </c>
    </row>
    <row r="15" spans="1:27" ht="13.5">
      <c r="A15" s="27" t="s">
        <v>42</v>
      </c>
      <c r="B15" s="28"/>
      <c r="C15" s="29">
        <f aca="true" t="shared" si="0" ref="C15:Y15">SUM(C6:C14)</f>
        <v>19850320</v>
      </c>
      <c r="D15" s="29">
        <f>SUM(D6:D14)</f>
        <v>0</v>
      </c>
      <c r="E15" s="30">
        <f t="shared" si="0"/>
        <v>10525318</v>
      </c>
      <c r="F15" s="31">
        <f t="shared" si="0"/>
        <v>10525318</v>
      </c>
      <c r="G15" s="31">
        <f t="shared" si="0"/>
        <v>13023778</v>
      </c>
      <c r="H15" s="31">
        <f t="shared" si="0"/>
        <v>1463637</v>
      </c>
      <c r="I15" s="31">
        <f t="shared" si="0"/>
        <v>5597975</v>
      </c>
      <c r="J15" s="31">
        <f t="shared" si="0"/>
        <v>20085390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20085390</v>
      </c>
      <c r="X15" s="31">
        <f t="shared" si="0"/>
        <v>2587193</v>
      </c>
      <c r="Y15" s="31">
        <f t="shared" si="0"/>
        <v>17498197</v>
      </c>
      <c r="Z15" s="32">
        <f>+IF(X15&lt;&gt;0,+(Y15/X15)*100,0)</f>
        <v>676.3390670893126</v>
      </c>
      <c r="AA15" s="33">
        <f>SUM(AA6:AA14)</f>
        <v>10525318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20000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61343</v>
      </c>
      <c r="D21" s="44"/>
      <c r="E21" s="22">
        <v>72000</v>
      </c>
      <c r="F21" s="23">
        <v>72000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18000</v>
      </c>
      <c r="Y21" s="40">
        <v>-18000</v>
      </c>
      <c r="Z21" s="41">
        <v>-100</v>
      </c>
      <c r="AA21" s="42">
        <v>72000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-21284705</v>
      </c>
      <c r="D24" s="21"/>
      <c r="E24" s="22">
        <v>-18761724</v>
      </c>
      <c r="F24" s="23">
        <v>-18761724</v>
      </c>
      <c r="G24" s="23">
        <v>-1460526</v>
      </c>
      <c r="H24" s="23">
        <v>-1101069</v>
      </c>
      <c r="I24" s="23">
        <v>-2136928</v>
      </c>
      <c r="J24" s="23">
        <v>-4698523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-4698523</v>
      </c>
      <c r="X24" s="23">
        <v>-4690431</v>
      </c>
      <c r="Y24" s="23">
        <v>-8092</v>
      </c>
      <c r="Z24" s="24">
        <v>0.17</v>
      </c>
      <c r="AA24" s="25">
        <v>-18761724</v>
      </c>
    </row>
    <row r="25" spans="1:27" ht="13.5">
      <c r="A25" s="27" t="s">
        <v>49</v>
      </c>
      <c r="B25" s="28"/>
      <c r="C25" s="29">
        <f aca="true" t="shared" si="1" ref="C25:Y25">SUM(C19:C24)</f>
        <v>-21203362</v>
      </c>
      <c r="D25" s="29">
        <f>SUM(D19:D24)</f>
        <v>0</v>
      </c>
      <c r="E25" s="30">
        <f t="shared" si="1"/>
        <v>-18689724</v>
      </c>
      <c r="F25" s="31">
        <f t="shared" si="1"/>
        <v>-18689724</v>
      </c>
      <c r="G25" s="31">
        <f t="shared" si="1"/>
        <v>-1460526</v>
      </c>
      <c r="H25" s="31">
        <f t="shared" si="1"/>
        <v>-1101069</v>
      </c>
      <c r="I25" s="31">
        <f t="shared" si="1"/>
        <v>-2136928</v>
      </c>
      <c r="J25" s="31">
        <f t="shared" si="1"/>
        <v>-4698523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-4698523</v>
      </c>
      <c r="X25" s="31">
        <f t="shared" si="1"/>
        <v>-4672431</v>
      </c>
      <c r="Y25" s="31">
        <f t="shared" si="1"/>
        <v>-26092</v>
      </c>
      <c r="Z25" s="32">
        <f>+IF(X25&lt;&gt;0,+(Y25/X25)*100,0)</f>
        <v>0.5584245117798422</v>
      </c>
      <c r="AA25" s="33">
        <f>SUM(AA19:AA24)</f>
        <v>-18689724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204988</v>
      </c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7746000</v>
      </c>
      <c r="F30" s="23">
        <v>7746000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1936500</v>
      </c>
      <c r="Y30" s="23">
        <v>-1936500</v>
      </c>
      <c r="Z30" s="24">
        <v>-100</v>
      </c>
      <c r="AA30" s="25">
        <v>7746000</v>
      </c>
    </row>
    <row r="31" spans="1:27" ht="13.5">
      <c r="A31" s="26" t="s">
        <v>53</v>
      </c>
      <c r="B31" s="20"/>
      <c r="C31" s="21">
        <v>117193</v>
      </c>
      <c r="D31" s="21"/>
      <c r="E31" s="22">
        <v>60000</v>
      </c>
      <c r="F31" s="23">
        <v>60000</v>
      </c>
      <c r="G31" s="23">
        <v>58450</v>
      </c>
      <c r="H31" s="40">
        <v>23995</v>
      </c>
      <c r="I31" s="40">
        <v>37808</v>
      </c>
      <c r="J31" s="40">
        <v>120253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120253</v>
      </c>
      <c r="X31" s="40">
        <v>15000</v>
      </c>
      <c r="Y31" s="23">
        <v>105253</v>
      </c>
      <c r="Z31" s="24">
        <v>701.69</v>
      </c>
      <c r="AA31" s="25">
        <v>60000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-2062167</v>
      </c>
      <c r="D33" s="21"/>
      <c r="E33" s="22">
        <v>-2118000</v>
      </c>
      <c r="F33" s="23">
        <v>-2118000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-529500</v>
      </c>
      <c r="Y33" s="23">
        <v>529500</v>
      </c>
      <c r="Z33" s="24">
        <v>-100</v>
      </c>
      <c r="AA33" s="25">
        <v>-2118000</v>
      </c>
    </row>
    <row r="34" spans="1:27" ht="13.5">
      <c r="A34" s="27" t="s">
        <v>55</v>
      </c>
      <c r="B34" s="28"/>
      <c r="C34" s="29">
        <f aca="true" t="shared" si="2" ref="C34:Y34">SUM(C29:C33)</f>
        <v>-1739986</v>
      </c>
      <c r="D34" s="29">
        <f>SUM(D29:D33)</f>
        <v>0</v>
      </c>
      <c r="E34" s="30">
        <f t="shared" si="2"/>
        <v>5688000</v>
      </c>
      <c r="F34" s="31">
        <f t="shared" si="2"/>
        <v>5688000</v>
      </c>
      <c r="G34" s="31">
        <f t="shared" si="2"/>
        <v>58450</v>
      </c>
      <c r="H34" s="31">
        <f t="shared" si="2"/>
        <v>23995</v>
      </c>
      <c r="I34" s="31">
        <f t="shared" si="2"/>
        <v>37808</v>
      </c>
      <c r="J34" s="31">
        <f t="shared" si="2"/>
        <v>120253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120253</v>
      </c>
      <c r="X34" s="31">
        <f t="shared" si="2"/>
        <v>1422000</v>
      </c>
      <c r="Y34" s="31">
        <f t="shared" si="2"/>
        <v>-1301747</v>
      </c>
      <c r="Z34" s="32">
        <f>+IF(X34&lt;&gt;0,+(Y34/X34)*100,0)</f>
        <v>-91.54338959212377</v>
      </c>
      <c r="AA34" s="33">
        <f>SUM(AA29:AA33)</f>
        <v>5688000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-3093028</v>
      </c>
      <c r="D36" s="35">
        <f>+D15+D25+D34</f>
        <v>0</v>
      </c>
      <c r="E36" s="36">
        <f t="shared" si="3"/>
        <v>-2476406</v>
      </c>
      <c r="F36" s="37">
        <f t="shared" si="3"/>
        <v>-2476406</v>
      </c>
      <c r="G36" s="37">
        <f t="shared" si="3"/>
        <v>11621702</v>
      </c>
      <c r="H36" s="37">
        <f t="shared" si="3"/>
        <v>386563</v>
      </c>
      <c r="I36" s="37">
        <f t="shared" si="3"/>
        <v>3498855</v>
      </c>
      <c r="J36" s="37">
        <f t="shared" si="3"/>
        <v>15507120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15507120</v>
      </c>
      <c r="X36" s="37">
        <f t="shared" si="3"/>
        <v>-663238</v>
      </c>
      <c r="Y36" s="37">
        <f t="shared" si="3"/>
        <v>16170358</v>
      </c>
      <c r="Z36" s="38">
        <f>+IF(X36&lt;&gt;0,+(Y36/X36)*100,0)</f>
        <v>-2438.092811328663</v>
      </c>
      <c r="AA36" s="39">
        <f>+AA15+AA25+AA34</f>
        <v>-2476406</v>
      </c>
    </row>
    <row r="37" spans="1:27" ht="13.5">
      <c r="A37" s="26" t="s">
        <v>57</v>
      </c>
      <c r="B37" s="20"/>
      <c r="C37" s="35">
        <v>5019646</v>
      </c>
      <c r="D37" s="35"/>
      <c r="E37" s="36">
        <v>7221792</v>
      </c>
      <c r="F37" s="37">
        <v>7221792</v>
      </c>
      <c r="G37" s="37">
        <v>1926617</v>
      </c>
      <c r="H37" s="37">
        <v>13548319</v>
      </c>
      <c r="I37" s="37">
        <v>13934882</v>
      </c>
      <c r="J37" s="37">
        <v>1926617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1926617</v>
      </c>
      <c r="X37" s="37">
        <v>7221792</v>
      </c>
      <c r="Y37" s="37">
        <v>-5295175</v>
      </c>
      <c r="Z37" s="38">
        <v>-73.32</v>
      </c>
      <c r="AA37" s="39">
        <v>7221792</v>
      </c>
    </row>
    <row r="38" spans="1:27" ht="13.5">
      <c r="A38" s="45" t="s">
        <v>58</v>
      </c>
      <c r="B38" s="46"/>
      <c r="C38" s="47">
        <v>1926618</v>
      </c>
      <c r="D38" s="47"/>
      <c r="E38" s="48">
        <v>4745389</v>
      </c>
      <c r="F38" s="49">
        <v>4745389</v>
      </c>
      <c r="G38" s="49">
        <v>13548319</v>
      </c>
      <c r="H38" s="49">
        <v>13934882</v>
      </c>
      <c r="I38" s="49">
        <v>17433737</v>
      </c>
      <c r="J38" s="49">
        <v>17433737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17433737</v>
      </c>
      <c r="X38" s="49">
        <v>6558557</v>
      </c>
      <c r="Y38" s="49">
        <v>10875180</v>
      </c>
      <c r="Z38" s="50">
        <v>165.82</v>
      </c>
      <c r="AA38" s="51">
        <v>4745389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16180376</v>
      </c>
      <c r="D6" s="21"/>
      <c r="E6" s="22">
        <v>17122913</v>
      </c>
      <c r="F6" s="23">
        <v>16910000</v>
      </c>
      <c r="G6" s="23">
        <v>1297903</v>
      </c>
      <c r="H6" s="23">
        <v>2004101</v>
      </c>
      <c r="I6" s="23">
        <v>772513</v>
      </c>
      <c r="J6" s="23">
        <v>4074517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4074517</v>
      </c>
      <c r="X6" s="23">
        <v>9551000</v>
      </c>
      <c r="Y6" s="23">
        <v>-5476483</v>
      </c>
      <c r="Z6" s="24">
        <v>-57.34</v>
      </c>
      <c r="AA6" s="25">
        <v>16910000</v>
      </c>
    </row>
    <row r="7" spans="1:27" ht="13.5">
      <c r="A7" s="26" t="s">
        <v>34</v>
      </c>
      <c r="B7" s="20"/>
      <c r="C7" s="21">
        <v>99574466</v>
      </c>
      <c r="D7" s="21"/>
      <c r="E7" s="22">
        <v>94963039</v>
      </c>
      <c r="F7" s="23">
        <v>104105000</v>
      </c>
      <c r="G7" s="23">
        <v>28899699</v>
      </c>
      <c r="H7" s="23"/>
      <c r="I7" s="23">
        <v>9707315</v>
      </c>
      <c r="J7" s="23">
        <v>38607014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38607014</v>
      </c>
      <c r="X7" s="23">
        <v>28264000</v>
      </c>
      <c r="Y7" s="23">
        <v>10343014</v>
      </c>
      <c r="Z7" s="24">
        <v>36.59</v>
      </c>
      <c r="AA7" s="25">
        <v>104105000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1294299</v>
      </c>
      <c r="D9" s="21"/>
      <c r="E9" s="22">
        <v>504100</v>
      </c>
      <c r="F9" s="23">
        <v>996000</v>
      </c>
      <c r="G9" s="23">
        <v>310</v>
      </c>
      <c r="H9" s="23">
        <v>159102</v>
      </c>
      <c r="I9" s="23">
        <v>179514</v>
      </c>
      <c r="J9" s="23">
        <v>338926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338926</v>
      </c>
      <c r="X9" s="23">
        <v>249000</v>
      </c>
      <c r="Y9" s="23">
        <v>89926</v>
      </c>
      <c r="Z9" s="24">
        <v>36.11</v>
      </c>
      <c r="AA9" s="25">
        <v>996000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-113584759</v>
      </c>
      <c r="D12" s="21"/>
      <c r="E12" s="22">
        <v>-106494844</v>
      </c>
      <c r="F12" s="23">
        <v>-127183000</v>
      </c>
      <c r="G12" s="23">
        <v>-7532229</v>
      </c>
      <c r="H12" s="23">
        <v>-8780637</v>
      </c>
      <c r="I12" s="23">
        <v>-10467000</v>
      </c>
      <c r="J12" s="23">
        <v>-26779866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-26779866</v>
      </c>
      <c r="X12" s="23">
        <v>-28049000</v>
      </c>
      <c r="Y12" s="23">
        <v>1269134</v>
      </c>
      <c r="Z12" s="24">
        <v>-4.52</v>
      </c>
      <c r="AA12" s="25">
        <v>-127183000</v>
      </c>
    </row>
    <row r="13" spans="1:27" ht="13.5">
      <c r="A13" s="26" t="s">
        <v>40</v>
      </c>
      <c r="B13" s="20"/>
      <c r="C13" s="21">
        <v>-233295</v>
      </c>
      <c r="D13" s="21"/>
      <c r="E13" s="22">
        <v>-140539</v>
      </c>
      <c r="F13" s="23">
        <v>-144000</v>
      </c>
      <c r="G13" s="23"/>
      <c r="H13" s="23">
        <v>-10180</v>
      </c>
      <c r="I13" s="23">
        <v>-5141</v>
      </c>
      <c r="J13" s="23">
        <v>-15321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-15321</v>
      </c>
      <c r="X13" s="23">
        <v>-36000</v>
      </c>
      <c r="Y13" s="23">
        <v>20679</v>
      </c>
      <c r="Z13" s="24">
        <v>-57.44</v>
      </c>
      <c r="AA13" s="25">
        <v>-144000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3231087</v>
      </c>
      <c r="D15" s="29">
        <f>SUM(D6:D14)</f>
        <v>0</v>
      </c>
      <c r="E15" s="30">
        <f t="shared" si="0"/>
        <v>5954669</v>
      </c>
      <c r="F15" s="31">
        <f t="shared" si="0"/>
        <v>-5316000</v>
      </c>
      <c r="G15" s="31">
        <f t="shared" si="0"/>
        <v>22665683</v>
      </c>
      <c r="H15" s="31">
        <f t="shared" si="0"/>
        <v>-6627614</v>
      </c>
      <c r="I15" s="31">
        <f t="shared" si="0"/>
        <v>187201</v>
      </c>
      <c r="J15" s="31">
        <f t="shared" si="0"/>
        <v>16225270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16225270</v>
      </c>
      <c r="X15" s="31">
        <f t="shared" si="0"/>
        <v>9979000</v>
      </c>
      <c r="Y15" s="31">
        <f t="shared" si="0"/>
        <v>6246270</v>
      </c>
      <c r="Z15" s="32">
        <f>+IF(X15&lt;&gt;0,+(Y15/X15)*100,0)</f>
        <v>62.59414771019141</v>
      </c>
      <c r="AA15" s="33">
        <f>SUM(AA6:AA14)</f>
        <v>-5316000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2131736</v>
      </c>
      <c r="D19" s="21"/>
      <c r="E19" s="22"/>
      <c r="F19" s="23">
        <v>895000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850000</v>
      </c>
      <c r="Y19" s="40">
        <v>-850000</v>
      </c>
      <c r="Z19" s="41">
        <v>-100</v>
      </c>
      <c r="AA19" s="42">
        <v>895000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-2119367</v>
      </c>
      <c r="D24" s="21"/>
      <c r="E24" s="22">
        <v>-767000</v>
      </c>
      <c r="F24" s="23">
        <v>-1459000</v>
      </c>
      <c r="G24" s="23"/>
      <c r="H24" s="23">
        <v>-24279</v>
      </c>
      <c r="I24" s="23">
        <v>-22389</v>
      </c>
      <c r="J24" s="23">
        <v>-46668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-46668</v>
      </c>
      <c r="X24" s="23">
        <v>-696000</v>
      </c>
      <c r="Y24" s="23">
        <v>649332</v>
      </c>
      <c r="Z24" s="24">
        <v>-93.29</v>
      </c>
      <c r="AA24" s="25">
        <v>-1459000</v>
      </c>
    </row>
    <row r="25" spans="1:27" ht="13.5">
      <c r="A25" s="27" t="s">
        <v>49</v>
      </c>
      <c r="B25" s="28"/>
      <c r="C25" s="29">
        <f aca="true" t="shared" si="1" ref="C25:Y25">SUM(C19:C24)</f>
        <v>12369</v>
      </c>
      <c r="D25" s="29">
        <f>SUM(D19:D24)</f>
        <v>0</v>
      </c>
      <c r="E25" s="30">
        <f t="shared" si="1"/>
        <v>-767000</v>
      </c>
      <c r="F25" s="31">
        <f t="shared" si="1"/>
        <v>-564000</v>
      </c>
      <c r="G25" s="31">
        <f t="shared" si="1"/>
        <v>0</v>
      </c>
      <c r="H25" s="31">
        <f t="shared" si="1"/>
        <v>-24279</v>
      </c>
      <c r="I25" s="31">
        <f t="shared" si="1"/>
        <v>-22389</v>
      </c>
      <c r="J25" s="31">
        <f t="shared" si="1"/>
        <v>-46668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-46668</v>
      </c>
      <c r="X25" s="31">
        <f t="shared" si="1"/>
        <v>154000</v>
      </c>
      <c r="Y25" s="31">
        <f t="shared" si="1"/>
        <v>-200668</v>
      </c>
      <c r="Z25" s="32">
        <f>+IF(X25&lt;&gt;0,+(Y25/X25)*100,0)</f>
        <v>-130.3038961038961</v>
      </c>
      <c r="AA25" s="33">
        <f>SUM(AA19:AA24)</f>
        <v>-564000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-1021134</v>
      </c>
      <c r="D33" s="21"/>
      <c r="E33" s="22">
        <v>-785690</v>
      </c>
      <c r="F33" s="23">
        <v>-831000</v>
      </c>
      <c r="G33" s="23"/>
      <c r="H33" s="23">
        <v>-52543</v>
      </c>
      <c r="I33" s="23">
        <v>-26408</v>
      </c>
      <c r="J33" s="23">
        <v>-78951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-78951</v>
      </c>
      <c r="X33" s="23">
        <v>-46000</v>
      </c>
      <c r="Y33" s="23">
        <v>-32951</v>
      </c>
      <c r="Z33" s="24">
        <v>71.63</v>
      </c>
      <c r="AA33" s="25">
        <v>-831000</v>
      </c>
    </row>
    <row r="34" spans="1:27" ht="13.5">
      <c r="A34" s="27" t="s">
        <v>55</v>
      </c>
      <c r="B34" s="28"/>
      <c r="C34" s="29">
        <f aca="true" t="shared" si="2" ref="C34:Y34">SUM(C29:C33)</f>
        <v>-1021134</v>
      </c>
      <c r="D34" s="29">
        <f>SUM(D29:D33)</f>
        <v>0</v>
      </c>
      <c r="E34" s="30">
        <f t="shared" si="2"/>
        <v>-785690</v>
      </c>
      <c r="F34" s="31">
        <f t="shared" si="2"/>
        <v>-831000</v>
      </c>
      <c r="G34" s="31">
        <f t="shared" si="2"/>
        <v>0</v>
      </c>
      <c r="H34" s="31">
        <f t="shared" si="2"/>
        <v>-52543</v>
      </c>
      <c r="I34" s="31">
        <f t="shared" si="2"/>
        <v>-26408</v>
      </c>
      <c r="J34" s="31">
        <f t="shared" si="2"/>
        <v>-78951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-78951</v>
      </c>
      <c r="X34" s="31">
        <f t="shared" si="2"/>
        <v>-46000</v>
      </c>
      <c r="Y34" s="31">
        <f t="shared" si="2"/>
        <v>-32951</v>
      </c>
      <c r="Z34" s="32">
        <f>+IF(X34&lt;&gt;0,+(Y34/X34)*100,0)</f>
        <v>71.63260869565218</v>
      </c>
      <c r="AA34" s="33">
        <f>SUM(AA29:AA33)</f>
        <v>-831000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2222322</v>
      </c>
      <c r="D36" s="35">
        <f>+D15+D25+D34</f>
        <v>0</v>
      </c>
      <c r="E36" s="36">
        <f t="shared" si="3"/>
        <v>4401979</v>
      </c>
      <c r="F36" s="37">
        <f t="shared" si="3"/>
        <v>-6711000</v>
      </c>
      <c r="G36" s="37">
        <f t="shared" si="3"/>
        <v>22665683</v>
      </c>
      <c r="H36" s="37">
        <f t="shared" si="3"/>
        <v>-6704436</v>
      </c>
      <c r="I36" s="37">
        <f t="shared" si="3"/>
        <v>138404</v>
      </c>
      <c r="J36" s="37">
        <f t="shared" si="3"/>
        <v>16099651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16099651</v>
      </c>
      <c r="X36" s="37">
        <f t="shared" si="3"/>
        <v>10087000</v>
      </c>
      <c r="Y36" s="37">
        <f t="shared" si="3"/>
        <v>6012651</v>
      </c>
      <c r="Z36" s="38">
        <f>+IF(X36&lt;&gt;0,+(Y36/X36)*100,0)</f>
        <v>59.607921086547044</v>
      </c>
      <c r="AA36" s="39">
        <f>+AA15+AA25+AA34</f>
        <v>-6711000</v>
      </c>
    </row>
    <row r="37" spans="1:27" ht="13.5">
      <c r="A37" s="26" t="s">
        <v>57</v>
      </c>
      <c r="B37" s="20"/>
      <c r="C37" s="35">
        <v>12487228</v>
      </c>
      <c r="D37" s="35"/>
      <c r="E37" s="36"/>
      <c r="F37" s="37"/>
      <c r="G37" s="37">
        <v>14709550</v>
      </c>
      <c r="H37" s="37">
        <v>37375233</v>
      </c>
      <c r="I37" s="37">
        <v>30670797</v>
      </c>
      <c r="J37" s="37">
        <v>14709550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14709550</v>
      </c>
      <c r="X37" s="37"/>
      <c r="Y37" s="37">
        <v>14709550</v>
      </c>
      <c r="Z37" s="38"/>
      <c r="AA37" s="39"/>
    </row>
    <row r="38" spans="1:27" ht="13.5">
      <c r="A38" s="45" t="s">
        <v>58</v>
      </c>
      <c r="B38" s="46"/>
      <c r="C38" s="47">
        <v>14709550</v>
      </c>
      <c r="D38" s="47"/>
      <c r="E38" s="48">
        <v>4401978</v>
      </c>
      <c r="F38" s="49">
        <v>-6711000</v>
      </c>
      <c r="G38" s="49">
        <v>37375233</v>
      </c>
      <c r="H38" s="49">
        <v>30670797</v>
      </c>
      <c r="I38" s="49">
        <v>30809201</v>
      </c>
      <c r="J38" s="49">
        <v>30809201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30809201</v>
      </c>
      <c r="X38" s="49">
        <v>10087000</v>
      </c>
      <c r="Y38" s="49">
        <v>20722201</v>
      </c>
      <c r="Z38" s="50">
        <v>205.43</v>
      </c>
      <c r="AA38" s="51">
        <v>-6711000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39885521</v>
      </c>
      <c r="F6" s="23">
        <v>39885521</v>
      </c>
      <c r="G6" s="23">
        <v>4503414</v>
      </c>
      <c r="H6" s="23">
        <v>6760176</v>
      </c>
      <c r="I6" s="23">
        <v>3822043</v>
      </c>
      <c r="J6" s="23">
        <v>15085633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15085633</v>
      </c>
      <c r="X6" s="23">
        <v>17948485</v>
      </c>
      <c r="Y6" s="23">
        <v>-2862852</v>
      </c>
      <c r="Z6" s="24">
        <v>-15.95</v>
      </c>
      <c r="AA6" s="25">
        <v>39885521</v>
      </c>
    </row>
    <row r="7" spans="1:27" ht="13.5">
      <c r="A7" s="26" t="s">
        <v>34</v>
      </c>
      <c r="B7" s="20"/>
      <c r="C7" s="21"/>
      <c r="D7" s="21"/>
      <c r="E7" s="22">
        <v>37705350</v>
      </c>
      <c r="F7" s="23">
        <v>37705350</v>
      </c>
      <c r="G7" s="23">
        <v>10424334</v>
      </c>
      <c r="H7" s="23"/>
      <c r="I7" s="23"/>
      <c r="J7" s="23">
        <v>10424334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10424334</v>
      </c>
      <c r="X7" s="23">
        <v>18852675</v>
      </c>
      <c r="Y7" s="23">
        <v>-8428341</v>
      </c>
      <c r="Z7" s="24">
        <v>-44.71</v>
      </c>
      <c r="AA7" s="25">
        <v>37705350</v>
      </c>
    </row>
    <row r="8" spans="1:27" ht="13.5">
      <c r="A8" s="26" t="s">
        <v>35</v>
      </c>
      <c r="B8" s="20"/>
      <c r="C8" s="21"/>
      <c r="D8" s="21"/>
      <c r="E8" s="22">
        <v>24626650</v>
      </c>
      <c r="F8" s="23">
        <v>24626650</v>
      </c>
      <c r="G8" s="23">
        <v>2967000</v>
      </c>
      <c r="H8" s="23"/>
      <c r="I8" s="23"/>
      <c r="J8" s="23">
        <v>2967000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2967000</v>
      </c>
      <c r="X8" s="23">
        <v>12313325</v>
      </c>
      <c r="Y8" s="23">
        <v>-9346325</v>
      </c>
      <c r="Z8" s="24">
        <v>-75.9</v>
      </c>
      <c r="AA8" s="25">
        <v>24626650</v>
      </c>
    </row>
    <row r="9" spans="1:27" ht="13.5">
      <c r="A9" s="26" t="s">
        <v>36</v>
      </c>
      <c r="B9" s="20"/>
      <c r="C9" s="21"/>
      <c r="D9" s="21"/>
      <c r="E9" s="22">
        <v>2040575</v>
      </c>
      <c r="F9" s="23">
        <v>2040575</v>
      </c>
      <c r="G9" s="23">
        <v>280262</v>
      </c>
      <c r="H9" s="23">
        <v>322056</v>
      </c>
      <c r="I9" s="23">
        <v>287134</v>
      </c>
      <c r="J9" s="23">
        <v>889452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889452</v>
      </c>
      <c r="X9" s="23">
        <v>918258</v>
      </c>
      <c r="Y9" s="23">
        <v>-28806</v>
      </c>
      <c r="Z9" s="24">
        <v>-3.14</v>
      </c>
      <c r="AA9" s="25">
        <v>2040575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-104484024</v>
      </c>
      <c r="F12" s="23">
        <v>-104484024</v>
      </c>
      <c r="G12" s="23">
        <v>-9366591</v>
      </c>
      <c r="H12" s="23">
        <v>-8284294</v>
      </c>
      <c r="I12" s="23">
        <v>-8856878</v>
      </c>
      <c r="J12" s="23">
        <v>-26507763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-26507763</v>
      </c>
      <c r="X12" s="23">
        <v>-26121006</v>
      </c>
      <c r="Y12" s="23">
        <v>-386757</v>
      </c>
      <c r="Z12" s="24">
        <v>1.48</v>
      </c>
      <c r="AA12" s="25">
        <v>-104484024</v>
      </c>
    </row>
    <row r="13" spans="1:27" ht="13.5">
      <c r="A13" s="26" t="s">
        <v>40</v>
      </c>
      <c r="B13" s="20"/>
      <c r="C13" s="21"/>
      <c r="D13" s="21"/>
      <c r="E13" s="22">
        <v>-140232</v>
      </c>
      <c r="F13" s="23">
        <v>-140232</v>
      </c>
      <c r="G13" s="23">
        <v>-189</v>
      </c>
      <c r="H13" s="23">
        <v>-313637</v>
      </c>
      <c r="I13" s="23">
        <v>-109661</v>
      </c>
      <c r="J13" s="23">
        <v>-423487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-423487</v>
      </c>
      <c r="X13" s="23">
        <v>-35058</v>
      </c>
      <c r="Y13" s="23">
        <v>-388429</v>
      </c>
      <c r="Z13" s="24">
        <v>1107.96</v>
      </c>
      <c r="AA13" s="25">
        <v>-140232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-1823283</v>
      </c>
      <c r="H14" s="23"/>
      <c r="I14" s="23"/>
      <c r="J14" s="23">
        <v>-1823283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-1823283</v>
      </c>
      <c r="X14" s="23"/>
      <c r="Y14" s="23">
        <v>-1823283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-366160</v>
      </c>
      <c r="F15" s="31">
        <f t="shared" si="0"/>
        <v>-366160</v>
      </c>
      <c r="G15" s="31">
        <f t="shared" si="0"/>
        <v>6984947</v>
      </c>
      <c r="H15" s="31">
        <f t="shared" si="0"/>
        <v>-1515699</v>
      </c>
      <c r="I15" s="31">
        <f t="shared" si="0"/>
        <v>-4857362</v>
      </c>
      <c r="J15" s="31">
        <f t="shared" si="0"/>
        <v>611886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611886</v>
      </c>
      <c r="X15" s="31">
        <f t="shared" si="0"/>
        <v>23876679</v>
      </c>
      <c r="Y15" s="31">
        <f t="shared" si="0"/>
        <v>-23264793</v>
      </c>
      <c r="Z15" s="32">
        <f>+IF(X15&lt;&gt;0,+(Y15/X15)*100,0)</f>
        <v>-97.4373069219551</v>
      </c>
      <c r="AA15" s="33">
        <f>SUM(AA6:AA14)</f>
        <v>-366160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4000000</v>
      </c>
      <c r="F19" s="23">
        <v>4000000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4000000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-25476650</v>
      </c>
      <c r="F24" s="23">
        <v>-25476650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-7642995</v>
      </c>
      <c r="Y24" s="23">
        <v>7642995</v>
      </c>
      <c r="Z24" s="24">
        <v>-100</v>
      </c>
      <c r="AA24" s="25">
        <v>-25476650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-21476650</v>
      </c>
      <c r="F25" s="31">
        <f t="shared" si="1"/>
        <v>-21476650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-7642995</v>
      </c>
      <c r="Y25" s="31">
        <f t="shared" si="1"/>
        <v>7642995</v>
      </c>
      <c r="Z25" s="32">
        <f>+IF(X25&lt;&gt;0,+(Y25/X25)*100,0)</f>
        <v>-100</v>
      </c>
      <c r="AA25" s="33">
        <f>SUM(AA19:AA24)</f>
        <v>-21476650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>
        <v>-7278</v>
      </c>
      <c r="H31" s="40">
        <v>5020</v>
      </c>
      <c r="I31" s="40">
        <v>-4630</v>
      </c>
      <c r="J31" s="40">
        <v>-6888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-6888</v>
      </c>
      <c r="X31" s="40"/>
      <c r="Y31" s="23">
        <v>-6888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-533975</v>
      </c>
      <c r="F33" s="23">
        <v>-533975</v>
      </c>
      <c r="G33" s="23">
        <v>-47574</v>
      </c>
      <c r="H33" s="23">
        <v>-95645</v>
      </c>
      <c r="I33" s="23"/>
      <c r="J33" s="23">
        <v>-143219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-143219</v>
      </c>
      <c r="X33" s="23">
        <v>-144217</v>
      </c>
      <c r="Y33" s="23">
        <v>998</v>
      </c>
      <c r="Z33" s="24">
        <v>-0.69</v>
      </c>
      <c r="AA33" s="25">
        <v>-533975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-533975</v>
      </c>
      <c r="F34" s="31">
        <f t="shared" si="2"/>
        <v>-533975</v>
      </c>
      <c r="G34" s="31">
        <f t="shared" si="2"/>
        <v>-54852</v>
      </c>
      <c r="H34" s="31">
        <f t="shared" si="2"/>
        <v>-90625</v>
      </c>
      <c r="I34" s="31">
        <f t="shared" si="2"/>
        <v>-4630</v>
      </c>
      <c r="J34" s="31">
        <f t="shared" si="2"/>
        <v>-150107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-150107</v>
      </c>
      <c r="X34" s="31">
        <f t="shared" si="2"/>
        <v>-144217</v>
      </c>
      <c r="Y34" s="31">
        <f t="shared" si="2"/>
        <v>-5890</v>
      </c>
      <c r="Z34" s="32">
        <f>+IF(X34&lt;&gt;0,+(Y34/X34)*100,0)</f>
        <v>4.084123230964449</v>
      </c>
      <c r="AA34" s="33">
        <f>SUM(AA29:AA33)</f>
        <v>-533975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-22376785</v>
      </c>
      <c r="F36" s="37">
        <f t="shared" si="3"/>
        <v>-22376785</v>
      </c>
      <c r="G36" s="37">
        <f t="shared" si="3"/>
        <v>6930095</v>
      </c>
      <c r="H36" s="37">
        <f t="shared" si="3"/>
        <v>-1606324</v>
      </c>
      <c r="I36" s="37">
        <f t="shared" si="3"/>
        <v>-4861992</v>
      </c>
      <c r="J36" s="37">
        <f t="shared" si="3"/>
        <v>461779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461779</v>
      </c>
      <c r="X36" s="37">
        <f t="shared" si="3"/>
        <v>16089467</v>
      </c>
      <c r="Y36" s="37">
        <f t="shared" si="3"/>
        <v>-15627688</v>
      </c>
      <c r="Z36" s="38">
        <f>+IF(X36&lt;&gt;0,+(Y36/X36)*100,0)</f>
        <v>-97.1299297857412</v>
      </c>
      <c r="AA36" s="39">
        <f>+AA15+AA25+AA34</f>
        <v>-22376785</v>
      </c>
    </row>
    <row r="37" spans="1:27" ht="13.5">
      <c r="A37" s="26" t="s">
        <v>57</v>
      </c>
      <c r="B37" s="20"/>
      <c r="C37" s="35"/>
      <c r="D37" s="35"/>
      <c r="E37" s="36">
        <v>15024285</v>
      </c>
      <c r="F37" s="37">
        <v>15024285</v>
      </c>
      <c r="G37" s="37">
        <v>1164993</v>
      </c>
      <c r="H37" s="37">
        <v>8095088</v>
      </c>
      <c r="I37" s="37">
        <v>6488764</v>
      </c>
      <c r="J37" s="37">
        <v>1164993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1164993</v>
      </c>
      <c r="X37" s="37">
        <v>15024285</v>
      </c>
      <c r="Y37" s="37">
        <v>-13859292</v>
      </c>
      <c r="Z37" s="38">
        <v>-92.25</v>
      </c>
      <c r="AA37" s="39">
        <v>15024285</v>
      </c>
    </row>
    <row r="38" spans="1:27" ht="13.5">
      <c r="A38" s="45" t="s">
        <v>58</v>
      </c>
      <c r="B38" s="46"/>
      <c r="C38" s="47"/>
      <c r="D38" s="47"/>
      <c r="E38" s="48">
        <v>-7352500</v>
      </c>
      <c r="F38" s="49">
        <v>-7352500</v>
      </c>
      <c r="G38" s="49">
        <v>8095088</v>
      </c>
      <c r="H38" s="49">
        <v>6488764</v>
      </c>
      <c r="I38" s="49">
        <v>1626772</v>
      </c>
      <c r="J38" s="49">
        <v>1626772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1626772</v>
      </c>
      <c r="X38" s="49">
        <v>31113752</v>
      </c>
      <c r="Y38" s="49">
        <v>-29486980</v>
      </c>
      <c r="Z38" s="50">
        <v>-94.77</v>
      </c>
      <c r="AA38" s="51">
        <v>-7352500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153926912</v>
      </c>
      <c r="D6" s="21"/>
      <c r="E6" s="22">
        <v>154260299</v>
      </c>
      <c r="F6" s="23">
        <v>154260299</v>
      </c>
      <c r="G6" s="23">
        <v>15607746</v>
      </c>
      <c r="H6" s="23">
        <v>15910385</v>
      </c>
      <c r="I6" s="23">
        <v>17494269</v>
      </c>
      <c r="J6" s="23">
        <v>49012400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49012400</v>
      </c>
      <c r="X6" s="23">
        <v>39219956</v>
      </c>
      <c r="Y6" s="23">
        <v>9792444</v>
      </c>
      <c r="Z6" s="24">
        <v>24.97</v>
      </c>
      <c r="AA6" s="25">
        <v>154260299</v>
      </c>
    </row>
    <row r="7" spans="1:27" ht="13.5">
      <c r="A7" s="26" t="s">
        <v>34</v>
      </c>
      <c r="B7" s="20"/>
      <c r="C7" s="21">
        <v>44717423</v>
      </c>
      <c r="D7" s="21"/>
      <c r="E7" s="22">
        <v>56785000</v>
      </c>
      <c r="F7" s="23">
        <v>56785000</v>
      </c>
      <c r="G7" s="23">
        <v>18780333</v>
      </c>
      <c r="H7" s="23">
        <v>2148666</v>
      </c>
      <c r="I7" s="23"/>
      <c r="J7" s="23">
        <v>20928999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20928999</v>
      </c>
      <c r="X7" s="23">
        <v>20530667</v>
      </c>
      <c r="Y7" s="23">
        <v>398332</v>
      </c>
      <c r="Z7" s="24">
        <v>1.94</v>
      </c>
      <c r="AA7" s="25">
        <v>56785000</v>
      </c>
    </row>
    <row r="8" spans="1:27" ht="13.5">
      <c r="A8" s="26" t="s">
        <v>35</v>
      </c>
      <c r="B8" s="20"/>
      <c r="C8" s="21">
        <v>32715552</v>
      </c>
      <c r="D8" s="21"/>
      <c r="E8" s="22">
        <v>23853000</v>
      </c>
      <c r="F8" s="23">
        <v>23853000</v>
      </c>
      <c r="G8" s="23">
        <v>9469000</v>
      </c>
      <c r="H8" s="23"/>
      <c r="I8" s="23"/>
      <c r="J8" s="23">
        <v>9469000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9469000</v>
      </c>
      <c r="X8" s="23">
        <v>7951000</v>
      </c>
      <c r="Y8" s="23">
        <v>1518000</v>
      </c>
      <c r="Z8" s="24">
        <v>19.09</v>
      </c>
      <c r="AA8" s="25">
        <v>23853000</v>
      </c>
    </row>
    <row r="9" spans="1:27" ht="13.5">
      <c r="A9" s="26" t="s">
        <v>36</v>
      </c>
      <c r="B9" s="20"/>
      <c r="C9" s="21">
        <v>2306186</v>
      </c>
      <c r="D9" s="21"/>
      <c r="E9" s="22">
        <v>190000</v>
      </c>
      <c r="F9" s="23">
        <v>190000</v>
      </c>
      <c r="G9" s="23">
        <v>228343</v>
      </c>
      <c r="H9" s="23">
        <v>257137</v>
      </c>
      <c r="I9" s="23">
        <v>258965</v>
      </c>
      <c r="J9" s="23">
        <v>744445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744445</v>
      </c>
      <c r="X9" s="23">
        <v>47400</v>
      </c>
      <c r="Y9" s="23">
        <v>697045</v>
      </c>
      <c r="Z9" s="24">
        <v>1470.56</v>
      </c>
      <c r="AA9" s="25">
        <v>190000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-195216860</v>
      </c>
      <c r="D12" s="21"/>
      <c r="E12" s="22">
        <v>-196996310</v>
      </c>
      <c r="F12" s="23">
        <v>-196996310</v>
      </c>
      <c r="G12" s="23">
        <v>-27043996</v>
      </c>
      <c r="H12" s="23">
        <v>-18348513</v>
      </c>
      <c r="I12" s="23">
        <v>-19360921</v>
      </c>
      <c r="J12" s="23">
        <v>-64753430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-64753430</v>
      </c>
      <c r="X12" s="23">
        <v>-48492808</v>
      </c>
      <c r="Y12" s="23">
        <v>-16260622</v>
      </c>
      <c r="Z12" s="24">
        <v>33.53</v>
      </c>
      <c r="AA12" s="25">
        <v>-196996310</v>
      </c>
    </row>
    <row r="13" spans="1:27" ht="13.5">
      <c r="A13" s="26" t="s">
        <v>40</v>
      </c>
      <c r="B13" s="20"/>
      <c r="C13" s="21">
        <v>-7663069</v>
      </c>
      <c r="D13" s="21"/>
      <c r="E13" s="22">
        <v>-7381798</v>
      </c>
      <c r="F13" s="23">
        <v>-7381798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-424749</v>
      </c>
      <c r="Y13" s="23">
        <v>424749</v>
      </c>
      <c r="Z13" s="24">
        <v>-100</v>
      </c>
      <c r="AA13" s="25">
        <v>-7381798</v>
      </c>
    </row>
    <row r="14" spans="1:27" ht="13.5">
      <c r="A14" s="26" t="s">
        <v>41</v>
      </c>
      <c r="B14" s="20"/>
      <c r="C14" s="21">
        <v>-880051</v>
      </c>
      <c r="D14" s="21"/>
      <c r="E14" s="22">
        <v>-936524</v>
      </c>
      <c r="F14" s="23">
        <v>-936524</v>
      </c>
      <c r="G14" s="23">
        <v>-742000</v>
      </c>
      <c r="H14" s="23">
        <v>-350</v>
      </c>
      <c r="I14" s="23"/>
      <c r="J14" s="23">
        <v>-742350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-742350</v>
      </c>
      <c r="X14" s="23">
        <v>-232881</v>
      </c>
      <c r="Y14" s="23">
        <v>-509469</v>
      </c>
      <c r="Z14" s="24">
        <v>218.77</v>
      </c>
      <c r="AA14" s="25">
        <v>-936524</v>
      </c>
    </row>
    <row r="15" spans="1:27" ht="13.5">
      <c r="A15" s="27" t="s">
        <v>42</v>
      </c>
      <c r="B15" s="28"/>
      <c r="C15" s="29">
        <f aca="true" t="shared" si="0" ref="C15:Y15">SUM(C6:C14)</f>
        <v>29906093</v>
      </c>
      <c r="D15" s="29">
        <f>SUM(D6:D14)</f>
        <v>0</v>
      </c>
      <c r="E15" s="30">
        <f t="shared" si="0"/>
        <v>29773667</v>
      </c>
      <c r="F15" s="31">
        <f t="shared" si="0"/>
        <v>29773667</v>
      </c>
      <c r="G15" s="31">
        <f t="shared" si="0"/>
        <v>16299426</v>
      </c>
      <c r="H15" s="31">
        <f t="shared" si="0"/>
        <v>-32675</v>
      </c>
      <c r="I15" s="31">
        <f t="shared" si="0"/>
        <v>-1607687</v>
      </c>
      <c r="J15" s="31">
        <f t="shared" si="0"/>
        <v>14659064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14659064</v>
      </c>
      <c r="X15" s="31">
        <f t="shared" si="0"/>
        <v>18598585</v>
      </c>
      <c r="Y15" s="31">
        <f t="shared" si="0"/>
        <v>-3939521</v>
      </c>
      <c r="Z15" s="32">
        <f>+IF(X15&lt;&gt;0,+(Y15/X15)*100,0)</f>
        <v>-21.181831843659076</v>
      </c>
      <c r="AA15" s="33">
        <f>SUM(AA6:AA14)</f>
        <v>29773667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2428497</v>
      </c>
      <c r="D19" s="21"/>
      <c r="E19" s="22">
        <v>7500000</v>
      </c>
      <c r="F19" s="23">
        <v>7500000</v>
      </c>
      <c r="G19" s="40"/>
      <c r="H19" s="40"/>
      <c r="I19" s="40">
        <v>2632</v>
      </c>
      <c r="J19" s="23">
        <v>2632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2632</v>
      </c>
      <c r="X19" s="23">
        <v>1875000</v>
      </c>
      <c r="Y19" s="40">
        <v>-1872368</v>
      </c>
      <c r="Z19" s="41">
        <v>-99.86</v>
      </c>
      <c r="AA19" s="42">
        <v>7500000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798320</v>
      </c>
      <c r="D21" s="44"/>
      <c r="E21" s="22">
        <v>636520</v>
      </c>
      <c r="F21" s="23">
        <v>636520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636520</v>
      </c>
      <c r="Y21" s="40">
        <v>-636520</v>
      </c>
      <c r="Z21" s="41">
        <v>-100</v>
      </c>
      <c r="AA21" s="42">
        <v>636520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-27027148</v>
      </c>
      <c r="D24" s="21"/>
      <c r="E24" s="22">
        <v>-27679975</v>
      </c>
      <c r="F24" s="23">
        <v>-27679975</v>
      </c>
      <c r="G24" s="23"/>
      <c r="H24" s="23">
        <v>-3425782</v>
      </c>
      <c r="I24" s="23">
        <v>-215129</v>
      </c>
      <c r="J24" s="23">
        <v>-3640911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-3640911</v>
      </c>
      <c r="X24" s="23">
        <v>-6044975</v>
      </c>
      <c r="Y24" s="23">
        <v>2404064</v>
      </c>
      <c r="Z24" s="24">
        <v>-39.77</v>
      </c>
      <c r="AA24" s="25">
        <v>-27679975</v>
      </c>
    </row>
    <row r="25" spans="1:27" ht="13.5">
      <c r="A25" s="27" t="s">
        <v>49</v>
      </c>
      <c r="B25" s="28"/>
      <c r="C25" s="29">
        <f aca="true" t="shared" si="1" ref="C25:Y25">SUM(C19:C24)</f>
        <v>-23800331</v>
      </c>
      <c r="D25" s="29">
        <f>SUM(D19:D24)</f>
        <v>0</v>
      </c>
      <c r="E25" s="30">
        <f t="shared" si="1"/>
        <v>-19543455</v>
      </c>
      <c r="F25" s="31">
        <f t="shared" si="1"/>
        <v>-19543455</v>
      </c>
      <c r="G25" s="31">
        <f t="shared" si="1"/>
        <v>0</v>
      </c>
      <c r="H25" s="31">
        <f t="shared" si="1"/>
        <v>-3425782</v>
      </c>
      <c r="I25" s="31">
        <f t="shared" si="1"/>
        <v>-212497</v>
      </c>
      <c r="J25" s="31">
        <f t="shared" si="1"/>
        <v>-3638279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-3638279</v>
      </c>
      <c r="X25" s="31">
        <f t="shared" si="1"/>
        <v>-3533455</v>
      </c>
      <c r="Y25" s="31">
        <f t="shared" si="1"/>
        <v>-104824</v>
      </c>
      <c r="Z25" s="32">
        <f>+IF(X25&lt;&gt;0,+(Y25/X25)*100,0)</f>
        <v>2.966614828829007</v>
      </c>
      <c r="AA25" s="33">
        <f>SUM(AA19:AA24)</f>
        <v>-19543455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264587</v>
      </c>
      <c r="D31" s="21"/>
      <c r="E31" s="22">
        <v>185424</v>
      </c>
      <c r="F31" s="23">
        <v>185424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46356</v>
      </c>
      <c r="Y31" s="23">
        <v>-46356</v>
      </c>
      <c r="Z31" s="24">
        <v>-100</v>
      </c>
      <c r="AA31" s="25">
        <v>185424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-6465007</v>
      </c>
      <c r="D33" s="21"/>
      <c r="E33" s="22">
        <v>-8389424</v>
      </c>
      <c r="F33" s="23">
        <v>-8389424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-8389424</v>
      </c>
    </row>
    <row r="34" spans="1:27" ht="13.5">
      <c r="A34" s="27" t="s">
        <v>55</v>
      </c>
      <c r="B34" s="28"/>
      <c r="C34" s="29">
        <f aca="true" t="shared" si="2" ref="C34:Y34">SUM(C29:C33)</f>
        <v>-6200420</v>
      </c>
      <c r="D34" s="29">
        <f>SUM(D29:D33)</f>
        <v>0</v>
      </c>
      <c r="E34" s="30">
        <f t="shared" si="2"/>
        <v>-8204000</v>
      </c>
      <c r="F34" s="31">
        <f t="shared" si="2"/>
        <v>-8204000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46356</v>
      </c>
      <c r="Y34" s="31">
        <f t="shared" si="2"/>
        <v>-46356</v>
      </c>
      <c r="Z34" s="32">
        <f>+IF(X34&lt;&gt;0,+(Y34/X34)*100,0)</f>
        <v>-100</v>
      </c>
      <c r="AA34" s="33">
        <f>SUM(AA29:AA33)</f>
        <v>-8204000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-94658</v>
      </c>
      <c r="D36" s="35">
        <f>+D15+D25+D34</f>
        <v>0</v>
      </c>
      <c r="E36" s="36">
        <f t="shared" si="3"/>
        <v>2026212</v>
      </c>
      <c r="F36" s="37">
        <f t="shared" si="3"/>
        <v>2026212</v>
      </c>
      <c r="G36" s="37">
        <f t="shared" si="3"/>
        <v>16299426</v>
      </c>
      <c r="H36" s="37">
        <f t="shared" si="3"/>
        <v>-3458457</v>
      </c>
      <c r="I36" s="37">
        <f t="shared" si="3"/>
        <v>-1820184</v>
      </c>
      <c r="J36" s="37">
        <f t="shared" si="3"/>
        <v>11020785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11020785</v>
      </c>
      <c r="X36" s="37">
        <f t="shared" si="3"/>
        <v>15111486</v>
      </c>
      <c r="Y36" s="37">
        <f t="shared" si="3"/>
        <v>-4090701</v>
      </c>
      <c r="Z36" s="38">
        <f>+IF(X36&lt;&gt;0,+(Y36/X36)*100,0)</f>
        <v>-27.070143862754463</v>
      </c>
      <c r="AA36" s="39">
        <f>+AA15+AA25+AA34</f>
        <v>2026212</v>
      </c>
    </row>
    <row r="37" spans="1:27" ht="13.5">
      <c r="A37" s="26" t="s">
        <v>57</v>
      </c>
      <c r="B37" s="20"/>
      <c r="C37" s="35">
        <v>2318756</v>
      </c>
      <c r="D37" s="35"/>
      <c r="E37" s="36">
        <v>2954257</v>
      </c>
      <c r="F37" s="37">
        <v>2954257</v>
      </c>
      <c r="G37" s="37">
        <v>2224097</v>
      </c>
      <c r="H37" s="37">
        <v>18523523</v>
      </c>
      <c r="I37" s="37">
        <v>15065066</v>
      </c>
      <c r="J37" s="37">
        <v>2224097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2224097</v>
      </c>
      <c r="X37" s="37">
        <v>2954257</v>
      </c>
      <c r="Y37" s="37">
        <v>-730160</v>
      </c>
      <c r="Z37" s="38">
        <v>-24.72</v>
      </c>
      <c r="AA37" s="39">
        <v>2954257</v>
      </c>
    </row>
    <row r="38" spans="1:27" ht="13.5">
      <c r="A38" s="45" t="s">
        <v>58</v>
      </c>
      <c r="B38" s="46"/>
      <c r="C38" s="47">
        <v>2224097</v>
      </c>
      <c r="D38" s="47"/>
      <c r="E38" s="48">
        <v>4980470</v>
      </c>
      <c r="F38" s="49">
        <v>4980470</v>
      </c>
      <c r="G38" s="49">
        <v>18523523</v>
      </c>
      <c r="H38" s="49">
        <v>15065066</v>
      </c>
      <c r="I38" s="49">
        <v>13244882</v>
      </c>
      <c r="J38" s="49">
        <v>13244882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13244882</v>
      </c>
      <c r="X38" s="49">
        <v>18065744</v>
      </c>
      <c r="Y38" s="49">
        <v>-4820862</v>
      </c>
      <c r="Z38" s="50">
        <v>-26.69</v>
      </c>
      <c r="AA38" s="51">
        <v>4980470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254902303</v>
      </c>
      <c r="D6" s="21"/>
      <c r="E6" s="22">
        <v>243510773</v>
      </c>
      <c r="F6" s="23">
        <v>243510773</v>
      </c>
      <c r="G6" s="23">
        <v>29771464</v>
      </c>
      <c r="H6" s="23">
        <v>26723125</v>
      </c>
      <c r="I6" s="23">
        <v>24949734</v>
      </c>
      <c r="J6" s="23">
        <v>81444323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81444323</v>
      </c>
      <c r="X6" s="23">
        <v>113840000</v>
      </c>
      <c r="Y6" s="23">
        <v>-32395677</v>
      </c>
      <c r="Z6" s="24">
        <v>-28.46</v>
      </c>
      <c r="AA6" s="25">
        <v>243510773</v>
      </c>
    </row>
    <row r="7" spans="1:27" ht="13.5">
      <c r="A7" s="26" t="s">
        <v>34</v>
      </c>
      <c r="B7" s="20"/>
      <c r="C7" s="21">
        <v>45702669</v>
      </c>
      <c r="D7" s="21"/>
      <c r="E7" s="22">
        <v>51637048</v>
      </c>
      <c r="F7" s="23">
        <v>51637048</v>
      </c>
      <c r="G7" s="23">
        <v>11872000</v>
      </c>
      <c r="H7" s="23">
        <v>486784</v>
      </c>
      <c r="I7" s="23">
        <v>479523</v>
      </c>
      <c r="J7" s="23">
        <v>12838307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12838307</v>
      </c>
      <c r="X7" s="23">
        <v>14908549</v>
      </c>
      <c r="Y7" s="23">
        <v>-2070242</v>
      </c>
      <c r="Z7" s="24">
        <v>-13.89</v>
      </c>
      <c r="AA7" s="25">
        <v>51637048</v>
      </c>
    </row>
    <row r="8" spans="1:27" ht="13.5">
      <c r="A8" s="26" t="s">
        <v>35</v>
      </c>
      <c r="B8" s="20"/>
      <c r="C8" s="21">
        <v>16221361</v>
      </c>
      <c r="D8" s="21"/>
      <c r="E8" s="22">
        <v>20662052</v>
      </c>
      <c r="F8" s="23">
        <v>20662052</v>
      </c>
      <c r="G8" s="23"/>
      <c r="H8" s="23"/>
      <c r="I8" s="23">
        <v>507676</v>
      </c>
      <c r="J8" s="23">
        <v>507676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507676</v>
      </c>
      <c r="X8" s="23">
        <v>1098202</v>
      </c>
      <c r="Y8" s="23">
        <v>-590526</v>
      </c>
      <c r="Z8" s="24">
        <v>-53.77</v>
      </c>
      <c r="AA8" s="25">
        <v>20662052</v>
      </c>
    </row>
    <row r="9" spans="1:27" ht="13.5">
      <c r="A9" s="26" t="s">
        <v>36</v>
      </c>
      <c r="B9" s="20"/>
      <c r="C9" s="21">
        <v>4008125</v>
      </c>
      <c r="D9" s="21"/>
      <c r="E9" s="22">
        <v>3365000</v>
      </c>
      <c r="F9" s="23">
        <v>3365000</v>
      </c>
      <c r="G9" s="23">
        <v>366543</v>
      </c>
      <c r="H9" s="23">
        <v>182879</v>
      </c>
      <c r="I9" s="23">
        <v>27840</v>
      </c>
      <c r="J9" s="23">
        <v>577262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577262</v>
      </c>
      <c r="X9" s="23">
        <v>840000</v>
      </c>
      <c r="Y9" s="23">
        <v>-262738</v>
      </c>
      <c r="Z9" s="24">
        <v>-31.28</v>
      </c>
      <c r="AA9" s="25">
        <v>3365000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-270937745</v>
      </c>
      <c r="D12" s="21"/>
      <c r="E12" s="22">
        <v>-273377459</v>
      </c>
      <c r="F12" s="23">
        <v>-273377459</v>
      </c>
      <c r="G12" s="23">
        <v>-40010530</v>
      </c>
      <c r="H12" s="23">
        <v>-23673453</v>
      </c>
      <c r="I12" s="23">
        <v>-23663682</v>
      </c>
      <c r="J12" s="23">
        <v>-87347665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-87347665</v>
      </c>
      <c r="X12" s="23">
        <v>-68242576</v>
      </c>
      <c r="Y12" s="23">
        <v>-19105089</v>
      </c>
      <c r="Z12" s="24">
        <v>28</v>
      </c>
      <c r="AA12" s="25">
        <v>-273377459</v>
      </c>
    </row>
    <row r="13" spans="1:27" ht="13.5">
      <c r="A13" s="26" t="s">
        <v>40</v>
      </c>
      <c r="B13" s="20"/>
      <c r="C13" s="21">
        <v>-8900364</v>
      </c>
      <c r="D13" s="21"/>
      <c r="E13" s="22">
        <v>-8763154</v>
      </c>
      <c r="F13" s="23">
        <v>-8763154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-8763154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40996349</v>
      </c>
      <c r="D15" s="29">
        <f>SUM(D6:D14)</f>
        <v>0</v>
      </c>
      <c r="E15" s="30">
        <f t="shared" si="0"/>
        <v>37034260</v>
      </c>
      <c r="F15" s="31">
        <f t="shared" si="0"/>
        <v>37034260</v>
      </c>
      <c r="G15" s="31">
        <f t="shared" si="0"/>
        <v>1999477</v>
      </c>
      <c r="H15" s="31">
        <f t="shared" si="0"/>
        <v>3719335</v>
      </c>
      <c r="I15" s="31">
        <f t="shared" si="0"/>
        <v>2301091</v>
      </c>
      <c r="J15" s="31">
        <f t="shared" si="0"/>
        <v>8019903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8019903</v>
      </c>
      <c r="X15" s="31">
        <f t="shared" si="0"/>
        <v>62444175</v>
      </c>
      <c r="Y15" s="31">
        <f t="shared" si="0"/>
        <v>-54424272</v>
      </c>
      <c r="Z15" s="32">
        <f>+IF(X15&lt;&gt;0,+(Y15/X15)*100,0)</f>
        <v>-87.15668354974665</v>
      </c>
      <c r="AA15" s="33">
        <f>SUM(AA6:AA14)</f>
        <v>37034260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136384</v>
      </c>
      <c r="D19" s="21"/>
      <c r="E19" s="22">
        <v>5000000</v>
      </c>
      <c r="F19" s="23">
        <v>5000000</v>
      </c>
      <c r="G19" s="40">
        <v>880110</v>
      </c>
      <c r="H19" s="40">
        <v>151416</v>
      </c>
      <c r="I19" s="40"/>
      <c r="J19" s="23">
        <v>1031526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1031526</v>
      </c>
      <c r="X19" s="23">
        <v>1251000</v>
      </c>
      <c r="Y19" s="40">
        <v>-219474</v>
      </c>
      <c r="Z19" s="41">
        <v>-17.54</v>
      </c>
      <c r="AA19" s="42">
        <v>5000000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1923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-23770571</v>
      </c>
      <c r="D24" s="21"/>
      <c r="E24" s="22">
        <v>-70860935</v>
      </c>
      <c r="F24" s="23">
        <v>-70860935</v>
      </c>
      <c r="G24" s="23">
        <v>-104416</v>
      </c>
      <c r="H24" s="23">
        <v>-581415</v>
      </c>
      <c r="I24" s="23">
        <v>-1579581</v>
      </c>
      <c r="J24" s="23">
        <v>-2265412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-2265412</v>
      </c>
      <c r="X24" s="23">
        <v>-12271145</v>
      </c>
      <c r="Y24" s="23">
        <v>10005733</v>
      </c>
      <c r="Z24" s="24">
        <v>-81.54</v>
      </c>
      <c r="AA24" s="25">
        <v>-70860935</v>
      </c>
    </row>
    <row r="25" spans="1:27" ht="13.5">
      <c r="A25" s="27" t="s">
        <v>49</v>
      </c>
      <c r="B25" s="28"/>
      <c r="C25" s="29">
        <f aca="true" t="shared" si="1" ref="C25:Y25">SUM(C19:C24)</f>
        <v>-23632264</v>
      </c>
      <c r="D25" s="29">
        <f>SUM(D19:D24)</f>
        <v>0</v>
      </c>
      <c r="E25" s="30">
        <f t="shared" si="1"/>
        <v>-65860935</v>
      </c>
      <c r="F25" s="31">
        <f t="shared" si="1"/>
        <v>-65860935</v>
      </c>
      <c r="G25" s="31">
        <f t="shared" si="1"/>
        <v>775694</v>
      </c>
      <c r="H25" s="31">
        <f t="shared" si="1"/>
        <v>-429999</v>
      </c>
      <c r="I25" s="31">
        <f t="shared" si="1"/>
        <v>-1579581</v>
      </c>
      <c r="J25" s="31">
        <f t="shared" si="1"/>
        <v>-1233886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-1233886</v>
      </c>
      <c r="X25" s="31">
        <f t="shared" si="1"/>
        <v>-11020145</v>
      </c>
      <c r="Y25" s="31">
        <f t="shared" si="1"/>
        <v>9786259</v>
      </c>
      <c r="Z25" s="32">
        <f>+IF(X25&lt;&gt;0,+(Y25/X25)*100,0)</f>
        <v>-88.80335966541276</v>
      </c>
      <c r="AA25" s="33">
        <f>SUM(AA19:AA24)</f>
        <v>-65860935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46061</v>
      </c>
      <c r="D30" s="21"/>
      <c r="E30" s="22">
        <v>39764585</v>
      </c>
      <c r="F30" s="23">
        <v>39764585</v>
      </c>
      <c r="G30" s="23"/>
      <c r="H30" s="23"/>
      <c r="I30" s="23">
        <v>12678528</v>
      </c>
      <c r="J30" s="23">
        <v>12678528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12678528</v>
      </c>
      <c r="X30" s="23"/>
      <c r="Y30" s="23">
        <v>12678528</v>
      </c>
      <c r="Z30" s="24"/>
      <c r="AA30" s="25">
        <v>39764585</v>
      </c>
    </row>
    <row r="31" spans="1:27" ht="13.5">
      <c r="A31" s="26" t="s">
        <v>53</v>
      </c>
      <c r="B31" s="20"/>
      <c r="C31" s="21">
        <v>209253</v>
      </c>
      <c r="D31" s="21"/>
      <c r="E31" s="22">
        <v>12000</v>
      </c>
      <c r="F31" s="23">
        <v>12000</v>
      </c>
      <c r="G31" s="23">
        <v>21763</v>
      </c>
      <c r="H31" s="40">
        <v>19335</v>
      </c>
      <c r="I31" s="40">
        <v>22411</v>
      </c>
      <c r="J31" s="40">
        <v>63509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63509</v>
      </c>
      <c r="X31" s="40">
        <v>3000</v>
      </c>
      <c r="Y31" s="23">
        <v>60509</v>
      </c>
      <c r="Z31" s="24">
        <v>2016.97</v>
      </c>
      <c r="AA31" s="25">
        <v>12000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-10091969</v>
      </c>
      <c r="D33" s="21"/>
      <c r="E33" s="22">
        <v>-10078134</v>
      </c>
      <c r="F33" s="23">
        <v>-10078134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-10078134</v>
      </c>
    </row>
    <row r="34" spans="1:27" ht="13.5">
      <c r="A34" s="27" t="s">
        <v>55</v>
      </c>
      <c r="B34" s="28"/>
      <c r="C34" s="29">
        <f aca="true" t="shared" si="2" ref="C34:Y34">SUM(C29:C33)</f>
        <v>-9836655</v>
      </c>
      <c r="D34" s="29">
        <f>SUM(D29:D33)</f>
        <v>0</v>
      </c>
      <c r="E34" s="30">
        <f t="shared" si="2"/>
        <v>29698451</v>
      </c>
      <c r="F34" s="31">
        <f t="shared" si="2"/>
        <v>29698451</v>
      </c>
      <c r="G34" s="31">
        <f t="shared" si="2"/>
        <v>21763</v>
      </c>
      <c r="H34" s="31">
        <f t="shared" si="2"/>
        <v>19335</v>
      </c>
      <c r="I34" s="31">
        <f t="shared" si="2"/>
        <v>12700939</v>
      </c>
      <c r="J34" s="31">
        <f t="shared" si="2"/>
        <v>12742037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12742037</v>
      </c>
      <c r="X34" s="31">
        <f t="shared" si="2"/>
        <v>3000</v>
      </c>
      <c r="Y34" s="31">
        <f t="shared" si="2"/>
        <v>12739037</v>
      </c>
      <c r="Z34" s="32">
        <f>+IF(X34&lt;&gt;0,+(Y34/X34)*100,0)</f>
        <v>424634.5666666667</v>
      </c>
      <c r="AA34" s="33">
        <f>SUM(AA29:AA33)</f>
        <v>29698451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7527430</v>
      </c>
      <c r="D36" s="35">
        <f>+D15+D25+D34</f>
        <v>0</v>
      </c>
      <c r="E36" s="36">
        <f t="shared" si="3"/>
        <v>871776</v>
      </c>
      <c r="F36" s="37">
        <f t="shared" si="3"/>
        <v>871776</v>
      </c>
      <c r="G36" s="37">
        <f t="shared" si="3"/>
        <v>2796934</v>
      </c>
      <c r="H36" s="37">
        <f t="shared" si="3"/>
        <v>3308671</v>
      </c>
      <c r="I36" s="37">
        <f t="shared" si="3"/>
        <v>13422449</v>
      </c>
      <c r="J36" s="37">
        <f t="shared" si="3"/>
        <v>19528054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19528054</v>
      </c>
      <c r="X36" s="37">
        <f t="shared" si="3"/>
        <v>51427030</v>
      </c>
      <c r="Y36" s="37">
        <f t="shared" si="3"/>
        <v>-31898976</v>
      </c>
      <c r="Z36" s="38">
        <f>+IF(X36&lt;&gt;0,+(Y36/X36)*100,0)</f>
        <v>-62.0276457730497</v>
      </c>
      <c r="AA36" s="39">
        <f>+AA15+AA25+AA34</f>
        <v>871776</v>
      </c>
    </row>
    <row r="37" spans="1:27" ht="13.5">
      <c r="A37" s="26" t="s">
        <v>57</v>
      </c>
      <c r="B37" s="20"/>
      <c r="C37" s="35">
        <v>45055138</v>
      </c>
      <c r="D37" s="35"/>
      <c r="E37" s="36">
        <v>48652463</v>
      </c>
      <c r="F37" s="37">
        <v>48652463</v>
      </c>
      <c r="G37" s="37">
        <v>52582568</v>
      </c>
      <c r="H37" s="37">
        <v>55379502</v>
      </c>
      <c r="I37" s="37">
        <v>58688173</v>
      </c>
      <c r="J37" s="37">
        <v>52582568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52582568</v>
      </c>
      <c r="X37" s="37">
        <v>48652463</v>
      </c>
      <c r="Y37" s="37">
        <v>3930105</v>
      </c>
      <c r="Z37" s="38">
        <v>8.08</v>
      </c>
      <c r="AA37" s="39">
        <v>48652463</v>
      </c>
    </row>
    <row r="38" spans="1:27" ht="13.5">
      <c r="A38" s="45" t="s">
        <v>58</v>
      </c>
      <c r="B38" s="46"/>
      <c r="C38" s="47">
        <v>52582568</v>
      </c>
      <c r="D38" s="47"/>
      <c r="E38" s="48">
        <v>49524239</v>
      </c>
      <c r="F38" s="49">
        <v>49524239</v>
      </c>
      <c r="G38" s="49">
        <v>55379502</v>
      </c>
      <c r="H38" s="49">
        <v>58688173</v>
      </c>
      <c r="I38" s="49">
        <v>72110622</v>
      </c>
      <c r="J38" s="49">
        <v>72110622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72110622</v>
      </c>
      <c r="X38" s="49">
        <v>100079493</v>
      </c>
      <c r="Y38" s="49">
        <v>-27968871</v>
      </c>
      <c r="Z38" s="50">
        <v>-27.95</v>
      </c>
      <c r="AA38" s="51">
        <v>49524239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715997409</v>
      </c>
      <c r="D6" s="21"/>
      <c r="E6" s="22">
        <v>653905884</v>
      </c>
      <c r="F6" s="23">
        <v>580635374</v>
      </c>
      <c r="G6" s="23">
        <v>215171734</v>
      </c>
      <c r="H6" s="23">
        <v>38723716</v>
      </c>
      <c r="I6" s="23">
        <v>43553743</v>
      </c>
      <c r="J6" s="23">
        <v>297449193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297449193</v>
      </c>
      <c r="X6" s="23">
        <v>177390036</v>
      </c>
      <c r="Y6" s="23">
        <v>120059157</v>
      </c>
      <c r="Z6" s="24">
        <v>67.68</v>
      </c>
      <c r="AA6" s="25">
        <v>580635374</v>
      </c>
    </row>
    <row r="7" spans="1:27" ht="13.5">
      <c r="A7" s="26" t="s">
        <v>34</v>
      </c>
      <c r="B7" s="20"/>
      <c r="C7" s="21">
        <v>98295428</v>
      </c>
      <c r="D7" s="21"/>
      <c r="E7" s="22">
        <v>92488698</v>
      </c>
      <c r="F7" s="23">
        <v>103510562</v>
      </c>
      <c r="G7" s="23">
        <v>42917</v>
      </c>
      <c r="H7" s="23">
        <v>3477801</v>
      </c>
      <c r="I7" s="23">
        <v>7570224</v>
      </c>
      <c r="J7" s="23">
        <v>11090942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11090942</v>
      </c>
      <c r="X7" s="23">
        <v>11287732</v>
      </c>
      <c r="Y7" s="23">
        <v>-196790</v>
      </c>
      <c r="Z7" s="24">
        <v>-1.74</v>
      </c>
      <c r="AA7" s="25">
        <v>103510562</v>
      </c>
    </row>
    <row r="8" spans="1:27" ht="13.5">
      <c r="A8" s="26" t="s">
        <v>35</v>
      </c>
      <c r="B8" s="20"/>
      <c r="C8" s="21">
        <v>38238734</v>
      </c>
      <c r="D8" s="21"/>
      <c r="E8" s="22">
        <v>47499000</v>
      </c>
      <c r="F8" s="23">
        <v>54391097</v>
      </c>
      <c r="G8" s="23"/>
      <c r="H8" s="23">
        <v>816700</v>
      </c>
      <c r="I8" s="23">
        <v>1342850</v>
      </c>
      <c r="J8" s="23">
        <v>2159550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2159550</v>
      </c>
      <c r="X8" s="23">
        <v>12000000</v>
      </c>
      <c r="Y8" s="23">
        <v>-9840450</v>
      </c>
      <c r="Z8" s="24">
        <v>-82</v>
      </c>
      <c r="AA8" s="25">
        <v>54391097</v>
      </c>
    </row>
    <row r="9" spans="1:27" ht="13.5">
      <c r="A9" s="26" t="s">
        <v>36</v>
      </c>
      <c r="B9" s="20"/>
      <c r="C9" s="21">
        <v>14172494</v>
      </c>
      <c r="D9" s="21"/>
      <c r="E9" s="22">
        <v>14193275</v>
      </c>
      <c r="F9" s="23">
        <v>14193275</v>
      </c>
      <c r="G9" s="23">
        <v>635025</v>
      </c>
      <c r="H9" s="23">
        <v>2232576</v>
      </c>
      <c r="I9" s="23">
        <v>136215</v>
      </c>
      <c r="J9" s="23">
        <v>3003816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3003816</v>
      </c>
      <c r="X9" s="23">
        <v>3923233</v>
      </c>
      <c r="Y9" s="23">
        <v>-919417</v>
      </c>
      <c r="Z9" s="24">
        <v>-23.44</v>
      </c>
      <c r="AA9" s="25">
        <v>14193275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-714667949</v>
      </c>
      <c r="D12" s="21"/>
      <c r="E12" s="22">
        <v>-682244821</v>
      </c>
      <c r="F12" s="23">
        <v>-630941017</v>
      </c>
      <c r="G12" s="23">
        <v>-188314014</v>
      </c>
      <c r="H12" s="23">
        <v>-39805669</v>
      </c>
      <c r="I12" s="23">
        <v>-41115170</v>
      </c>
      <c r="J12" s="23">
        <v>-269234853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-269234853</v>
      </c>
      <c r="X12" s="23">
        <v>-138345814</v>
      </c>
      <c r="Y12" s="23">
        <v>-130889039</v>
      </c>
      <c r="Z12" s="24">
        <v>94.61</v>
      </c>
      <c r="AA12" s="25">
        <v>-630941017</v>
      </c>
    </row>
    <row r="13" spans="1:27" ht="13.5">
      <c r="A13" s="26" t="s">
        <v>40</v>
      </c>
      <c r="B13" s="20"/>
      <c r="C13" s="21">
        <v>-2678808</v>
      </c>
      <c r="D13" s="21"/>
      <c r="E13" s="22">
        <v>-2781098</v>
      </c>
      <c r="F13" s="23">
        <v>-2781098</v>
      </c>
      <c r="G13" s="23">
        <v>19472</v>
      </c>
      <c r="H13" s="23"/>
      <c r="I13" s="23">
        <v>-60246</v>
      </c>
      <c r="J13" s="23">
        <v>-40774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-40774</v>
      </c>
      <c r="X13" s="23">
        <v>-21418</v>
      </c>
      <c r="Y13" s="23">
        <v>-19356</v>
      </c>
      <c r="Z13" s="24">
        <v>90.37</v>
      </c>
      <c r="AA13" s="25">
        <v>-2781098</v>
      </c>
    </row>
    <row r="14" spans="1:27" ht="13.5">
      <c r="A14" s="26" t="s">
        <v>41</v>
      </c>
      <c r="B14" s="20"/>
      <c r="C14" s="21">
        <v>-1004781</v>
      </c>
      <c r="D14" s="21"/>
      <c r="E14" s="22">
        <v>-1209513</v>
      </c>
      <c r="F14" s="23">
        <v>-1209513</v>
      </c>
      <c r="G14" s="23">
        <v>-189593</v>
      </c>
      <c r="H14" s="23">
        <v>-21068</v>
      </c>
      <c r="I14" s="23">
        <v>-21068</v>
      </c>
      <c r="J14" s="23">
        <v>-231729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-231729</v>
      </c>
      <c r="X14" s="23">
        <v>-125763</v>
      </c>
      <c r="Y14" s="23">
        <v>-105966</v>
      </c>
      <c r="Z14" s="24">
        <v>84.26</v>
      </c>
      <c r="AA14" s="25">
        <v>-1209513</v>
      </c>
    </row>
    <row r="15" spans="1:27" ht="13.5">
      <c r="A15" s="27" t="s">
        <v>42</v>
      </c>
      <c r="B15" s="28"/>
      <c r="C15" s="29">
        <f aca="true" t="shared" si="0" ref="C15:Y15">SUM(C6:C14)</f>
        <v>148352527</v>
      </c>
      <c r="D15" s="29">
        <f>SUM(D6:D14)</f>
        <v>0</v>
      </c>
      <c r="E15" s="30">
        <f t="shared" si="0"/>
        <v>121851425</v>
      </c>
      <c r="F15" s="31">
        <f t="shared" si="0"/>
        <v>117798680</v>
      </c>
      <c r="G15" s="31">
        <f t="shared" si="0"/>
        <v>27365541</v>
      </c>
      <c r="H15" s="31">
        <f t="shared" si="0"/>
        <v>5424056</v>
      </c>
      <c r="I15" s="31">
        <f t="shared" si="0"/>
        <v>11406548</v>
      </c>
      <c r="J15" s="31">
        <f t="shared" si="0"/>
        <v>44196145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44196145</v>
      </c>
      <c r="X15" s="31">
        <f t="shared" si="0"/>
        <v>66108006</v>
      </c>
      <c r="Y15" s="31">
        <f t="shared" si="0"/>
        <v>-21911861</v>
      </c>
      <c r="Z15" s="32">
        <f>+IF(X15&lt;&gt;0,+(Y15/X15)*100,0)</f>
        <v>-33.145548210908075</v>
      </c>
      <c r="AA15" s="33">
        <f>SUM(AA6:AA14)</f>
        <v>117798680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371290</v>
      </c>
      <c r="D19" s="21"/>
      <c r="E19" s="22">
        <v>2514800</v>
      </c>
      <c r="F19" s="23">
        <v>7014800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7014800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264248</v>
      </c>
      <c r="D21" s="44"/>
      <c r="E21" s="22">
        <v>99996</v>
      </c>
      <c r="F21" s="23">
        <v>99996</v>
      </c>
      <c r="G21" s="40">
        <v>-25780</v>
      </c>
      <c r="H21" s="40">
        <v>22043</v>
      </c>
      <c r="I21" s="40">
        <v>24807</v>
      </c>
      <c r="J21" s="23">
        <v>21070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21070</v>
      </c>
      <c r="X21" s="23">
        <v>24999</v>
      </c>
      <c r="Y21" s="40">
        <v>-3929</v>
      </c>
      <c r="Z21" s="41">
        <v>-15.72</v>
      </c>
      <c r="AA21" s="42">
        <v>99996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-114281653</v>
      </c>
      <c r="D24" s="21"/>
      <c r="E24" s="22">
        <v>-123709800</v>
      </c>
      <c r="F24" s="23">
        <v>-142209510</v>
      </c>
      <c r="G24" s="23">
        <v>-2047611</v>
      </c>
      <c r="H24" s="23">
        <v>-7631736</v>
      </c>
      <c r="I24" s="23">
        <v>-5152718</v>
      </c>
      <c r="J24" s="23">
        <v>-14832065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-14832065</v>
      </c>
      <c r="X24" s="23">
        <v>-14060769</v>
      </c>
      <c r="Y24" s="23">
        <v>-771296</v>
      </c>
      <c r="Z24" s="24">
        <v>5.49</v>
      </c>
      <c r="AA24" s="25">
        <v>-142209510</v>
      </c>
    </row>
    <row r="25" spans="1:27" ht="13.5">
      <c r="A25" s="27" t="s">
        <v>49</v>
      </c>
      <c r="B25" s="28"/>
      <c r="C25" s="29">
        <f aca="true" t="shared" si="1" ref="C25:Y25">SUM(C19:C24)</f>
        <v>-113646115</v>
      </c>
      <c r="D25" s="29">
        <f>SUM(D19:D24)</f>
        <v>0</v>
      </c>
      <c r="E25" s="30">
        <f t="shared" si="1"/>
        <v>-121095004</v>
      </c>
      <c r="F25" s="31">
        <f t="shared" si="1"/>
        <v>-135094714</v>
      </c>
      <c r="G25" s="31">
        <f t="shared" si="1"/>
        <v>-2073391</v>
      </c>
      <c r="H25" s="31">
        <f t="shared" si="1"/>
        <v>-7609693</v>
      </c>
      <c r="I25" s="31">
        <f t="shared" si="1"/>
        <v>-5127911</v>
      </c>
      <c r="J25" s="31">
        <f t="shared" si="1"/>
        <v>-14810995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-14810995</v>
      </c>
      <c r="X25" s="31">
        <f t="shared" si="1"/>
        <v>-14035770</v>
      </c>
      <c r="Y25" s="31">
        <f t="shared" si="1"/>
        <v>-775225</v>
      </c>
      <c r="Z25" s="32">
        <f>+IF(X25&lt;&gt;0,+(Y25/X25)*100,0)</f>
        <v>5.52320962797196</v>
      </c>
      <c r="AA25" s="33">
        <f>SUM(AA19:AA24)</f>
        <v>-135094714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-1000000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2914950</v>
      </c>
      <c r="D31" s="21"/>
      <c r="E31" s="22">
        <v>500004</v>
      </c>
      <c r="F31" s="23">
        <v>500004</v>
      </c>
      <c r="G31" s="23">
        <v>106307</v>
      </c>
      <c r="H31" s="40">
        <v>209529</v>
      </c>
      <c r="I31" s="40">
        <v>240332</v>
      </c>
      <c r="J31" s="40">
        <v>556168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556168</v>
      </c>
      <c r="X31" s="40">
        <v>125001</v>
      </c>
      <c r="Y31" s="23">
        <v>431167</v>
      </c>
      <c r="Z31" s="24">
        <v>344.93</v>
      </c>
      <c r="AA31" s="25">
        <v>500004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-1084380</v>
      </c>
      <c r="D33" s="21"/>
      <c r="E33" s="22">
        <v>-2300000</v>
      </c>
      <c r="F33" s="23">
        <v>-2300000</v>
      </c>
      <c r="G33" s="23"/>
      <c r="H33" s="23"/>
      <c r="I33" s="23">
        <v>-260178</v>
      </c>
      <c r="J33" s="23">
        <v>-260178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-260178</v>
      </c>
      <c r="X33" s="23"/>
      <c r="Y33" s="23">
        <v>-260178</v>
      </c>
      <c r="Z33" s="24"/>
      <c r="AA33" s="25">
        <v>-2300000</v>
      </c>
    </row>
    <row r="34" spans="1:27" ht="13.5">
      <c r="A34" s="27" t="s">
        <v>55</v>
      </c>
      <c r="B34" s="28"/>
      <c r="C34" s="29">
        <f aca="true" t="shared" si="2" ref="C34:Y34">SUM(C29:C33)</f>
        <v>830570</v>
      </c>
      <c r="D34" s="29">
        <f>SUM(D29:D33)</f>
        <v>0</v>
      </c>
      <c r="E34" s="30">
        <f t="shared" si="2"/>
        <v>-1799996</v>
      </c>
      <c r="F34" s="31">
        <f t="shared" si="2"/>
        <v>-1799996</v>
      </c>
      <c r="G34" s="31">
        <f t="shared" si="2"/>
        <v>106307</v>
      </c>
      <c r="H34" s="31">
        <f t="shared" si="2"/>
        <v>209529</v>
      </c>
      <c r="I34" s="31">
        <f t="shared" si="2"/>
        <v>-19846</v>
      </c>
      <c r="J34" s="31">
        <f t="shared" si="2"/>
        <v>295990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295990</v>
      </c>
      <c r="X34" s="31">
        <f t="shared" si="2"/>
        <v>125001</v>
      </c>
      <c r="Y34" s="31">
        <f t="shared" si="2"/>
        <v>170989</v>
      </c>
      <c r="Z34" s="32">
        <f>+IF(X34&lt;&gt;0,+(Y34/X34)*100,0)</f>
        <v>136.79010567915458</v>
      </c>
      <c r="AA34" s="33">
        <f>SUM(AA29:AA33)</f>
        <v>-1799996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35536982</v>
      </c>
      <c r="D36" s="35">
        <f>+D15+D25+D34</f>
        <v>0</v>
      </c>
      <c r="E36" s="36">
        <f t="shared" si="3"/>
        <v>-1043575</v>
      </c>
      <c r="F36" s="37">
        <f t="shared" si="3"/>
        <v>-19096030</v>
      </c>
      <c r="G36" s="37">
        <f t="shared" si="3"/>
        <v>25398457</v>
      </c>
      <c r="H36" s="37">
        <f t="shared" si="3"/>
        <v>-1976108</v>
      </c>
      <c r="I36" s="37">
        <f t="shared" si="3"/>
        <v>6258791</v>
      </c>
      <c r="J36" s="37">
        <f t="shared" si="3"/>
        <v>29681140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29681140</v>
      </c>
      <c r="X36" s="37">
        <f t="shared" si="3"/>
        <v>52197237</v>
      </c>
      <c r="Y36" s="37">
        <f t="shared" si="3"/>
        <v>-22516097</v>
      </c>
      <c r="Z36" s="38">
        <f>+IF(X36&lt;&gt;0,+(Y36/X36)*100,0)</f>
        <v>-43.136568703818554</v>
      </c>
      <c r="AA36" s="39">
        <f>+AA15+AA25+AA34</f>
        <v>-19096030</v>
      </c>
    </row>
    <row r="37" spans="1:27" ht="13.5">
      <c r="A37" s="26" t="s">
        <v>57</v>
      </c>
      <c r="B37" s="20"/>
      <c r="C37" s="35">
        <v>208299502</v>
      </c>
      <c r="D37" s="35"/>
      <c r="E37" s="36">
        <v>236533875</v>
      </c>
      <c r="F37" s="37">
        <v>236533875</v>
      </c>
      <c r="G37" s="37">
        <v>233010498</v>
      </c>
      <c r="H37" s="37">
        <v>258408955</v>
      </c>
      <c r="I37" s="37">
        <v>256432847</v>
      </c>
      <c r="J37" s="37">
        <v>233010498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233010498</v>
      </c>
      <c r="X37" s="37">
        <v>236533875</v>
      </c>
      <c r="Y37" s="37">
        <v>-3523377</v>
      </c>
      <c r="Z37" s="38">
        <v>-1.49</v>
      </c>
      <c r="AA37" s="39">
        <v>236533875</v>
      </c>
    </row>
    <row r="38" spans="1:27" ht="13.5">
      <c r="A38" s="45" t="s">
        <v>58</v>
      </c>
      <c r="B38" s="46"/>
      <c r="C38" s="47">
        <v>243836484</v>
      </c>
      <c r="D38" s="47"/>
      <c r="E38" s="48">
        <v>235490300</v>
      </c>
      <c r="F38" s="49">
        <v>217437845</v>
      </c>
      <c r="G38" s="49">
        <v>258408955</v>
      </c>
      <c r="H38" s="49">
        <v>256432847</v>
      </c>
      <c r="I38" s="49">
        <v>262691638</v>
      </c>
      <c r="J38" s="49">
        <v>262691638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262691638</v>
      </c>
      <c r="X38" s="49">
        <v>288731112</v>
      </c>
      <c r="Y38" s="49">
        <v>-26039474</v>
      </c>
      <c r="Z38" s="50">
        <v>-9.02</v>
      </c>
      <c r="AA38" s="51">
        <v>217437845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946340213</v>
      </c>
      <c r="D6" s="21"/>
      <c r="E6" s="22">
        <v>857630964</v>
      </c>
      <c r="F6" s="23">
        <v>857630964</v>
      </c>
      <c r="G6" s="23">
        <v>80091088</v>
      </c>
      <c r="H6" s="23">
        <v>63396880</v>
      </c>
      <c r="I6" s="23">
        <v>69339793</v>
      </c>
      <c r="J6" s="23">
        <v>212827761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212827761</v>
      </c>
      <c r="X6" s="23">
        <v>237955962</v>
      </c>
      <c r="Y6" s="23">
        <v>-25128201</v>
      </c>
      <c r="Z6" s="24">
        <v>-10.56</v>
      </c>
      <c r="AA6" s="25">
        <v>857630964</v>
      </c>
    </row>
    <row r="7" spans="1:27" ht="13.5">
      <c r="A7" s="26" t="s">
        <v>34</v>
      </c>
      <c r="B7" s="20"/>
      <c r="C7" s="21">
        <v>228453515</v>
      </c>
      <c r="D7" s="21"/>
      <c r="E7" s="22">
        <v>242333977</v>
      </c>
      <c r="F7" s="23">
        <v>242333977</v>
      </c>
      <c r="G7" s="23">
        <v>54541978</v>
      </c>
      <c r="H7" s="23">
        <v>12551197</v>
      </c>
      <c r="I7" s="23">
        <v>4591983</v>
      </c>
      <c r="J7" s="23">
        <v>71685158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71685158</v>
      </c>
      <c r="X7" s="23">
        <v>54916439</v>
      </c>
      <c r="Y7" s="23">
        <v>16768719</v>
      </c>
      <c r="Z7" s="24">
        <v>30.53</v>
      </c>
      <c r="AA7" s="25">
        <v>242333977</v>
      </c>
    </row>
    <row r="8" spans="1:27" ht="13.5">
      <c r="A8" s="26" t="s">
        <v>35</v>
      </c>
      <c r="B8" s="20"/>
      <c r="C8" s="21">
        <v>267657523</v>
      </c>
      <c r="D8" s="21"/>
      <c r="E8" s="22">
        <v>142273589</v>
      </c>
      <c r="F8" s="23">
        <v>142273589</v>
      </c>
      <c r="G8" s="23">
        <v>44563000</v>
      </c>
      <c r="H8" s="23">
        <v>37909869</v>
      </c>
      <c r="I8" s="23"/>
      <c r="J8" s="23">
        <v>82472869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82472869</v>
      </c>
      <c r="X8" s="23">
        <v>24939591</v>
      </c>
      <c r="Y8" s="23">
        <v>57533278</v>
      </c>
      <c r="Z8" s="24">
        <v>230.69</v>
      </c>
      <c r="AA8" s="25">
        <v>142273589</v>
      </c>
    </row>
    <row r="9" spans="1:27" ht="13.5">
      <c r="A9" s="26" t="s">
        <v>36</v>
      </c>
      <c r="B9" s="20"/>
      <c r="C9" s="21">
        <v>22977273</v>
      </c>
      <c r="D9" s="21"/>
      <c r="E9" s="22">
        <v>23124431</v>
      </c>
      <c r="F9" s="23">
        <v>23124431</v>
      </c>
      <c r="G9" s="23">
        <v>2485381</v>
      </c>
      <c r="H9" s="23">
        <v>1964869</v>
      </c>
      <c r="I9" s="23">
        <v>1938071</v>
      </c>
      <c r="J9" s="23">
        <v>6388321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6388321</v>
      </c>
      <c r="X9" s="23">
        <v>5010483</v>
      </c>
      <c r="Y9" s="23">
        <v>1377838</v>
      </c>
      <c r="Z9" s="24">
        <v>27.5</v>
      </c>
      <c r="AA9" s="25">
        <v>23124431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-1136152472</v>
      </c>
      <c r="D12" s="21"/>
      <c r="E12" s="22">
        <v>-988638714</v>
      </c>
      <c r="F12" s="23">
        <v>-988638714</v>
      </c>
      <c r="G12" s="23">
        <v>-99510486</v>
      </c>
      <c r="H12" s="23">
        <v>-113049668</v>
      </c>
      <c r="I12" s="23">
        <v>-78832882</v>
      </c>
      <c r="J12" s="23">
        <v>-291393036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-291393036</v>
      </c>
      <c r="X12" s="23">
        <v>-234844599</v>
      </c>
      <c r="Y12" s="23">
        <v>-56548437</v>
      </c>
      <c r="Z12" s="24">
        <v>24.08</v>
      </c>
      <c r="AA12" s="25">
        <v>-988638714</v>
      </c>
    </row>
    <row r="13" spans="1:27" ht="13.5">
      <c r="A13" s="26" t="s">
        <v>40</v>
      </c>
      <c r="B13" s="20"/>
      <c r="C13" s="21">
        <v>-50384455</v>
      </c>
      <c r="D13" s="21"/>
      <c r="E13" s="22">
        <v>-47984398</v>
      </c>
      <c r="F13" s="23">
        <v>-47984398</v>
      </c>
      <c r="G13" s="23"/>
      <c r="H13" s="23"/>
      <c r="I13" s="23">
        <v>-31298</v>
      </c>
      <c r="J13" s="23">
        <v>-31298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-31298</v>
      </c>
      <c r="X13" s="23">
        <v>-74987</v>
      </c>
      <c r="Y13" s="23">
        <v>43689</v>
      </c>
      <c r="Z13" s="24">
        <v>-58.26</v>
      </c>
      <c r="AA13" s="25">
        <v>-47984398</v>
      </c>
    </row>
    <row r="14" spans="1:27" ht="13.5">
      <c r="A14" s="26" t="s">
        <v>41</v>
      </c>
      <c r="B14" s="20"/>
      <c r="C14" s="21">
        <v>-2301147</v>
      </c>
      <c r="D14" s="21"/>
      <c r="E14" s="22">
        <v>-3043001</v>
      </c>
      <c r="F14" s="23">
        <v>-3043001</v>
      </c>
      <c r="G14" s="23">
        <v>-135360</v>
      </c>
      <c r="H14" s="23">
        <v>-223622</v>
      </c>
      <c r="I14" s="23">
        <v>-323770</v>
      </c>
      <c r="J14" s="23">
        <v>-682752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-682752</v>
      </c>
      <c r="X14" s="23">
        <v>-215164</v>
      </c>
      <c r="Y14" s="23">
        <v>-467588</v>
      </c>
      <c r="Z14" s="24">
        <v>217.32</v>
      </c>
      <c r="AA14" s="25">
        <v>-3043001</v>
      </c>
    </row>
    <row r="15" spans="1:27" ht="13.5">
      <c r="A15" s="27" t="s">
        <v>42</v>
      </c>
      <c r="B15" s="28"/>
      <c r="C15" s="29">
        <f aca="true" t="shared" si="0" ref="C15:Y15">SUM(C6:C14)</f>
        <v>276590450</v>
      </c>
      <c r="D15" s="29">
        <f>SUM(D6:D14)</f>
        <v>0</v>
      </c>
      <c r="E15" s="30">
        <f t="shared" si="0"/>
        <v>225696848</v>
      </c>
      <c r="F15" s="31">
        <f t="shared" si="0"/>
        <v>225696848</v>
      </c>
      <c r="G15" s="31">
        <f t="shared" si="0"/>
        <v>82035601</v>
      </c>
      <c r="H15" s="31">
        <f t="shared" si="0"/>
        <v>2549525</v>
      </c>
      <c r="I15" s="31">
        <f t="shared" si="0"/>
        <v>-3318103</v>
      </c>
      <c r="J15" s="31">
        <f t="shared" si="0"/>
        <v>81267023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81267023</v>
      </c>
      <c r="X15" s="31">
        <f t="shared" si="0"/>
        <v>87687725</v>
      </c>
      <c r="Y15" s="31">
        <f t="shared" si="0"/>
        <v>-6420702</v>
      </c>
      <c r="Z15" s="32">
        <f>+IF(X15&lt;&gt;0,+(Y15/X15)*100,0)</f>
        <v>-7.3222358089458925</v>
      </c>
      <c r="AA15" s="33">
        <f>SUM(AA6:AA14)</f>
        <v>225696848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16324016</v>
      </c>
      <c r="D19" s="21"/>
      <c r="E19" s="22">
        <v>20201135</v>
      </c>
      <c r="F19" s="23">
        <v>20201135</v>
      </c>
      <c r="G19" s="40">
        <v>447359</v>
      </c>
      <c r="H19" s="40">
        <v>74193</v>
      </c>
      <c r="I19" s="40">
        <v>810134</v>
      </c>
      <c r="J19" s="23">
        <v>1331686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1331686</v>
      </c>
      <c r="X19" s="23">
        <v>2832767</v>
      </c>
      <c r="Y19" s="40">
        <v>-1501081</v>
      </c>
      <c r="Z19" s="41">
        <v>-52.99</v>
      </c>
      <c r="AA19" s="42">
        <v>20201135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-141592193</v>
      </c>
      <c r="D24" s="21"/>
      <c r="E24" s="22">
        <v>-176570126</v>
      </c>
      <c r="F24" s="23">
        <v>-176570126</v>
      </c>
      <c r="G24" s="23">
        <v>-8133608</v>
      </c>
      <c r="H24" s="23">
        <v>-7454504</v>
      </c>
      <c r="I24" s="23">
        <v>-10911223</v>
      </c>
      <c r="J24" s="23">
        <v>-26499335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-26499335</v>
      </c>
      <c r="X24" s="23">
        <v>-15025561</v>
      </c>
      <c r="Y24" s="23">
        <v>-11473774</v>
      </c>
      <c r="Z24" s="24">
        <v>76.36</v>
      </c>
      <c r="AA24" s="25">
        <v>-176570126</v>
      </c>
    </row>
    <row r="25" spans="1:27" ht="13.5">
      <c r="A25" s="27" t="s">
        <v>49</v>
      </c>
      <c r="B25" s="28"/>
      <c r="C25" s="29">
        <f aca="true" t="shared" si="1" ref="C25:Y25">SUM(C19:C24)</f>
        <v>-125268177</v>
      </c>
      <c r="D25" s="29">
        <f>SUM(D19:D24)</f>
        <v>0</v>
      </c>
      <c r="E25" s="30">
        <f t="shared" si="1"/>
        <v>-156368991</v>
      </c>
      <c r="F25" s="31">
        <f t="shared" si="1"/>
        <v>-156368991</v>
      </c>
      <c r="G25" s="31">
        <f t="shared" si="1"/>
        <v>-7686249</v>
      </c>
      <c r="H25" s="31">
        <f t="shared" si="1"/>
        <v>-7380311</v>
      </c>
      <c r="I25" s="31">
        <f t="shared" si="1"/>
        <v>-10101089</v>
      </c>
      <c r="J25" s="31">
        <f t="shared" si="1"/>
        <v>-25167649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-25167649</v>
      </c>
      <c r="X25" s="31">
        <f t="shared" si="1"/>
        <v>-12192794</v>
      </c>
      <c r="Y25" s="31">
        <f t="shared" si="1"/>
        <v>-12974855</v>
      </c>
      <c r="Z25" s="32">
        <f>+IF(X25&lt;&gt;0,+(Y25/X25)*100,0)</f>
        <v>106.41412460507411</v>
      </c>
      <c r="AA25" s="33">
        <f>SUM(AA19:AA24)</f>
        <v>-156368991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3444931</v>
      </c>
      <c r="D30" s="21"/>
      <c r="E30" s="22">
        <v>13505000</v>
      </c>
      <c r="F30" s="23">
        <v>13505000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13505000</v>
      </c>
    </row>
    <row r="31" spans="1:27" ht="13.5">
      <c r="A31" s="26" t="s">
        <v>53</v>
      </c>
      <c r="B31" s="20"/>
      <c r="C31" s="21">
        <v>2673133</v>
      </c>
      <c r="D31" s="21"/>
      <c r="E31" s="22">
        <v>495500</v>
      </c>
      <c r="F31" s="23">
        <v>495500</v>
      </c>
      <c r="G31" s="23">
        <v>139875</v>
      </c>
      <c r="H31" s="40">
        <v>174287</v>
      </c>
      <c r="I31" s="40">
        <v>191659</v>
      </c>
      <c r="J31" s="40">
        <v>505821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505821</v>
      </c>
      <c r="X31" s="40">
        <v>316946</v>
      </c>
      <c r="Y31" s="23">
        <v>188875</v>
      </c>
      <c r="Z31" s="24">
        <v>59.59</v>
      </c>
      <c r="AA31" s="25">
        <v>495500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-37122539</v>
      </c>
      <c r="D33" s="21"/>
      <c r="E33" s="22">
        <v>-33644292</v>
      </c>
      <c r="F33" s="23">
        <v>-33644292</v>
      </c>
      <c r="G33" s="23"/>
      <c r="H33" s="23"/>
      <c r="I33" s="23">
        <v>-252465</v>
      </c>
      <c r="J33" s="23">
        <v>-252465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-252465</v>
      </c>
      <c r="X33" s="23">
        <v>-503921</v>
      </c>
      <c r="Y33" s="23">
        <v>251456</v>
      </c>
      <c r="Z33" s="24">
        <v>-49.9</v>
      </c>
      <c r="AA33" s="25">
        <v>-33644292</v>
      </c>
    </row>
    <row r="34" spans="1:27" ht="13.5">
      <c r="A34" s="27" t="s">
        <v>55</v>
      </c>
      <c r="B34" s="28"/>
      <c r="C34" s="29">
        <f aca="true" t="shared" si="2" ref="C34:Y34">SUM(C29:C33)</f>
        <v>-31004475</v>
      </c>
      <c r="D34" s="29">
        <f>SUM(D29:D33)</f>
        <v>0</v>
      </c>
      <c r="E34" s="30">
        <f t="shared" si="2"/>
        <v>-19643792</v>
      </c>
      <c r="F34" s="31">
        <f t="shared" si="2"/>
        <v>-19643792</v>
      </c>
      <c r="G34" s="31">
        <f t="shared" si="2"/>
        <v>139875</v>
      </c>
      <c r="H34" s="31">
        <f t="shared" si="2"/>
        <v>174287</v>
      </c>
      <c r="I34" s="31">
        <f t="shared" si="2"/>
        <v>-60806</v>
      </c>
      <c r="J34" s="31">
        <f t="shared" si="2"/>
        <v>253356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253356</v>
      </c>
      <c r="X34" s="31">
        <f t="shared" si="2"/>
        <v>-186975</v>
      </c>
      <c r="Y34" s="31">
        <f t="shared" si="2"/>
        <v>440331</v>
      </c>
      <c r="Z34" s="32">
        <f>+IF(X34&lt;&gt;0,+(Y34/X34)*100,0)</f>
        <v>-235.50260730044124</v>
      </c>
      <c r="AA34" s="33">
        <f>SUM(AA29:AA33)</f>
        <v>-19643792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120317798</v>
      </c>
      <c r="D36" s="35">
        <f>+D15+D25+D34</f>
        <v>0</v>
      </c>
      <c r="E36" s="36">
        <f t="shared" si="3"/>
        <v>49684065</v>
      </c>
      <c r="F36" s="37">
        <f t="shared" si="3"/>
        <v>49684065</v>
      </c>
      <c r="G36" s="37">
        <f t="shared" si="3"/>
        <v>74489227</v>
      </c>
      <c r="H36" s="37">
        <f t="shared" si="3"/>
        <v>-4656499</v>
      </c>
      <c r="I36" s="37">
        <f t="shared" si="3"/>
        <v>-13479998</v>
      </c>
      <c r="J36" s="37">
        <f t="shared" si="3"/>
        <v>56352730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56352730</v>
      </c>
      <c r="X36" s="37">
        <f t="shared" si="3"/>
        <v>75307956</v>
      </c>
      <c r="Y36" s="37">
        <f t="shared" si="3"/>
        <v>-18955226</v>
      </c>
      <c r="Z36" s="38">
        <f>+IF(X36&lt;&gt;0,+(Y36/X36)*100,0)</f>
        <v>-25.17028346911978</v>
      </c>
      <c r="AA36" s="39">
        <f>+AA15+AA25+AA34</f>
        <v>49684065</v>
      </c>
    </row>
    <row r="37" spans="1:27" ht="13.5">
      <c r="A37" s="26" t="s">
        <v>57</v>
      </c>
      <c r="B37" s="20"/>
      <c r="C37" s="35">
        <v>266877126</v>
      </c>
      <c r="D37" s="35"/>
      <c r="E37" s="36">
        <v>387194924</v>
      </c>
      <c r="F37" s="37">
        <v>387194924</v>
      </c>
      <c r="G37" s="37">
        <v>387194924</v>
      </c>
      <c r="H37" s="37">
        <v>461684151</v>
      </c>
      <c r="I37" s="37">
        <v>457027652</v>
      </c>
      <c r="J37" s="37">
        <v>387194924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387194924</v>
      </c>
      <c r="X37" s="37">
        <v>387194924</v>
      </c>
      <c r="Y37" s="37"/>
      <c r="Z37" s="38"/>
      <c r="AA37" s="39">
        <v>387194924</v>
      </c>
    </row>
    <row r="38" spans="1:27" ht="13.5">
      <c r="A38" s="45" t="s">
        <v>58</v>
      </c>
      <c r="B38" s="46"/>
      <c r="C38" s="47">
        <v>387194924</v>
      </c>
      <c r="D38" s="47"/>
      <c r="E38" s="48">
        <v>436878988</v>
      </c>
      <c r="F38" s="49">
        <v>436878988</v>
      </c>
      <c r="G38" s="49">
        <v>461684151</v>
      </c>
      <c r="H38" s="49">
        <v>457027652</v>
      </c>
      <c r="I38" s="49">
        <v>443547654</v>
      </c>
      <c r="J38" s="49">
        <v>443547654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443547654</v>
      </c>
      <c r="X38" s="49">
        <v>462502879</v>
      </c>
      <c r="Y38" s="49">
        <v>-18955225</v>
      </c>
      <c r="Z38" s="50">
        <v>-4.1</v>
      </c>
      <c r="AA38" s="51">
        <v>436878988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309009508</v>
      </c>
      <c r="D6" s="21"/>
      <c r="E6" s="22">
        <v>352400080</v>
      </c>
      <c r="F6" s="23">
        <v>352400080</v>
      </c>
      <c r="G6" s="23">
        <v>8394915</v>
      </c>
      <c r="H6" s="23">
        <v>32824019</v>
      </c>
      <c r="I6" s="23">
        <v>35650255</v>
      </c>
      <c r="J6" s="23">
        <v>76869189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76869189</v>
      </c>
      <c r="X6" s="23">
        <v>111843232</v>
      </c>
      <c r="Y6" s="23">
        <v>-34974043</v>
      </c>
      <c r="Z6" s="24">
        <v>-31.27</v>
      </c>
      <c r="AA6" s="25">
        <v>352400080</v>
      </c>
    </row>
    <row r="7" spans="1:27" ht="13.5">
      <c r="A7" s="26" t="s">
        <v>34</v>
      </c>
      <c r="B7" s="20"/>
      <c r="C7" s="21">
        <v>85159792</v>
      </c>
      <c r="D7" s="21"/>
      <c r="E7" s="22">
        <v>77260000</v>
      </c>
      <c r="F7" s="23">
        <v>77260000</v>
      </c>
      <c r="G7" s="23">
        <v>22205000</v>
      </c>
      <c r="H7" s="23">
        <v>2811797</v>
      </c>
      <c r="I7" s="23">
        <v>4611484</v>
      </c>
      <c r="J7" s="23">
        <v>29628281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29628281</v>
      </c>
      <c r="X7" s="23">
        <v>19315000</v>
      </c>
      <c r="Y7" s="23">
        <v>10313281</v>
      </c>
      <c r="Z7" s="24">
        <v>53.4</v>
      </c>
      <c r="AA7" s="25">
        <v>77260000</v>
      </c>
    </row>
    <row r="8" spans="1:27" ht="13.5">
      <c r="A8" s="26" t="s">
        <v>35</v>
      </c>
      <c r="B8" s="20"/>
      <c r="C8" s="21">
        <v>40421361</v>
      </c>
      <c r="D8" s="21"/>
      <c r="E8" s="22">
        <v>31937004</v>
      </c>
      <c r="F8" s="23">
        <v>31937004</v>
      </c>
      <c r="G8" s="23">
        <v>9274000</v>
      </c>
      <c r="H8" s="23"/>
      <c r="I8" s="23"/>
      <c r="J8" s="23">
        <v>9274000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9274000</v>
      </c>
      <c r="X8" s="23">
        <v>7984251</v>
      </c>
      <c r="Y8" s="23">
        <v>1289749</v>
      </c>
      <c r="Z8" s="24">
        <v>16.15</v>
      </c>
      <c r="AA8" s="25">
        <v>31937004</v>
      </c>
    </row>
    <row r="9" spans="1:27" ht="13.5">
      <c r="A9" s="26" t="s">
        <v>36</v>
      </c>
      <c r="B9" s="20"/>
      <c r="C9" s="21">
        <v>7746478</v>
      </c>
      <c r="D9" s="21"/>
      <c r="E9" s="22">
        <v>7930750</v>
      </c>
      <c r="F9" s="23">
        <v>7930750</v>
      </c>
      <c r="G9" s="23">
        <v>644714</v>
      </c>
      <c r="H9" s="23">
        <v>601827</v>
      </c>
      <c r="I9" s="23">
        <v>725181</v>
      </c>
      <c r="J9" s="23">
        <v>1971722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1971722</v>
      </c>
      <c r="X9" s="23">
        <v>487875</v>
      </c>
      <c r="Y9" s="23">
        <v>1483847</v>
      </c>
      <c r="Z9" s="24">
        <v>304.14</v>
      </c>
      <c r="AA9" s="25">
        <v>7930750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-386669516</v>
      </c>
      <c r="D12" s="21"/>
      <c r="E12" s="22">
        <v>-416389821</v>
      </c>
      <c r="F12" s="23">
        <v>-416389821</v>
      </c>
      <c r="G12" s="23">
        <v>-31453033</v>
      </c>
      <c r="H12" s="23">
        <v>-34572781</v>
      </c>
      <c r="I12" s="23">
        <v>-43176574</v>
      </c>
      <c r="J12" s="23">
        <v>-109202388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-109202388</v>
      </c>
      <c r="X12" s="23">
        <v>-101258574</v>
      </c>
      <c r="Y12" s="23">
        <v>-7943814</v>
      </c>
      <c r="Z12" s="24">
        <v>7.85</v>
      </c>
      <c r="AA12" s="25">
        <v>-416389821</v>
      </c>
    </row>
    <row r="13" spans="1:27" ht="13.5">
      <c r="A13" s="26" t="s">
        <v>40</v>
      </c>
      <c r="B13" s="20"/>
      <c r="C13" s="21">
        <v>-14544783</v>
      </c>
      <c r="D13" s="21"/>
      <c r="E13" s="22">
        <v>-10228080</v>
      </c>
      <c r="F13" s="23">
        <v>-10228080</v>
      </c>
      <c r="G13" s="23">
        <v>405</v>
      </c>
      <c r="H13" s="23">
        <v>-10370</v>
      </c>
      <c r="I13" s="23">
        <v>-9908</v>
      </c>
      <c r="J13" s="23">
        <v>-19873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-19873</v>
      </c>
      <c r="X13" s="23"/>
      <c r="Y13" s="23">
        <v>-19873</v>
      </c>
      <c r="Z13" s="24"/>
      <c r="AA13" s="25">
        <v>-10228080</v>
      </c>
    </row>
    <row r="14" spans="1:27" ht="13.5">
      <c r="A14" s="26" t="s">
        <v>41</v>
      </c>
      <c r="B14" s="20"/>
      <c r="C14" s="21">
        <v>-499999</v>
      </c>
      <c r="D14" s="21"/>
      <c r="E14" s="22">
        <v>-26889996</v>
      </c>
      <c r="F14" s="23">
        <v>-26889996</v>
      </c>
      <c r="G14" s="23">
        <v>-22131</v>
      </c>
      <c r="H14" s="23"/>
      <c r="I14" s="23">
        <v>-290370</v>
      </c>
      <c r="J14" s="23">
        <v>-312501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-312501</v>
      </c>
      <c r="X14" s="23">
        <v>-6722499</v>
      </c>
      <c r="Y14" s="23">
        <v>6409998</v>
      </c>
      <c r="Z14" s="24">
        <v>-95.35</v>
      </c>
      <c r="AA14" s="25">
        <v>-26889996</v>
      </c>
    </row>
    <row r="15" spans="1:27" ht="13.5">
      <c r="A15" s="27" t="s">
        <v>42</v>
      </c>
      <c r="B15" s="28"/>
      <c r="C15" s="29">
        <f aca="true" t="shared" si="0" ref="C15:Y15">SUM(C6:C14)</f>
        <v>40622841</v>
      </c>
      <c r="D15" s="29">
        <f>SUM(D6:D14)</f>
        <v>0</v>
      </c>
      <c r="E15" s="30">
        <f t="shared" si="0"/>
        <v>16019937</v>
      </c>
      <c r="F15" s="31">
        <f t="shared" si="0"/>
        <v>16019937</v>
      </c>
      <c r="G15" s="31">
        <f t="shared" si="0"/>
        <v>9043870</v>
      </c>
      <c r="H15" s="31">
        <f t="shared" si="0"/>
        <v>1654492</v>
      </c>
      <c r="I15" s="31">
        <f t="shared" si="0"/>
        <v>-2489932</v>
      </c>
      <c r="J15" s="31">
        <f t="shared" si="0"/>
        <v>8208430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8208430</v>
      </c>
      <c r="X15" s="31">
        <f t="shared" si="0"/>
        <v>31649285</v>
      </c>
      <c r="Y15" s="31">
        <f t="shared" si="0"/>
        <v>-23440855</v>
      </c>
      <c r="Z15" s="32">
        <f>+IF(X15&lt;&gt;0,+(Y15/X15)*100,0)</f>
        <v>-74.06440619432635</v>
      </c>
      <c r="AA15" s="33">
        <f>SUM(AA6:AA14)</f>
        <v>16019937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48200</v>
      </c>
      <c r="D19" s="21"/>
      <c r="E19" s="22">
        <v>1500000</v>
      </c>
      <c r="F19" s="23">
        <v>1500000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1500000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-43300890</v>
      </c>
      <c r="D24" s="21"/>
      <c r="E24" s="22">
        <v>-48786087</v>
      </c>
      <c r="F24" s="23">
        <v>-48786087</v>
      </c>
      <c r="G24" s="23">
        <v>-348047</v>
      </c>
      <c r="H24" s="23">
        <v>-8211830</v>
      </c>
      <c r="I24" s="23">
        <v>-744197</v>
      </c>
      <c r="J24" s="23">
        <v>-9304074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-9304074</v>
      </c>
      <c r="X24" s="23">
        <v>-9368041</v>
      </c>
      <c r="Y24" s="23">
        <v>63967</v>
      </c>
      <c r="Z24" s="24">
        <v>-0.68</v>
      </c>
      <c r="AA24" s="25">
        <v>-48786087</v>
      </c>
    </row>
    <row r="25" spans="1:27" ht="13.5">
      <c r="A25" s="27" t="s">
        <v>49</v>
      </c>
      <c r="B25" s="28"/>
      <c r="C25" s="29">
        <f aca="true" t="shared" si="1" ref="C25:Y25">SUM(C19:C24)</f>
        <v>-43252690</v>
      </c>
      <c r="D25" s="29">
        <f>SUM(D19:D24)</f>
        <v>0</v>
      </c>
      <c r="E25" s="30">
        <f t="shared" si="1"/>
        <v>-47286087</v>
      </c>
      <c r="F25" s="31">
        <f t="shared" si="1"/>
        <v>-47286087</v>
      </c>
      <c r="G25" s="31">
        <f t="shared" si="1"/>
        <v>-348047</v>
      </c>
      <c r="H25" s="31">
        <f t="shared" si="1"/>
        <v>-8211830</v>
      </c>
      <c r="I25" s="31">
        <f t="shared" si="1"/>
        <v>-744197</v>
      </c>
      <c r="J25" s="31">
        <f t="shared" si="1"/>
        <v>-9304074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-9304074</v>
      </c>
      <c r="X25" s="31">
        <f t="shared" si="1"/>
        <v>-9368041</v>
      </c>
      <c r="Y25" s="31">
        <f t="shared" si="1"/>
        <v>63967</v>
      </c>
      <c r="Z25" s="32">
        <f>+IF(X25&lt;&gt;0,+(Y25/X25)*100,0)</f>
        <v>-0.6828215205292121</v>
      </c>
      <c r="AA25" s="33">
        <f>SUM(AA19:AA24)</f>
        <v>-47286087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123608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584997</v>
      </c>
      <c r="D31" s="21"/>
      <c r="E31" s="22">
        <v>59004</v>
      </c>
      <c r="F31" s="23">
        <v>59004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14751</v>
      </c>
      <c r="Y31" s="23">
        <v>-14751</v>
      </c>
      <c r="Z31" s="24">
        <v>-100</v>
      </c>
      <c r="AA31" s="25">
        <v>59004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-11675104</v>
      </c>
      <c r="D33" s="21"/>
      <c r="E33" s="22">
        <v>-11129236</v>
      </c>
      <c r="F33" s="23">
        <v>-11129236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-11129236</v>
      </c>
    </row>
    <row r="34" spans="1:27" ht="13.5">
      <c r="A34" s="27" t="s">
        <v>55</v>
      </c>
      <c r="B34" s="28"/>
      <c r="C34" s="29">
        <f aca="true" t="shared" si="2" ref="C34:Y34">SUM(C29:C33)</f>
        <v>-10966499</v>
      </c>
      <c r="D34" s="29">
        <f>SUM(D29:D33)</f>
        <v>0</v>
      </c>
      <c r="E34" s="30">
        <f t="shared" si="2"/>
        <v>-11070232</v>
      </c>
      <c r="F34" s="31">
        <f t="shared" si="2"/>
        <v>-11070232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14751</v>
      </c>
      <c r="Y34" s="31">
        <f t="shared" si="2"/>
        <v>-14751</v>
      </c>
      <c r="Z34" s="32">
        <f>+IF(X34&lt;&gt;0,+(Y34/X34)*100,0)</f>
        <v>-100</v>
      </c>
      <c r="AA34" s="33">
        <f>SUM(AA29:AA33)</f>
        <v>-11070232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-13596348</v>
      </c>
      <c r="D36" s="35">
        <f>+D15+D25+D34</f>
        <v>0</v>
      </c>
      <c r="E36" s="36">
        <f t="shared" si="3"/>
        <v>-42336382</v>
      </c>
      <c r="F36" s="37">
        <f t="shared" si="3"/>
        <v>-42336382</v>
      </c>
      <c r="G36" s="37">
        <f t="shared" si="3"/>
        <v>8695823</v>
      </c>
      <c r="H36" s="37">
        <f t="shared" si="3"/>
        <v>-6557338</v>
      </c>
      <c r="I36" s="37">
        <f t="shared" si="3"/>
        <v>-3234129</v>
      </c>
      <c r="J36" s="37">
        <f t="shared" si="3"/>
        <v>-1095644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-1095644</v>
      </c>
      <c r="X36" s="37">
        <f t="shared" si="3"/>
        <v>22295995</v>
      </c>
      <c r="Y36" s="37">
        <f t="shared" si="3"/>
        <v>-23391639</v>
      </c>
      <c r="Z36" s="38">
        <f>+IF(X36&lt;&gt;0,+(Y36/X36)*100,0)</f>
        <v>-104.91408434564144</v>
      </c>
      <c r="AA36" s="39">
        <f>+AA15+AA25+AA34</f>
        <v>-42336382</v>
      </c>
    </row>
    <row r="37" spans="1:27" ht="13.5">
      <c r="A37" s="26" t="s">
        <v>57</v>
      </c>
      <c r="B37" s="20"/>
      <c r="C37" s="35">
        <v>16974605</v>
      </c>
      <c r="D37" s="35"/>
      <c r="E37" s="36">
        <v>-34903740</v>
      </c>
      <c r="F37" s="37">
        <v>-34903740</v>
      </c>
      <c r="G37" s="37">
        <v>2859156</v>
      </c>
      <c r="H37" s="37">
        <v>11554979</v>
      </c>
      <c r="I37" s="37">
        <v>4997641</v>
      </c>
      <c r="J37" s="37">
        <v>2859156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2859156</v>
      </c>
      <c r="X37" s="37">
        <v>-34903740</v>
      </c>
      <c r="Y37" s="37">
        <v>37762896</v>
      </c>
      <c r="Z37" s="38">
        <v>-108.19</v>
      </c>
      <c r="AA37" s="39">
        <v>-34903740</v>
      </c>
    </row>
    <row r="38" spans="1:27" ht="13.5">
      <c r="A38" s="45" t="s">
        <v>58</v>
      </c>
      <c r="B38" s="46"/>
      <c r="C38" s="47">
        <v>3378257</v>
      </c>
      <c r="D38" s="47"/>
      <c r="E38" s="48">
        <v>-77240122</v>
      </c>
      <c r="F38" s="49">
        <v>-77240122</v>
      </c>
      <c r="G38" s="49">
        <v>11554979</v>
      </c>
      <c r="H38" s="49">
        <v>4997641</v>
      </c>
      <c r="I38" s="49">
        <v>1763512</v>
      </c>
      <c r="J38" s="49">
        <v>1763512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1763512</v>
      </c>
      <c r="X38" s="49">
        <v>-12607745</v>
      </c>
      <c r="Y38" s="49">
        <v>14371257</v>
      </c>
      <c r="Z38" s="50">
        <v>-113.99</v>
      </c>
      <c r="AA38" s="51">
        <v>-77240122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317895816</v>
      </c>
      <c r="F6" s="23">
        <v>317895816</v>
      </c>
      <c r="G6" s="23">
        <v>28438513</v>
      </c>
      <c r="H6" s="23">
        <v>46143527</v>
      </c>
      <c r="I6" s="23">
        <v>34036176</v>
      </c>
      <c r="J6" s="23">
        <v>108618216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108618216</v>
      </c>
      <c r="X6" s="23">
        <v>80230990</v>
      </c>
      <c r="Y6" s="23">
        <v>28387226</v>
      </c>
      <c r="Z6" s="24">
        <v>35.38</v>
      </c>
      <c r="AA6" s="25">
        <v>317895816</v>
      </c>
    </row>
    <row r="7" spans="1:27" ht="13.5">
      <c r="A7" s="26" t="s">
        <v>34</v>
      </c>
      <c r="B7" s="20"/>
      <c r="C7" s="21"/>
      <c r="D7" s="21"/>
      <c r="E7" s="22">
        <v>116966000</v>
      </c>
      <c r="F7" s="23">
        <v>116966000</v>
      </c>
      <c r="G7" s="23">
        <v>19405775</v>
      </c>
      <c r="H7" s="23">
        <v>8053123</v>
      </c>
      <c r="I7" s="23">
        <v>9554063</v>
      </c>
      <c r="J7" s="23">
        <v>37012961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37012961</v>
      </c>
      <c r="X7" s="23">
        <v>35120700</v>
      </c>
      <c r="Y7" s="23">
        <v>1892261</v>
      </c>
      <c r="Z7" s="24">
        <v>5.39</v>
      </c>
      <c r="AA7" s="25">
        <v>116966000</v>
      </c>
    </row>
    <row r="8" spans="1:27" ht="13.5">
      <c r="A8" s="26" t="s">
        <v>35</v>
      </c>
      <c r="B8" s="20"/>
      <c r="C8" s="21"/>
      <c r="D8" s="21"/>
      <c r="E8" s="22">
        <v>27214000</v>
      </c>
      <c r="F8" s="23">
        <v>27214000</v>
      </c>
      <c r="G8" s="23">
        <v>13726000</v>
      </c>
      <c r="H8" s="23"/>
      <c r="I8" s="23"/>
      <c r="J8" s="23">
        <v>13726000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13726000</v>
      </c>
      <c r="X8" s="23">
        <v>3683661</v>
      </c>
      <c r="Y8" s="23">
        <v>10042339</v>
      </c>
      <c r="Z8" s="24">
        <v>272.62</v>
      </c>
      <c r="AA8" s="25">
        <v>27214000</v>
      </c>
    </row>
    <row r="9" spans="1:27" ht="13.5">
      <c r="A9" s="26" t="s">
        <v>36</v>
      </c>
      <c r="B9" s="20"/>
      <c r="C9" s="21"/>
      <c r="D9" s="21"/>
      <c r="E9" s="22">
        <v>2599848</v>
      </c>
      <c r="F9" s="23">
        <v>2599848</v>
      </c>
      <c r="G9" s="23">
        <v>62908</v>
      </c>
      <c r="H9" s="23">
        <v>288324</v>
      </c>
      <c r="I9" s="23">
        <v>257908</v>
      </c>
      <c r="J9" s="23">
        <v>609140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609140</v>
      </c>
      <c r="X9" s="23">
        <v>391142</v>
      </c>
      <c r="Y9" s="23">
        <v>217998</v>
      </c>
      <c r="Z9" s="24">
        <v>55.73</v>
      </c>
      <c r="AA9" s="25">
        <v>2599848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-365668429</v>
      </c>
      <c r="F12" s="23">
        <v>-365668429</v>
      </c>
      <c r="G12" s="23">
        <v>-33865191</v>
      </c>
      <c r="H12" s="23">
        <v>-31434599</v>
      </c>
      <c r="I12" s="23">
        <v>-32534674</v>
      </c>
      <c r="J12" s="23">
        <v>-97834464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-97834464</v>
      </c>
      <c r="X12" s="23">
        <v>-79489566</v>
      </c>
      <c r="Y12" s="23">
        <v>-18344898</v>
      </c>
      <c r="Z12" s="24">
        <v>23.08</v>
      </c>
      <c r="AA12" s="25">
        <v>-365668429</v>
      </c>
    </row>
    <row r="13" spans="1:27" ht="13.5">
      <c r="A13" s="26" t="s">
        <v>40</v>
      </c>
      <c r="B13" s="20"/>
      <c r="C13" s="21"/>
      <c r="D13" s="21"/>
      <c r="E13" s="22">
        <v>-13836740</v>
      </c>
      <c r="F13" s="23">
        <v>-13836740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-500730</v>
      </c>
      <c r="Y13" s="23">
        <v>500730</v>
      </c>
      <c r="Z13" s="24">
        <v>-100</v>
      </c>
      <c r="AA13" s="25">
        <v>-13836740</v>
      </c>
    </row>
    <row r="14" spans="1:27" ht="13.5">
      <c r="A14" s="26" t="s">
        <v>41</v>
      </c>
      <c r="B14" s="20"/>
      <c r="C14" s="21"/>
      <c r="D14" s="21"/>
      <c r="E14" s="22">
        <v>-2700000</v>
      </c>
      <c r="F14" s="23">
        <v>-2700000</v>
      </c>
      <c r="G14" s="23">
        <v>-896000</v>
      </c>
      <c r="H14" s="23">
        <v>-25930</v>
      </c>
      <c r="I14" s="23">
        <v>-32153</v>
      </c>
      <c r="J14" s="23">
        <v>-954083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-954083</v>
      </c>
      <c r="X14" s="23">
        <v>-1249986</v>
      </c>
      <c r="Y14" s="23">
        <v>295903</v>
      </c>
      <c r="Z14" s="24">
        <v>-23.67</v>
      </c>
      <c r="AA14" s="25">
        <v>-2700000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82470495</v>
      </c>
      <c r="F15" s="31">
        <f t="shared" si="0"/>
        <v>82470495</v>
      </c>
      <c r="G15" s="31">
        <f t="shared" si="0"/>
        <v>26872005</v>
      </c>
      <c r="H15" s="31">
        <f t="shared" si="0"/>
        <v>23024445</v>
      </c>
      <c r="I15" s="31">
        <f t="shared" si="0"/>
        <v>11281320</v>
      </c>
      <c r="J15" s="31">
        <f t="shared" si="0"/>
        <v>61177770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61177770</v>
      </c>
      <c r="X15" s="31">
        <f t="shared" si="0"/>
        <v>38186211</v>
      </c>
      <c r="Y15" s="31">
        <f t="shared" si="0"/>
        <v>22991559</v>
      </c>
      <c r="Z15" s="32">
        <f>+IF(X15&lt;&gt;0,+(Y15/X15)*100,0)</f>
        <v>60.20906080469728</v>
      </c>
      <c r="AA15" s="33">
        <f>SUM(AA6:AA14)</f>
        <v>82470495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>
        <v>-349768</v>
      </c>
      <c r="F22" s="23">
        <v>-349768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-349768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-44626856</v>
      </c>
      <c r="F24" s="23">
        <v>-44626856</v>
      </c>
      <c r="G24" s="23">
        <v>-136838</v>
      </c>
      <c r="H24" s="23">
        <v>-2426789</v>
      </c>
      <c r="I24" s="23">
        <v>-3307593</v>
      </c>
      <c r="J24" s="23">
        <v>-5871220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-5871220</v>
      </c>
      <c r="X24" s="23">
        <v>-11045937</v>
      </c>
      <c r="Y24" s="23">
        <v>5174717</v>
      </c>
      <c r="Z24" s="24">
        <v>-46.85</v>
      </c>
      <c r="AA24" s="25">
        <v>-44626856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-44976624</v>
      </c>
      <c r="F25" s="31">
        <f t="shared" si="1"/>
        <v>-44976624</v>
      </c>
      <c r="G25" s="31">
        <f t="shared" si="1"/>
        <v>-136838</v>
      </c>
      <c r="H25" s="31">
        <f t="shared" si="1"/>
        <v>-2426789</v>
      </c>
      <c r="I25" s="31">
        <f t="shared" si="1"/>
        <v>-3307593</v>
      </c>
      <c r="J25" s="31">
        <f t="shared" si="1"/>
        <v>-5871220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-5871220</v>
      </c>
      <c r="X25" s="31">
        <f t="shared" si="1"/>
        <v>-11045937</v>
      </c>
      <c r="Y25" s="31">
        <f t="shared" si="1"/>
        <v>5174717</v>
      </c>
      <c r="Z25" s="32">
        <f>+IF(X25&lt;&gt;0,+(Y25/X25)*100,0)</f>
        <v>-46.84724347060824</v>
      </c>
      <c r="AA25" s="33">
        <f>SUM(AA19:AA24)</f>
        <v>-44976624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10000000</v>
      </c>
      <c r="F30" s="23">
        <v>10000000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10000000</v>
      </c>
    </row>
    <row r="31" spans="1:27" ht="13.5">
      <c r="A31" s="26" t="s">
        <v>53</v>
      </c>
      <c r="B31" s="20"/>
      <c r="C31" s="21"/>
      <c r="D31" s="21"/>
      <c r="E31" s="22">
        <v>245954</v>
      </c>
      <c r="F31" s="23">
        <v>245954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245954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-13531131</v>
      </c>
      <c r="F33" s="23">
        <v>-13531131</v>
      </c>
      <c r="G33" s="23">
        <v>-445289</v>
      </c>
      <c r="H33" s="23">
        <v>445289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-13531131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-3285177</v>
      </c>
      <c r="F34" s="31">
        <f t="shared" si="2"/>
        <v>-3285177</v>
      </c>
      <c r="G34" s="31">
        <f t="shared" si="2"/>
        <v>-445289</v>
      </c>
      <c r="H34" s="31">
        <f t="shared" si="2"/>
        <v>445289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-3285177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34208694</v>
      </c>
      <c r="F36" s="37">
        <f t="shared" si="3"/>
        <v>34208694</v>
      </c>
      <c r="G36" s="37">
        <f t="shared" si="3"/>
        <v>26289878</v>
      </c>
      <c r="H36" s="37">
        <f t="shared" si="3"/>
        <v>21042945</v>
      </c>
      <c r="I36" s="37">
        <f t="shared" si="3"/>
        <v>7973727</v>
      </c>
      <c r="J36" s="37">
        <f t="shared" si="3"/>
        <v>55306550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55306550</v>
      </c>
      <c r="X36" s="37">
        <f t="shared" si="3"/>
        <v>27140274</v>
      </c>
      <c r="Y36" s="37">
        <f t="shared" si="3"/>
        <v>28166276</v>
      </c>
      <c r="Z36" s="38">
        <f>+IF(X36&lt;&gt;0,+(Y36/X36)*100,0)</f>
        <v>103.78036713999276</v>
      </c>
      <c r="AA36" s="39">
        <f>+AA15+AA25+AA34</f>
        <v>34208694</v>
      </c>
    </row>
    <row r="37" spans="1:27" ht="13.5">
      <c r="A37" s="26" t="s">
        <v>57</v>
      </c>
      <c r="B37" s="20"/>
      <c r="C37" s="35"/>
      <c r="D37" s="35"/>
      <c r="E37" s="36">
        <v>76924041</v>
      </c>
      <c r="F37" s="37">
        <v>76924041</v>
      </c>
      <c r="G37" s="37">
        <v>54274083</v>
      </c>
      <c r="H37" s="37">
        <v>80563961</v>
      </c>
      <c r="I37" s="37">
        <v>101606906</v>
      </c>
      <c r="J37" s="37">
        <v>54274083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54274083</v>
      </c>
      <c r="X37" s="37">
        <v>76924041</v>
      </c>
      <c r="Y37" s="37">
        <v>-22649958</v>
      </c>
      <c r="Z37" s="38">
        <v>-29.44</v>
      </c>
      <c r="AA37" s="39">
        <v>76924041</v>
      </c>
    </row>
    <row r="38" spans="1:27" ht="13.5">
      <c r="A38" s="45" t="s">
        <v>58</v>
      </c>
      <c r="B38" s="46"/>
      <c r="C38" s="47"/>
      <c r="D38" s="47"/>
      <c r="E38" s="48">
        <v>111132735</v>
      </c>
      <c r="F38" s="49">
        <v>111132735</v>
      </c>
      <c r="G38" s="49">
        <v>80563961</v>
      </c>
      <c r="H38" s="49">
        <v>101606906</v>
      </c>
      <c r="I38" s="49">
        <v>109580633</v>
      </c>
      <c r="J38" s="49">
        <v>109580633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109580633</v>
      </c>
      <c r="X38" s="49">
        <v>104064315</v>
      </c>
      <c r="Y38" s="49">
        <v>5516318</v>
      </c>
      <c r="Z38" s="50">
        <v>5.3</v>
      </c>
      <c r="AA38" s="51">
        <v>111132735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490577913</v>
      </c>
      <c r="D6" s="21"/>
      <c r="E6" s="22">
        <v>427438362</v>
      </c>
      <c r="F6" s="23">
        <v>427438362</v>
      </c>
      <c r="G6" s="23">
        <v>40165483</v>
      </c>
      <c r="H6" s="23">
        <v>45900267</v>
      </c>
      <c r="I6" s="23">
        <v>66594615</v>
      </c>
      <c r="J6" s="23">
        <v>152660365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152660365</v>
      </c>
      <c r="X6" s="23">
        <v>155759198</v>
      </c>
      <c r="Y6" s="23">
        <v>-3098833</v>
      </c>
      <c r="Z6" s="24">
        <v>-1.99</v>
      </c>
      <c r="AA6" s="25">
        <v>427438362</v>
      </c>
    </row>
    <row r="7" spans="1:27" ht="13.5">
      <c r="A7" s="26" t="s">
        <v>34</v>
      </c>
      <c r="B7" s="20"/>
      <c r="C7" s="21">
        <v>88557954</v>
      </c>
      <c r="D7" s="21"/>
      <c r="E7" s="22">
        <v>68844000</v>
      </c>
      <c r="F7" s="23">
        <v>68844000</v>
      </c>
      <c r="G7" s="23">
        <v>20187457</v>
      </c>
      <c r="H7" s="23"/>
      <c r="I7" s="23">
        <v>6608670</v>
      </c>
      <c r="J7" s="23">
        <v>26796127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26796127</v>
      </c>
      <c r="X7" s="23">
        <v>21992853</v>
      </c>
      <c r="Y7" s="23">
        <v>4803274</v>
      </c>
      <c r="Z7" s="24">
        <v>21.84</v>
      </c>
      <c r="AA7" s="25">
        <v>68844000</v>
      </c>
    </row>
    <row r="8" spans="1:27" ht="13.5">
      <c r="A8" s="26" t="s">
        <v>35</v>
      </c>
      <c r="B8" s="20"/>
      <c r="C8" s="21">
        <v>39272470</v>
      </c>
      <c r="D8" s="21"/>
      <c r="E8" s="22">
        <v>39483999</v>
      </c>
      <c r="F8" s="23">
        <v>39483999</v>
      </c>
      <c r="G8" s="23">
        <v>14420386</v>
      </c>
      <c r="H8" s="23">
        <v>4386</v>
      </c>
      <c r="I8" s="23">
        <v>400000</v>
      </c>
      <c r="J8" s="23">
        <v>14824772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14824772</v>
      </c>
      <c r="X8" s="23">
        <v>35535600</v>
      </c>
      <c r="Y8" s="23">
        <v>-20710828</v>
      </c>
      <c r="Z8" s="24">
        <v>-58.28</v>
      </c>
      <c r="AA8" s="25">
        <v>39483999</v>
      </c>
    </row>
    <row r="9" spans="1:27" ht="13.5">
      <c r="A9" s="26" t="s">
        <v>36</v>
      </c>
      <c r="B9" s="20"/>
      <c r="C9" s="21">
        <v>5944217</v>
      </c>
      <c r="D9" s="21"/>
      <c r="E9" s="22">
        <v>5155372</v>
      </c>
      <c r="F9" s="23">
        <v>5155372</v>
      </c>
      <c r="G9" s="23">
        <v>208500</v>
      </c>
      <c r="H9" s="23">
        <v>193301</v>
      </c>
      <c r="I9" s="23">
        <v>422005</v>
      </c>
      <c r="J9" s="23">
        <v>823806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823806</v>
      </c>
      <c r="X9" s="23">
        <v>1161419</v>
      </c>
      <c r="Y9" s="23">
        <v>-337613</v>
      </c>
      <c r="Z9" s="24">
        <v>-29.07</v>
      </c>
      <c r="AA9" s="25">
        <v>5155372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-531815849</v>
      </c>
      <c r="D12" s="21"/>
      <c r="E12" s="22">
        <v>-449261326</v>
      </c>
      <c r="F12" s="23">
        <v>-449261326</v>
      </c>
      <c r="G12" s="23">
        <v>-41993397</v>
      </c>
      <c r="H12" s="23">
        <v>-52996258</v>
      </c>
      <c r="I12" s="23">
        <v>-62831400</v>
      </c>
      <c r="J12" s="23">
        <v>-157821055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-157821055</v>
      </c>
      <c r="X12" s="23">
        <v>-110815732</v>
      </c>
      <c r="Y12" s="23">
        <v>-47005323</v>
      </c>
      <c r="Z12" s="24">
        <v>42.42</v>
      </c>
      <c r="AA12" s="25">
        <v>-449261326</v>
      </c>
    </row>
    <row r="13" spans="1:27" ht="13.5">
      <c r="A13" s="26" t="s">
        <v>40</v>
      </c>
      <c r="B13" s="20"/>
      <c r="C13" s="21">
        <v>-14487941</v>
      </c>
      <c r="D13" s="21"/>
      <c r="E13" s="22">
        <v>-18297408</v>
      </c>
      <c r="F13" s="23">
        <v>-18297408</v>
      </c>
      <c r="G13" s="23"/>
      <c r="H13" s="23">
        <v>-533270</v>
      </c>
      <c r="I13" s="23">
        <v>-1281983</v>
      </c>
      <c r="J13" s="23">
        <v>-1815253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-1815253</v>
      </c>
      <c r="X13" s="23"/>
      <c r="Y13" s="23">
        <v>-1815253</v>
      </c>
      <c r="Z13" s="24"/>
      <c r="AA13" s="25">
        <v>-18297408</v>
      </c>
    </row>
    <row r="14" spans="1:27" ht="13.5">
      <c r="A14" s="26" t="s">
        <v>41</v>
      </c>
      <c r="B14" s="20"/>
      <c r="C14" s="21">
        <v>-5000691</v>
      </c>
      <c r="D14" s="21"/>
      <c r="E14" s="22">
        <v>-5514000</v>
      </c>
      <c r="F14" s="23">
        <v>-5514000</v>
      </c>
      <c r="G14" s="23">
        <v>-660833</v>
      </c>
      <c r="H14" s="23">
        <v>-448373</v>
      </c>
      <c r="I14" s="23">
        <v>-374745</v>
      </c>
      <c r="J14" s="23">
        <v>-1483951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-1483951</v>
      </c>
      <c r="X14" s="23">
        <v>-1930627</v>
      </c>
      <c r="Y14" s="23">
        <v>446676</v>
      </c>
      <c r="Z14" s="24">
        <v>-23.14</v>
      </c>
      <c r="AA14" s="25">
        <v>-5514000</v>
      </c>
    </row>
    <row r="15" spans="1:27" ht="13.5">
      <c r="A15" s="27" t="s">
        <v>42</v>
      </c>
      <c r="B15" s="28"/>
      <c r="C15" s="29">
        <f aca="true" t="shared" si="0" ref="C15:Y15">SUM(C6:C14)</f>
        <v>73048073</v>
      </c>
      <c r="D15" s="29">
        <f>SUM(D6:D14)</f>
        <v>0</v>
      </c>
      <c r="E15" s="30">
        <f t="shared" si="0"/>
        <v>67848999</v>
      </c>
      <c r="F15" s="31">
        <f t="shared" si="0"/>
        <v>67848999</v>
      </c>
      <c r="G15" s="31">
        <f t="shared" si="0"/>
        <v>32327596</v>
      </c>
      <c r="H15" s="31">
        <f t="shared" si="0"/>
        <v>-7879947</v>
      </c>
      <c r="I15" s="31">
        <f t="shared" si="0"/>
        <v>9537162</v>
      </c>
      <c r="J15" s="31">
        <f t="shared" si="0"/>
        <v>33984811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33984811</v>
      </c>
      <c r="X15" s="31">
        <f t="shared" si="0"/>
        <v>101702711</v>
      </c>
      <c r="Y15" s="31">
        <f t="shared" si="0"/>
        <v>-67717900</v>
      </c>
      <c r="Z15" s="32">
        <f>+IF(X15&lt;&gt;0,+(Y15/X15)*100,0)</f>
        <v>-66.58416411338337</v>
      </c>
      <c r="AA15" s="33">
        <f>SUM(AA6:AA14)</f>
        <v>67848999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4916330</v>
      </c>
      <c r="D19" s="21"/>
      <c r="E19" s="22">
        <v>250000</v>
      </c>
      <c r="F19" s="23">
        <v>250000</v>
      </c>
      <c r="G19" s="40"/>
      <c r="H19" s="40">
        <v>3000</v>
      </c>
      <c r="I19" s="40">
        <v>3000</v>
      </c>
      <c r="J19" s="23">
        <v>6000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6000</v>
      </c>
      <c r="X19" s="23">
        <v>7500</v>
      </c>
      <c r="Y19" s="40">
        <v>-1500</v>
      </c>
      <c r="Z19" s="41">
        <v>-20</v>
      </c>
      <c r="AA19" s="42">
        <v>250000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>
        <v>141252</v>
      </c>
      <c r="H20" s="23">
        <v>4841</v>
      </c>
      <c r="I20" s="23">
        <v>133879</v>
      </c>
      <c r="J20" s="23">
        <v>279972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279972</v>
      </c>
      <c r="X20" s="23"/>
      <c r="Y20" s="23">
        <v>279972</v>
      </c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114564</v>
      </c>
      <c r="F21" s="23">
        <v>114564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28641</v>
      </c>
      <c r="Y21" s="40">
        <v>-28641</v>
      </c>
      <c r="Z21" s="41">
        <v>-100</v>
      </c>
      <c r="AA21" s="42">
        <v>114564</v>
      </c>
    </row>
    <row r="22" spans="1:27" ht="13.5">
      <c r="A22" s="26" t="s">
        <v>47</v>
      </c>
      <c r="B22" s="20"/>
      <c r="C22" s="21">
        <v>-2409822</v>
      </c>
      <c r="D22" s="21"/>
      <c r="E22" s="22">
        <v>-1814986</v>
      </c>
      <c r="F22" s="23">
        <v>-1814986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>
        <v>-1814986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-77217798</v>
      </c>
      <c r="D24" s="21"/>
      <c r="E24" s="22">
        <v>-70173500</v>
      </c>
      <c r="F24" s="23">
        <v>-70173500</v>
      </c>
      <c r="G24" s="23">
        <v>-4244571</v>
      </c>
      <c r="H24" s="23">
        <v>-2699809</v>
      </c>
      <c r="I24" s="23">
        <v>-6012199</v>
      </c>
      <c r="J24" s="23">
        <v>-12956579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-12956579</v>
      </c>
      <c r="X24" s="23">
        <v>-2908529</v>
      </c>
      <c r="Y24" s="23">
        <v>-10048050</v>
      </c>
      <c r="Z24" s="24">
        <v>345.47</v>
      </c>
      <c r="AA24" s="25">
        <v>-70173500</v>
      </c>
    </row>
    <row r="25" spans="1:27" ht="13.5">
      <c r="A25" s="27" t="s">
        <v>49</v>
      </c>
      <c r="B25" s="28"/>
      <c r="C25" s="29">
        <f aca="true" t="shared" si="1" ref="C25:Y25">SUM(C19:C24)</f>
        <v>-74711290</v>
      </c>
      <c r="D25" s="29">
        <f>SUM(D19:D24)</f>
        <v>0</v>
      </c>
      <c r="E25" s="30">
        <f t="shared" si="1"/>
        <v>-71623922</v>
      </c>
      <c r="F25" s="31">
        <f t="shared" si="1"/>
        <v>-71623922</v>
      </c>
      <c r="G25" s="31">
        <f t="shared" si="1"/>
        <v>-4103319</v>
      </c>
      <c r="H25" s="31">
        <f t="shared" si="1"/>
        <v>-2691968</v>
      </c>
      <c r="I25" s="31">
        <f t="shared" si="1"/>
        <v>-5875320</v>
      </c>
      <c r="J25" s="31">
        <f t="shared" si="1"/>
        <v>-12670607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-12670607</v>
      </c>
      <c r="X25" s="31">
        <f t="shared" si="1"/>
        <v>-2872388</v>
      </c>
      <c r="Y25" s="31">
        <f t="shared" si="1"/>
        <v>-9798219</v>
      </c>
      <c r="Z25" s="32">
        <f>+IF(X25&lt;&gt;0,+(Y25/X25)*100,0)</f>
        <v>341.1175300829832</v>
      </c>
      <c r="AA25" s="33">
        <f>SUM(AA19:AA24)</f>
        <v>-71623922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>
        <v>14157000</v>
      </c>
      <c r="H29" s="23">
        <v>7242918</v>
      </c>
      <c r="I29" s="23"/>
      <c r="J29" s="23">
        <v>21399918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21399918</v>
      </c>
      <c r="X29" s="23"/>
      <c r="Y29" s="23">
        <v>21399918</v>
      </c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16057000</v>
      </c>
      <c r="F30" s="23">
        <v>16057000</v>
      </c>
      <c r="G30" s="23"/>
      <c r="H30" s="23"/>
      <c r="I30" s="23">
        <v>14157000</v>
      </c>
      <c r="J30" s="23">
        <v>14157000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14157000</v>
      </c>
      <c r="X30" s="23"/>
      <c r="Y30" s="23">
        <v>14157000</v>
      </c>
      <c r="Z30" s="24"/>
      <c r="AA30" s="25">
        <v>16057000</v>
      </c>
    </row>
    <row r="31" spans="1:27" ht="13.5">
      <c r="A31" s="26" t="s">
        <v>53</v>
      </c>
      <c r="B31" s="20"/>
      <c r="C31" s="21">
        <v>354285</v>
      </c>
      <c r="D31" s="21"/>
      <c r="E31" s="22">
        <v>834456</v>
      </c>
      <c r="F31" s="23">
        <v>834456</v>
      </c>
      <c r="G31" s="23">
        <v>103437</v>
      </c>
      <c r="H31" s="40">
        <v>51645</v>
      </c>
      <c r="I31" s="40">
        <v>100243</v>
      </c>
      <c r="J31" s="40">
        <v>255325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255325</v>
      </c>
      <c r="X31" s="40">
        <v>208614</v>
      </c>
      <c r="Y31" s="23">
        <v>46711</v>
      </c>
      <c r="Z31" s="24">
        <v>22.39</v>
      </c>
      <c r="AA31" s="25">
        <v>834456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-27548666</v>
      </c>
      <c r="D33" s="21"/>
      <c r="E33" s="22">
        <v>-16132000</v>
      </c>
      <c r="F33" s="23">
        <v>-16132000</v>
      </c>
      <c r="G33" s="23">
        <v>-3853</v>
      </c>
      <c r="H33" s="23">
        <v>-300934</v>
      </c>
      <c r="I33" s="23">
        <v>-905024</v>
      </c>
      <c r="J33" s="23">
        <v>-1209811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-1209811</v>
      </c>
      <c r="X33" s="23"/>
      <c r="Y33" s="23">
        <v>-1209811</v>
      </c>
      <c r="Z33" s="24"/>
      <c r="AA33" s="25">
        <v>-16132000</v>
      </c>
    </row>
    <row r="34" spans="1:27" ht="13.5">
      <c r="A34" s="27" t="s">
        <v>55</v>
      </c>
      <c r="B34" s="28"/>
      <c r="C34" s="29">
        <f aca="true" t="shared" si="2" ref="C34:Y34">SUM(C29:C33)</f>
        <v>-27194381</v>
      </c>
      <c r="D34" s="29">
        <f>SUM(D29:D33)</f>
        <v>0</v>
      </c>
      <c r="E34" s="30">
        <f t="shared" si="2"/>
        <v>759456</v>
      </c>
      <c r="F34" s="31">
        <f t="shared" si="2"/>
        <v>759456</v>
      </c>
      <c r="G34" s="31">
        <f t="shared" si="2"/>
        <v>14256584</v>
      </c>
      <c r="H34" s="31">
        <f t="shared" si="2"/>
        <v>6993629</v>
      </c>
      <c r="I34" s="31">
        <f t="shared" si="2"/>
        <v>13352219</v>
      </c>
      <c r="J34" s="31">
        <f t="shared" si="2"/>
        <v>34602432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34602432</v>
      </c>
      <c r="X34" s="31">
        <f t="shared" si="2"/>
        <v>208614</v>
      </c>
      <c r="Y34" s="31">
        <f t="shared" si="2"/>
        <v>34393818</v>
      </c>
      <c r="Z34" s="32">
        <f>+IF(X34&lt;&gt;0,+(Y34/X34)*100,0)</f>
        <v>16486.821593948633</v>
      </c>
      <c r="AA34" s="33">
        <f>SUM(AA29:AA33)</f>
        <v>759456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-28857598</v>
      </c>
      <c r="D36" s="35">
        <f>+D15+D25+D34</f>
        <v>0</v>
      </c>
      <c r="E36" s="36">
        <f t="shared" si="3"/>
        <v>-3015467</v>
      </c>
      <c r="F36" s="37">
        <f t="shared" si="3"/>
        <v>-3015467</v>
      </c>
      <c r="G36" s="37">
        <f t="shared" si="3"/>
        <v>42480861</v>
      </c>
      <c r="H36" s="37">
        <f t="shared" si="3"/>
        <v>-3578286</v>
      </c>
      <c r="I36" s="37">
        <f t="shared" si="3"/>
        <v>17014061</v>
      </c>
      <c r="J36" s="37">
        <f t="shared" si="3"/>
        <v>55916636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55916636</v>
      </c>
      <c r="X36" s="37">
        <f t="shared" si="3"/>
        <v>99038937</v>
      </c>
      <c r="Y36" s="37">
        <f t="shared" si="3"/>
        <v>-43122301</v>
      </c>
      <c r="Z36" s="38">
        <f>+IF(X36&lt;&gt;0,+(Y36/X36)*100,0)</f>
        <v>-43.54075508706237</v>
      </c>
      <c r="AA36" s="39">
        <f>+AA15+AA25+AA34</f>
        <v>-3015467</v>
      </c>
    </row>
    <row r="37" spans="1:27" ht="13.5">
      <c r="A37" s="26" t="s">
        <v>57</v>
      </c>
      <c r="B37" s="20"/>
      <c r="C37" s="35">
        <v>46160684</v>
      </c>
      <c r="D37" s="35"/>
      <c r="E37" s="36">
        <v>30566380</v>
      </c>
      <c r="F37" s="37">
        <v>30566380</v>
      </c>
      <c r="G37" s="37">
        <v>17303086</v>
      </c>
      <c r="H37" s="37">
        <v>59783947</v>
      </c>
      <c r="I37" s="37">
        <v>56205661</v>
      </c>
      <c r="J37" s="37">
        <v>17303086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17303086</v>
      </c>
      <c r="X37" s="37">
        <v>30566380</v>
      </c>
      <c r="Y37" s="37">
        <v>-13263294</v>
      </c>
      <c r="Z37" s="38">
        <v>-43.39</v>
      </c>
      <c r="AA37" s="39">
        <v>30566380</v>
      </c>
    </row>
    <row r="38" spans="1:27" ht="13.5">
      <c r="A38" s="45" t="s">
        <v>58</v>
      </c>
      <c r="B38" s="46"/>
      <c r="C38" s="47">
        <v>17303086</v>
      </c>
      <c r="D38" s="47"/>
      <c r="E38" s="48">
        <v>27550913</v>
      </c>
      <c r="F38" s="49">
        <v>27550913</v>
      </c>
      <c r="G38" s="49">
        <v>59783947</v>
      </c>
      <c r="H38" s="49">
        <v>56205661</v>
      </c>
      <c r="I38" s="49">
        <v>73219722</v>
      </c>
      <c r="J38" s="49">
        <v>73219722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73219722</v>
      </c>
      <c r="X38" s="49">
        <v>129605317</v>
      </c>
      <c r="Y38" s="49">
        <v>-56385595</v>
      </c>
      <c r="Z38" s="50">
        <v>-43.51</v>
      </c>
      <c r="AA38" s="51">
        <v>27550913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150253318</v>
      </c>
      <c r="D6" s="21"/>
      <c r="E6" s="22">
        <v>125438000</v>
      </c>
      <c r="F6" s="23">
        <v>27958</v>
      </c>
      <c r="G6" s="23">
        <v>3189949</v>
      </c>
      <c r="H6" s="23">
        <v>1120059</v>
      </c>
      <c r="I6" s="23">
        <v>2608448</v>
      </c>
      <c r="J6" s="23">
        <v>6918456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6918456</v>
      </c>
      <c r="X6" s="23">
        <v>7266</v>
      </c>
      <c r="Y6" s="23">
        <v>6911190</v>
      </c>
      <c r="Z6" s="24">
        <v>95116.85</v>
      </c>
      <c r="AA6" s="25">
        <v>27958</v>
      </c>
    </row>
    <row r="7" spans="1:27" ht="13.5">
      <c r="A7" s="26" t="s">
        <v>34</v>
      </c>
      <c r="B7" s="20"/>
      <c r="C7" s="21">
        <v>145540602</v>
      </c>
      <c r="D7" s="21"/>
      <c r="E7" s="22">
        <v>170060000</v>
      </c>
      <c r="F7" s="23">
        <v>178332</v>
      </c>
      <c r="G7" s="23">
        <v>54330000</v>
      </c>
      <c r="H7" s="23">
        <v>1334000</v>
      </c>
      <c r="I7" s="23"/>
      <c r="J7" s="23">
        <v>55664000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55664000</v>
      </c>
      <c r="X7" s="23">
        <v>53365</v>
      </c>
      <c r="Y7" s="23">
        <v>55610635</v>
      </c>
      <c r="Z7" s="24">
        <v>104208.07</v>
      </c>
      <c r="AA7" s="25">
        <v>178332</v>
      </c>
    </row>
    <row r="8" spans="1:27" ht="13.5">
      <c r="A8" s="26" t="s">
        <v>35</v>
      </c>
      <c r="B8" s="20"/>
      <c r="C8" s="21">
        <v>192114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4683695</v>
      </c>
      <c r="D9" s="21"/>
      <c r="E9" s="22">
        <v>4500000</v>
      </c>
      <c r="F9" s="23">
        <v>4501</v>
      </c>
      <c r="G9" s="23">
        <v>662166</v>
      </c>
      <c r="H9" s="23">
        <v>415477</v>
      </c>
      <c r="I9" s="23">
        <v>519628</v>
      </c>
      <c r="J9" s="23">
        <v>1597271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1597271</v>
      </c>
      <c r="X9" s="23">
        <v>513</v>
      </c>
      <c r="Y9" s="23">
        <v>1596758</v>
      </c>
      <c r="Z9" s="24">
        <v>311258.87</v>
      </c>
      <c r="AA9" s="25">
        <v>4501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-276230148</v>
      </c>
      <c r="D12" s="21"/>
      <c r="E12" s="22">
        <v>-286364000</v>
      </c>
      <c r="F12" s="23">
        <v>-7342429</v>
      </c>
      <c r="G12" s="23">
        <v>-50385738</v>
      </c>
      <c r="H12" s="23">
        <v>-7109222</v>
      </c>
      <c r="I12" s="23">
        <v>-102373282</v>
      </c>
      <c r="J12" s="23">
        <v>-159868242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-159868242</v>
      </c>
      <c r="X12" s="23">
        <v>-36606</v>
      </c>
      <c r="Y12" s="23">
        <v>-159831636</v>
      </c>
      <c r="Z12" s="24">
        <v>436626.88</v>
      </c>
      <c r="AA12" s="25">
        <v>-7342429</v>
      </c>
    </row>
    <row r="13" spans="1:27" ht="13.5">
      <c r="A13" s="26" t="s">
        <v>40</v>
      </c>
      <c r="B13" s="20"/>
      <c r="C13" s="21">
        <v>-725238</v>
      </c>
      <c r="D13" s="21"/>
      <c r="E13" s="22">
        <v>-528000</v>
      </c>
      <c r="F13" s="23">
        <v>-531</v>
      </c>
      <c r="G13" s="23"/>
      <c r="H13" s="23"/>
      <c r="I13" s="23">
        <v>-80340</v>
      </c>
      <c r="J13" s="23">
        <v>-80340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-80340</v>
      </c>
      <c r="X13" s="23">
        <v>-293</v>
      </c>
      <c r="Y13" s="23">
        <v>-80047</v>
      </c>
      <c r="Z13" s="24">
        <v>27319.8</v>
      </c>
      <c r="AA13" s="25">
        <v>-531</v>
      </c>
    </row>
    <row r="14" spans="1:27" ht="13.5">
      <c r="A14" s="26" t="s">
        <v>41</v>
      </c>
      <c r="B14" s="20"/>
      <c r="C14" s="21">
        <v>-15268862</v>
      </c>
      <c r="D14" s="21"/>
      <c r="E14" s="22">
        <v>-4084000</v>
      </c>
      <c r="F14" s="23">
        <v>-892561</v>
      </c>
      <c r="G14" s="23">
        <v>-125928</v>
      </c>
      <c r="H14" s="23">
        <v>-304746</v>
      </c>
      <c r="I14" s="23">
        <v>-103687</v>
      </c>
      <c r="J14" s="23">
        <v>-534361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-534361</v>
      </c>
      <c r="X14" s="23"/>
      <c r="Y14" s="23">
        <v>-534361</v>
      </c>
      <c r="Z14" s="24"/>
      <c r="AA14" s="25">
        <v>-892561</v>
      </c>
    </row>
    <row r="15" spans="1:27" ht="13.5">
      <c r="A15" s="27" t="s">
        <v>42</v>
      </c>
      <c r="B15" s="28"/>
      <c r="C15" s="29">
        <f aca="true" t="shared" si="0" ref="C15:Y15">SUM(C6:C14)</f>
        <v>8445481</v>
      </c>
      <c r="D15" s="29">
        <f>SUM(D6:D14)</f>
        <v>0</v>
      </c>
      <c r="E15" s="30">
        <f t="shared" si="0"/>
        <v>9022000</v>
      </c>
      <c r="F15" s="31">
        <f t="shared" si="0"/>
        <v>-8024730</v>
      </c>
      <c r="G15" s="31">
        <f t="shared" si="0"/>
        <v>7670449</v>
      </c>
      <c r="H15" s="31">
        <f t="shared" si="0"/>
        <v>-4544432</v>
      </c>
      <c r="I15" s="31">
        <f t="shared" si="0"/>
        <v>-99429233</v>
      </c>
      <c r="J15" s="31">
        <f t="shared" si="0"/>
        <v>-96303216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-96303216</v>
      </c>
      <c r="X15" s="31">
        <f t="shared" si="0"/>
        <v>24245</v>
      </c>
      <c r="Y15" s="31">
        <f t="shared" si="0"/>
        <v>-96327461</v>
      </c>
      <c r="Z15" s="32">
        <f>+IF(X15&lt;&gt;0,+(Y15/X15)*100,0)</f>
        <v>-397308.5625902248</v>
      </c>
      <c r="AA15" s="33">
        <f>SUM(AA6:AA14)</f>
        <v>-8024730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2532000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60397424</v>
      </c>
      <c r="H22" s="23">
        <v>40285121</v>
      </c>
      <c r="I22" s="23"/>
      <c r="J22" s="23">
        <v>100682545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100682545</v>
      </c>
      <c r="X22" s="23"/>
      <c r="Y22" s="23">
        <v>100682545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-8300000</v>
      </c>
      <c r="F24" s="23"/>
      <c r="G24" s="23"/>
      <c r="H24" s="23"/>
      <c r="I24" s="23">
        <v>-9600</v>
      </c>
      <c r="J24" s="23">
        <v>-9600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-9600</v>
      </c>
      <c r="X24" s="23">
        <v>-1</v>
      </c>
      <c r="Y24" s="23">
        <v>-9599</v>
      </c>
      <c r="Z24" s="24">
        <v>959900</v>
      </c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-5768000</v>
      </c>
      <c r="F25" s="31">
        <f t="shared" si="1"/>
        <v>0</v>
      </c>
      <c r="G25" s="31">
        <f t="shared" si="1"/>
        <v>60397424</v>
      </c>
      <c r="H25" s="31">
        <f t="shared" si="1"/>
        <v>40285121</v>
      </c>
      <c r="I25" s="31">
        <f t="shared" si="1"/>
        <v>-9600</v>
      </c>
      <c r="J25" s="31">
        <f t="shared" si="1"/>
        <v>100672945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100672945</v>
      </c>
      <c r="X25" s="31">
        <f t="shared" si="1"/>
        <v>-1</v>
      </c>
      <c r="Y25" s="31">
        <f t="shared" si="1"/>
        <v>100672946</v>
      </c>
      <c r="Z25" s="32">
        <f>+IF(X25&lt;&gt;0,+(Y25/X25)*100,0)</f>
        <v>-10067294600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-1692777</v>
      </c>
      <c r="D33" s="21"/>
      <c r="E33" s="22">
        <v>-650000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-1692777</v>
      </c>
      <c r="D34" s="29">
        <f>SUM(D29:D33)</f>
        <v>0</v>
      </c>
      <c r="E34" s="30">
        <f t="shared" si="2"/>
        <v>-650000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6752704</v>
      </c>
      <c r="D36" s="35">
        <f>+D15+D25+D34</f>
        <v>0</v>
      </c>
      <c r="E36" s="36">
        <f t="shared" si="3"/>
        <v>2604000</v>
      </c>
      <c r="F36" s="37">
        <f t="shared" si="3"/>
        <v>-8024730</v>
      </c>
      <c r="G36" s="37">
        <f t="shared" si="3"/>
        <v>68067873</v>
      </c>
      <c r="H36" s="37">
        <f t="shared" si="3"/>
        <v>35740689</v>
      </c>
      <c r="I36" s="37">
        <f t="shared" si="3"/>
        <v>-99438833</v>
      </c>
      <c r="J36" s="37">
        <f t="shared" si="3"/>
        <v>4369729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4369729</v>
      </c>
      <c r="X36" s="37">
        <f t="shared" si="3"/>
        <v>24244</v>
      </c>
      <c r="Y36" s="37">
        <f t="shared" si="3"/>
        <v>4345485</v>
      </c>
      <c r="Z36" s="38">
        <f>+IF(X36&lt;&gt;0,+(Y36/X36)*100,0)</f>
        <v>17923.96056756311</v>
      </c>
      <c r="AA36" s="39">
        <f>+AA15+AA25+AA34</f>
        <v>-8024730</v>
      </c>
    </row>
    <row r="37" spans="1:27" ht="13.5">
      <c r="A37" s="26" t="s">
        <v>57</v>
      </c>
      <c r="B37" s="20"/>
      <c r="C37" s="35">
        <v>72984474</v>
      </c>
      <c r="D37" s="35"/>
      <c r="E37" s="36">
        <v>94582000</v>
      </c>
      <c r="F37" s="37"/>
      <c r="G37" s="37">
        <v>14487347</v>
      </c>
      <c r="H37" s="37">
        <v>82555220</v>
      </c>
      <c r="I37" s="37">
        <v>118295909</v>
      </c>
      <c r="J37" s="37">
        <v>14487347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14487347</v>
      </c>
      <c r="X37" s="37"/>
      <c r="Y37" s="37">
        <v>14487347</v>
      </c>
      <c r="Z37" s="38"/>
      <c r="AA37" s="39"/>
    </row>
    <row r="38" spans="1:27" ht="13.5">
      <c r="A38" s="45" t="s">
        <v>58</v>
      </c>
      <c r="B38" s="46"/>
      <c r="C38" s="47">
        <v>79737178</v>
      </c>
      <c r="D38" s="47"/>
      <c r="E38" s="48">
        <v>97186000</v>
      </c>
      <c r="F38" s="49">
        <v>-8024730</v>
      </c>
      <c r="G38" s="49">
        <v>82555220</v>
      </c>
      <c r="H38" s="49">
        <v>118295909</v>
      </c>
      <c r="I38" s="49">
        <v>18857076</v>
      </c>
      <c r="J38" s="49">
        <v>18857076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18857076</v>
      </c>
      <c r="X38" s="49">
        <v>24244</v>
      </c>
      <c r="Y38" s="49">
        <v>18832832</v>
      </c>
      <c r="Z38" s="50">
        <v>77680.38</v>
      </c>
      <c r="AA38" s="51">
        <v>-8024730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22904536</v>
      </c>
      <c r="F6" s="23">
        <v>22904536</v>
      </c>
      <c r="G6" s="23">
        <v>11527775</v>
      </c>
      <c r="H6" s="23">
        <v>3732925</v>
      </c>
      <c r="I6" s="23">
        <v>2826921</v>
      </c>
      <c r="J6" s="23">
        <v>18087621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18087621</v>
      </c>
      <c r="X6" s="23">
        <v>6116977</v>
      </c>
      <c r="Y6" s="23">
        <v>11970644</v>
      </c>
      <c r="Z6" s="24">
        <v>195.7</v>
      </c>
      <c r="AA6" s="25">
        <v>22904536</v>
      </c>
    </row>
    <row r="7" spans="1:27" ht="13.5">
      <c r="A7" s="26" t="s">
        <v>34</v>
      </c>
      <c r="B7" s="20"/>
      <c r="C7" s="21"/>
      <c r="D7" s="21"/>
      <c r="E7" s="22">
        <v>15656100</v>
      </c>
      <c r="F7" s="23">
        <v>15656100</v>
      </c>
      <c r="G7" s="23">
        <v>4510000</v>
      </c>
      <c r="H7" s="23">
        <v>934117</v>
      </c>
      <c r="I7" s="23">
        <v>15876</v>
      </c>
      <c r="J7" s="23">
        <v>5459993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5459993</v>
      </c>
      <c r="X7" s="23">
        <v>7682474</v>
      </c>
      <c r="Y7" s="23">
        <v>-2222481</v>
      </c>
      <c r="Z7" s="24">
        <v>-28.93</v>
      </c>
      <c r="AA7" s="25">
        <v>15656100</v>
      </c>
    </row>
    <row r="8" spans="1:27" ht="13.5">
      <c r="A8" s="26" t="s">
        <v>35</v>
      </c>
      <c r="B8" s="20"/>
      <c r="C8" s="21"/>
      <c r="D8" s="21"/>
      <c r="E8" s="22">
        <v>11893000</v>
      </c>
      <c r="F8" s="23">
        <v>11893000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8932250</v>
      </c>
      <c r="Y8" s="23">
        <v>-8932250</v>
      </c>
      <c r="Z8" s="24">
        <v>-100</v>
      </c>
      <c r="AA8" s="25">
        <v>11893000</v>
      </c>
    </row>
    <row r="9" spans="1:27" ht="13.5">
      <c r="A9" s="26" t="s">
        <v>36</v>
      </c>
      <c r="B9" s="20"/>
      <c r="C9" s="21"/>
      <c r="D9" s="21"/>
      <c r="E9" s="22">
        <v>659800</v>
      </c>
      <c r="F9" s="23">
        <v>659800</v>
      </c>
      <c r="G9" s="23">
        <v>31823</v>
      </c>
      <c r="H9" s="23">
        <v>72029</v>
      </c>
      <c r="I9" s="23">
        <v>76512</v>
      </c>
      <c r="J9" s="23">
        <v>180364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180364</v>
      </c>
      <c r="X9" s="23">
        <v>164949</v>
      </c>
      <c r="Y9" s="23">
        <v>15415</v>
      </c>
      <c r="Z9" s="24">
        <v>9.35</v>
      </c>
      <c r="AA9" s="25">
        <v>659800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-37625102</v>
      </c>
      <c r="F12" s="23">
        <v>-37625102</v>
      </c>
      <c r="G12" s="23">
        <v>-3112632</v>
      </c>
      <c r="H12" s="23">
        <v>-3136623</v>
      </c>
      <c r="I12" s="23">
        <v>-3790092</v>
      </c>
      <c r="J12" s="23">
        <v>-10039347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-10039347</v>
      </c>
      <c r="X12" s="23">
        <v>-9321670</v>
      </c>
      <c r="Y12" s="23">
        <v>-717677</v>
      </c>
      <c r="Z12" s="24">
        <v>7.7</v>
      </c>
      <c r="AA12" s="25">
        <v>-37625102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-532900</v>
      </c>
      <c r="F14" s="23">
        <v>-532900</v>
      </c>
      <c r="G14" s="23">
        <v>-101131</v>
      </c>
      <c r="H14" s="23">
        <v>-221265</v>
      </c>
      <c r="I14" s="23">
        <v>-375533</v>
      </c>
      <c r="J14" s="23">
        <v>-697929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-697929</v>
      </c>
      <c r="X14" s="23">
        <v>-269101</v>
      </c>
      <c r="Y14" s="23">
        <v>-428828</v>
      </c>
      <c r="Z14" s="24">
        <v>159.36</v>
      </c>
      <c r="AA14" s="25">
        <v>-532900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12955434</v>
      </c>
      <c r="F15" s="31">
        <f t="shared" si="0"/>
        <v>12955434</v>
      </c>
      <c r="G15" s="31">
        <f t="shared" si="0"/>
        <v>12855835</v>
      </c>
      <c r="H15" s="31">
        <f t="shared" si="0"/>
        <v>1381183</v>
      </c>
      <c r="I15" s="31">
        <f t="shared" si="0"/>
        <v>-1246316</v>
      </c>
      <c r="J15" s="31">
        <f t="shared" si="0"/>
        <v>12990702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12990702</v>
      </c>
      <c r="X15" s="31">
        <f t="shared" si="0"/>
        <v>13305879</v>
      </c>
      <c r="Y15" s="31">
        <f t="shared" si="0"/>
        <v>-315177</v>
      </c>
      <c r="Z15" s="32">
        <f>+IF(X15&lt;&gt;0,+(Y15/X15)*100,0)</f>
        <v>-2.368704840920318</v>
      </c>
      <c r="AA15" s="33">
        <f>SUM(AA6:AA14)</f>
        <v>12955434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-12484000</v>
      </c>
      <c r="F24" s="23">
        <v>-12484000</v>
      </c>
      <c r="G24" s="23">
        <v>-402144</v>
      </c>
      <c r="H24" s="23">
        <v>-701011</v>
      </c>
      <c r="I24" s="23">
        <v>-301753</v>
      </c>
      <c r="J24" s="23">
        <v>-1404908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-1404908</v>
      </c>
      <c r="X24" s="23">
        <v>-57500</v>
      </c>
      <c r="Y24" s="23">
        <v>-1347408</v>
      </c>
      <c r="Z24" s="24">
        <v>2343.32</v>
      </c>
      <c r="AA24" s="25">
        <v>-12484000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-12484000</v>
      </c>
      <c r="F25" s="31">
        <f t="shared" si="1"/>
        <v>-12484000</v>
      </c>
      <c r="G25" s="31">
        <f t="shared" si="1"/>
        <v>-402144</v>
      </c>
      <c r="H25" s="31">
        <f t="shared" si="1"/>
        <v>-701011</v>
      </c>
      <c r="I25" s="31">
        <f t="shared" si="1"/>
        <v>-301753</v>
      </c>
      <c r="J25" s="31">
        <f t="shared" si="1"/>
        <v>-1404908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-1404908</v>
      </c>
      <c r="X25" s="31">
        <f t="shared" si="1"/>
        <v>-57500</v>
      </c>
      <c r="Y25" s="31">
        <f t="shared" si="1"/>
        <v>-1347408</v>
      </c>
      <c r="Z25" s="32">
        <f>+IF(X25&lt;&gt;0,+(Y25/X25)*100,0)</f>
        <v>2343.318260869565</v>
      </c>
      <c r="AA25" s="33">
        <f>SUM(AA19:AA24)</f>
        <v>-12484000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>
        <v>502</v>
      </c>
      <c r="H31" s="40">
        <v>6780</v>
      </c>
      <c r="I31" s="40">
        <v>3685</v>
      </c>
      <c r="J31" s="40">
        <v>10967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10967</v>
      </c>
      <c r="X31" s="40"/>
      <c r="Y31" s="23">
        <v>10967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502</v>
      </c>
      <c r="H34" s="31">
        <f t="shared" si="2"/>
        <v>6780</v>
      </c>
      <c r="I34" s="31">
        <f t="shared" si="2"/>
        <v>3685</v>
      </c>
      <c r="J34" s="31">
        <f t="shared" si="2"/>
        <v>10967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10967</v>
      </c>
      <c r="X34" s="31">
        <f t="shared" si="2"/>
        <v>0</v>
      </c>
      <c r="Y34" s="31">
        <f t="shared" si="2"/>
        <v>10967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471434</v>
      </c>
      <c r="F36" s="37">
        <f t="shared" si="3"/>
        <v>471434</v>
      </c>
      <c r="G36" s="37">
        <f t="shared" si="3"/>
        <v>12454193</v>
      </c>
      <c r="H36" s="37">
        <f t="shared" si="3"/>
        <v>686952</v>
      </c>
      <c r="I36" s="37">
        <f t="shared" si="3"/>
        <v>-1544384</v>
      </c>
      <c r="J36" s="37">
        <f t="shared" si="3"/>
        <v>11596761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11596761</v>
      </c>
      <c r="X36" s="37">
        <f t="shared" si="3"/>
        <v>13248379</v>
      </c>
      <c r="Y36" s="37">
        <f t="shared" si="3"/>
        <v>-1651618</v>
      </c>
      <c r="Z36" s="38">
        <f>+IF(X36&lt;&gt;0,+(Y36/X36)*100,0)</f>
        <v>-12.466566664495332</v>
      </c>
      <c r="AA36" s="39">
        <f>+AA15+AA25+AA34</f>
        <v>471434</v>
      </c>
    </row>
    <row r="37" spans="1:27" ht="13.5">
      <c r="A37" s="26" t="s">
        <v>57</v>
      </c>
      <c r="B37" s="20"/>
      <c r="C37" s="35"/>
      <c r="D37" s="35"/>
      <c r="E37" s="36">
        <v>7972472</v>
      </c>
      <c r="F37" s="37">
        <v>7972472</v>
      </c>
      <c r="G37" s="37">
        <v>8054467</v>
      </c>
      <c r="H37" s="37">
        <v>20508660</v>
      </c>
      <c r="I37" s="37">
        <v>21195612</v>
      </c>
      <c r="J37" s="37">
        <v>8054467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8054467</v>
      </c>
      <c r="X37" s="37">
        <v>7972472</v>
      </c>
      <c r="Y37" s="37">
        <v>81995</v>
      </c>
      <c r="Z37" s="38">
        <v>1.03</v>
      </c>
      <c r="AA37" s="39">
        <v>7972472</v>
      </c>
    </row>
    <row r="38" spans="1:27" ht="13.5">
      <c r="A38" s="45" t="s">
        <v>58</v>
      </c>
      <c r="B38" s="46"/>
      <c r="C38" s="47"/>
      <c r="D38" s="47"/>
      <c r="E38" s="48">
        <v>8443906</v>
      </c>
      <c r="F38" s="49">
        <v>8443906</v>
      </c>
      <c r="G38" s="49">
        <v>20508660</v>
      </c>
      <c r="H38" s="49">
        <v>21195612</v>
      </c>
      <c r="I38" s="49">
        <v>19651228</v>
      </c>
      <c r="J38" s="49">
        <v>19651228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19651228</v>
      </c>
      <c r="X38" s="49">
        <v>21220851</v>
      </c>
      <c r="Y38" s="49">
        <v>-1569623</v>
      </c>
      <c r="Z38" s="50">
        <v>-7.4</v>
      </c>
      <c r="AA38" s="51">
        <v>8443906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32380088</v>
      </c>
      <c r="D6" s="21"/>
      <c r="E6" s="22">
        <v>19454688</v>
      </c>
      <c r="F6" s="23">
        <v>19454688</v>
      </c>
      <c r="G6" s="23">
        <v>6299421</v>
      </c>
      <c r="H6" s="23">
        <v>4535686</v>
      </c>
      <c r="I6" s="23">
        <v>2214958</v>
      </c>
      <c r="J6" s="23">
        <v>13050065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13050065</v>
      </c>
      <c r="X6" s="23">
        <v>4863672</v>
      </c>
      <c r="Y6" s="23">
        <v>8186393</v>
      </c>
      <c r="Z6" s="24">
        <v>168.32</v>
      </c>
      <c r="AA6" s="25">
        <v>19454688</v>
      </c>
    </row>
    <row r="7" spans="1:27" ht="13.5">
      <c r="A7" s="26" t="s">
        <v>34</v>
      </c>
      <c r="B7" s="20"/>
      <c r="C7" s="21">
        <v>22581250</v>
      </c>
      <c r="D7" s="21"/>
      <c r="E7" s="22">
        <v>29092956</v>
      </c>
      <c r="F7" s="23">
        <v>29092956</v>
      </c>
      <c r="G7" s="23">
        <v>7138333</v>
      </c>
      <c r="H7" s="23">
        <v>1416900</v>
      </c>
      <c r="I7" s="23">
        <v>82900</v>
      </c>
      <c r="J7" s="23">
        <v>8638133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8638133</v>
      </c>
      <c r="X7" s="23">
        <v>7273239</v>
      </c>
      <c r="Y7" s="23">
        <v>1364894</v>
      </c>
      <c r="Z7" s="24">
        <v>18.77</v>
      </c>
      <c r="AA7" s="25">
        <v>29092956</v>
      </c>
    </row>
    <row r="8" spans="1:27" ht="13.5">
      <c r="A8" s="26" t="s">
        <v>35</v>
      </c>
      <c r="B8" s="20"/>
      <c r="C8" s="21">
        <v>20245206</v>
      </c>
      <c r="D8" s="21"/>
      <c r="E8" s="22">
        <v>17008050</v>
      </c>
      <c r="F8" s="23">
        <v>17008050</v>
      </c>
      <c r="G8" s="23">
        <v>7679000</v>
      </c>
      <c r="H8" s="23">
        <v>5400000</v>
      </c>
      <c r="I8" s="23">
        <v>2644675</v>
      </c>
      <c r="J8" s="23">
        <v>15723675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15723675</v>
      </c>
      <c r="X8" s="23"/>
      <c r="Y8" s="23">
        <v>15723675</v>
      </c>
      <c r="Z8" s="24"/>
      <c r="AA8" s="25">
        <v>17008050</v>
      </c>
    </row>
    <row r="9" spans="1:27" ht="13.5">
      <c r="A9" s="26" t="s">
        <v>36</v>
      </c>
      <c r="B9" s="20"/>
      <c r="C9" s="21">
        <v>1104496</v>
      </c>
      <c r="D9" s="21"/>
      <c r="E9" s="22">
        <v>360000</v>
      </c>
      <c r="F9" s="23">
        <v>360000</v>
      </c>
      <c r="G9" s="23">
        <v>8321</v>
      </c>
      <c r="H9" s="23">
        <v>9686</v>
      </c>
      <c r="I9" s="23">
        <v>3326</v>
      </c>
      <c r="J9" s="23">
        <v>21333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21333</v>
      </c>
      <c r="X9" s="23">
        <v>90000</v>
      </c>
      <c r="Y9" s="23">
        <v>-68667</v>
      </c>
      <c r="Z9" s="24">
        <v>-76.3</v>
      </c>
      <c r="AA9" s="25">
        <v>360000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-48213809</v>
      </c>
      <c r="D12" s="21"/>
      <c r="E12" s="22">
        <v>-46516866</v>
      </c>
      <c r="F12" s="23">
        <v>-46516866</v>
      </c>
      <c r="G12" s="23">
        <v>-6727991</v>
      </c>
      <c r="H12" s="23">
        <v>-9078865</v>
      </c>
      <c r="I12" s="23">
        <v>-3955037</v>
      </c>
      <c r="J12" s="23">
        <v>-19761893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-19761893</v>
      </c>
      <c r="X12" s="23">
        <v>-11197341</v>
      </c>
      <c r="Y12" s="23">
        <v>-8564552</v>
      </c>
      <c r="Z12" s="24">
        <v>76.49</v>
      </c>
      <c r="AA12" s="25">
        <v>-46516866</v>
      </c>
    </row>
    <row r="13" spans="1:27" ht="13.5">
      <c r="A13" s="26" t="s">
        <v>40</v>
      </c>
      <c r="B13" s="20"/>
      <c r="C13" s="21">
        <v>-396691</v>
      </c>
      <c r="D13" s="21"/>
      <c r="E13" s="22">
        <v>-337400</v>
      </c>
      <c r="F13" s="23">
        <v>-337400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-337400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27700540</v>
      </c>
      <c r="D15" s="29">
        <f>SUM(D6:D14)</f>
        <v>0</v>
      </c>
      <c r="E15" s="30">
        <f t="shared" si="0"/>
        <v>19061428</v>
      </c>
      <c r="F15" s="31">
        <f t="shared" si="0"/>
        <v>19061428</v>
      </c>
      <c r="G15" s="31">
        <f t="shared" si="0"/>
        <v>14397084</v>
      </c>
      <c r="H15" s="31">
        <f t="shared" si="0"/>
        <v>2283407</v>
      </c>
      <c r="I15" s="31">
        <f t="shared" si="0"/>
        <v>990822</v>
      </c>
      <c r="J15" s="31">
        <f t="shared" si="0"/>
        <v>17671313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17671313</v>
      </c>
      <c r="X15" s="31">
        <f t="shared" si="0"/>
        <v>1029570</v>
      </c>
      <c r="Y15" s="31">
        <f t="shared" si="0"/>
        <v>16641743</v>
      </c>
      <c r="Z15" s="32">
        <f>+IF(X15&lt;&gt;0,+(Y15/X15)*100,0)</f>
        <v>1616.3780024670493</v>
      </c>
      <c r="AA15" s="33">
        <f>SUM(AA6:AA14)</f>
        <v>19061428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52634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-20438124</v>
      </c>
      <c r="D24" s="21"/>
      <c r="E24" s="22">
        <v>-17008056</v>
      </c>
      <c r="F24" s="23">
        <v>-17008056</v>
      </c>
      <c r="G24" s="23">
        <v>-594284</v>
      </c>
      <c r="H24" s="23">
        <v>-5764126</v>
      </c>
      <c r="I24" s="23">
        <v>-1801278</v>
      </c>
      <c r="J24" s="23">
        <v>-8159688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-8159688</v>
      </c>
      <c r="X24" s="23">
        <v>-4252014</v>
      </c>
      <c r="Y24" s="23">
        <v>-3907674</v>
      </c>
      <c r="Z24" s="24">
        <v>91.9</v>
      </c>
      <c r="AA24" s="25">
        <v>-17008056</v>
      </c>
    </row>
    <row r="25" spans="1:27" ht="13.5">
      <c r="A25" s="27" t="s">
        <v>49</v>
      </c>
      <c r="B25" s="28"/>
      <c r="C25" s="29">
        <f aca="true" t="shared" si="1" ref="C25:Y25">SUM(C19:C24)</f>
        <v>-20385490</v>
      </c>
      <c r="D25" s="29">
        <f>SUM(D19:D24)</f>
        <v>0</v>
      </c>
      <c r="E25" s="30">
        <f t="shared" si="1"/>
        <v>-17008056</v>
      </c>
      <c r="F25" s="31">
        <f t="shared" si="1"/>
        <v>-17008056</v>
      </c>
      <c r="G25" s="31">
        <f t="shared" si="1"/>
        <v>-594284</v>
      </c>
      <c r="H25" s="31">
        <f t="shared" si="1"/>
        <v>-5764126</v>
      </c>
      <c r="I25" s="31">
        <f t="shared" si="1"/>
        <v>-1801278</v>
      </c>
      <c r="J25" s="31">
        <f t="shared" si="1"/>
        <v>-8159688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-8159688</v>
      </c>
      <c r="X25" s="31">
        <f t="shared" si="1"/>
        <v>-4252014</v>
      </c>
      <c r="Y25" s="31">
        <f t="shared" si="1"/>
        <v>-3907674</v>
      </c>
      <c r="Z25" s="32">
        <f>+IF(X25&lt;&gt;0,+(Y25/X25)*100,0)</f>
        <v>91.9017199849295</v>
      </c>
      <c r="AA25" s="33">
        <f>SUM(AA19:AA24)</f>
        <v>-17008056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22391</v>
      </c>
      <c r="D31" s="21"/>
      <c r="E31" s="22">
        <v>21821</v>
      </c>
      <c r="F31" s="23">
        <v>21821</v>
      </c>
      <c r="G31" s="23"/>
      <c r="H31" s="40"/>
      <c r="I31" s="40">
        <v>2394</v>
      </c>
      <c r="J31" s="40">
        <v>2394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2394</v>
      </c>
      <c r="X31" s="40">
        <v>5499</v>
      </c>
      <c r="Y31" s="23">
        <v>-3105</v>
      </c>
      <c r="Z31" s="24">
        <v>-56.46</v>
      </c>
      <c r="AA31" s="25">
        <v>21821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-75939</v>
      </c>
      <c r="D33" s="21"/>
      <c r="E33" s="22">
        <v>-61056</v>
      </c>
      <c r="F33" s="23">
        <v>-61056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-15264</v>
      </c>
      <c r="Y33" s="23">
        <v>15264</v>
      </c>
      <c r="Z33" s="24">
        <v>-100</v>
      </c>
      <c r="AA33" s="25">
        <v>-61056</v>
      </c>
    </row>
    <row r="34" spans="1:27" ht="13.5">
      <c r="A34" s="27" t="s">
        <v>55</v>
      </c>
      <c r="B34" s="28"/>
      <c r="C34" s="29">
        <f aca="true" t="shared" si="2" ref="C34:Y34">SUM(C29:C33)</f>
        <v>-53548</v>
      </c>
      <c r="D34" s="29">
        <f>SUM(D29:D33)</f>
        <v>0</v>
      </c>
      <c r="E34" s="30">
        <f t="shared" si="2"/>
        <v>-39235</v>
      </c>
      <c r="F34" s="31">
        <f t="shared" si="2"/>
        <v>-39235</v>
      </c>
      <c r="G34" s="31">
        <f t="shared" si="2"/>
        <v>0</v>
      </c>
      <c r="H34" s="31">
        <f t="shared" si="2"/>
        <v>0</v>
      </c>
      <c r="I34" s="31">
        <f t="shared" si="2"/>
        <v>2394</v>
      </c>
      <c r="J34" s="31">
        <f t="shared" si="2"/>
        <v>2394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2394</v>
      </c>
      <c r="X34" s="31">
        <f t="shared" si="2"/>
        <v>-9765</v>
      </c>
      <c r="Y34" s="31">
        <f t="shared" si="2"/>
        <v>12159</v>
      </c>
      <c r="Z34" s="32">
        <f>+IF(X34&lt;&gt;0,+(Y34/X34)*100,0)</f>
        <v>-124.51612903225806</v>
      </c>
      <c r="AA34" s="33">
        <f>SUM(AA29:AA33)</f>
        <v>-39235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7261502</v>
      </c>
      <c r="D36" s="35">
        <f>+D15+D25+D34</f>
        <v>0</v>
      </c>
      <c r="E36" s="36">
        <f t="shared" si="3"/>
        <v>2014137</v>
      </c>
      <c r="F36" s="37">
        <f t="shared" si="3"/>
        <v>2014137</v>
      </c>
      <c r="G36" s="37">
        <f t="shared" si="3"/>
        <v>13802800</v>
      </c>
      <c r="H36" s="37">
        <f t="shared" si="3"/>
        <v>-3480719</v>
      </c>
      <c r="I36" s="37">
        <f t="shared" si="3"/>
        <v>-808062</v>
      </c>
      <c r="J36" s="37">
        <f t="shared" si="3"/>
        <v>9514019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9514019</v>
      </c>
      <c r="X36" s="37">
        <f t="shared" si="3"/>
        <v>-3232209</v>
      </c>
      <c r="Y36" s="37">
        <f t="shared" si="3"/>
        <v>12746228</v>
      </c>
      <c r="Z36" s="38">
        <f>+IF(X36&lt;&gt;0,+(Y36/X36)*100,0)</f>
        <v>-394.35036533838</v>
      </c>
      <c r="AA36" s="39">
        <f>+AA15+AA25+AA34</f>
        <v>2014137</v>
      </c>
    </row>
    <row r="37" spans="1:27" ht="13.5">
      <c r="A37" s="26" t="s">
        <v>57</v>
      </c>
      <c r="B37" s="20"/>
      <c r="C37" s="35">
        <v>2493058</v>
      </c>
      <c r="D37" s="35"/>
      <c r="E37" s="36">
        <v>3241488</v>
      </c>
      <c r="F37" s="37">
        <v>3241488</v>
      </c>
      <c r="G37" s="37">
        <v>3241488</v>
      </c>
      <c r="H37" s="37">
        <v>17044288</v>
      </c>
      <c r="I37" s="37">
        <v>13563569</v>
      </c>
      <c r="J37" s="37">
        <v>3241488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3241488</v>
      </c>
      <c r="X37" s="37">
        <v>3241488</v>
      </c>
      <c r="Y37" s="37"/>
      <c r="Z37" s="38"/>
      <c r="AA37" s="39">
        <v>3241488</v>
      </c>
    </row>
    <row r="38" spans="1:27" ht="13.5">
      <c r="A38" s="45" t="s">
        <v>58</v>
      </c>
      <c r="B38" s="46"/>
      <c r="C38" s="47">
        <v>9754560</v>
      </c>
      <c r="D38" s="47"/>
      <c r="E38" s="48">
        <v>5255627</v>
      </c>
      <c r="F38" s="49">
        <v>5255627</v>
      </c>
      <c r="G38" s="49">
        <v>17044288</v>
      </c>
      <c r="H38" s="49">
        <v>13563569</v>
      </c>
      <c r="I38" s="49">
        <v>12755507</v>
      </c>
      <c r="J38" s="49">
        <v>12755507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12755507</v>
      </c>
      <c r="X38" s="49">
        <v>9281</v>
      </c>
      <c r="Y38" s="49">
        <v>12746226</v>
      </c>
      <c r="Z38" s="50">
        <v>137336.77</v>
      </c>
      <c r="AA38" s="51">
        <v>5255627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123410837</v>
      </c>
      <c r="D6" s="21"/>
      <c r="E6" s="22">
        <v>141970419</v>
      </c>
      <c r="F6" s="23">
        <v>141970419</v>
      </c>
      <c r="G6" s="23">
        <v>10092376</v>
      </c>
      <c r="H6" s="23">
        <v>12391219</v>
      </c>
      <c r="I6" s="23">
        <v>13632639</v>
      </c>
      <c r="J6" s="23">
        <v>36116234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36116234</v>
      </c>
      <c r="X6" s="23">
        <v>35492592</v>
      </c>
      <c r="Y6" s="23">
        <v>623642</v>
      </c>
      <c r="Z6" s="24">
        <v>1.76</v>
      </c>
      <c r="AA6" s="25">
        <v>141970419</v>
      </c>
    </row>
    <row r="7" spans="1:27" ht="13.5">
      <c r="A7" s="26" t="s">
        <v>34</v>
      </c>
      <c r="B7" s="20"/>
      <c r="C7" s="21">
        <v>78056246</v>
      </c>
      <c r="D7" s="21"/>
      <c r="E7" s="22">
        <v>83795800</v>
      </c>
      <c r="F7" s="23">
        <v>84671150</v>
      </c>
      <c r="G7" s="23">
        <v>29474119</v>
      </c>
      <c r="H7" s="23">
        <v>4171137</v>
      </c>
      <c r="I7" s="23">
        <v>1596600</v>
      </c>
      <c r="J7" s="23">
        <v>35241856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35241856</v>
      </c>
      <c r="X7" s="23">
        <v>21102608</v>
      </c>
      <c r="Y7" s="23">
        <v>14139248</v>
      </c>
      <c r="Z7" s="24">
        <v>67</v>
      </c>
      <c r="AA7" s="25">
        <v>84671150</v>
      </c>
    </row>
    <row r="8" spans="1:27" ht="13.5">
      <c r="A8" s="26" t="s">
        <v>35</v>
      </c>
      <c r="B8" s="20"/>
      <c r="C8" s="21">
        <v>21348285</v>
      </c>
      <c r="D8" s="21"/>
      <c r="E8" s="22">
        <v>23038200</v>
      </c>
      <c r="F8" s="23">
        <v>27659305</v>
      </c>
      <c r="G8" s="23">
        <v>10531000</v>
      </c>
      <c r="H8" s="23"/>
      <c r="I8" s="23"/>
      <c r="J8" s="23">
        <v>10531000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10531000</v>
      </c>
      <c r="X8" s="23">
        <v>5759550</v>
      </c>
      <c r="Y8" s="23">
        <v>4771450</v>
      </c>
      <c r="Z8" s="24">
        <v>82.84</v>
      </c>
      <c r="AA8" s="25">
        <v>27659305</v>
      </c>
    </row>
    <row r="9" spans="1:27" ht="13.5">
      <c r="A9" s="26" t="s">
        <v>36</v>
      </c>
      <c r="B9" s="20"/>
      <c r="C9" s="21">
        <v>2869865</v>
      </c>
      <c r="D9" s="21"/>
      <c r="E9" s="22">
        <v>2776000</v>
      </c>
      <c r="F9" s="23">
        <v>2776000</v>
      </c>
      <c r="G9" s="23">
        <v>226025</v>
      </c>
      <c r="H9" s="23">
        <v>189282</v>
      </c>
      <c r="I9" s="23">
        <v>336432</v>
      </c>
      <c r="J9" s="23">
        <v>751739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751739</v>
      </c>
      <c r="X9" s="23">
        <v>693999</v>
      </c>
      <c r="Y9" s="23">
        <v>57740</v>
      </c>
      <c r="Z9" s="24">
        <v>8.32</v>
      </c>
      <c r="AA9" s="25">
        <v>2776000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-201617731</v>
      </c>
      <c r="D12" s="21"/>
      <c r="E12" s="22">
        <v>-219294729</v>
      </c>
      <c r="F12" s="23">
        <v>-220170079</v>
      </c>
      <c r="G12" s="23">
        <v>-8486412</v>
      </c>
      <c r="H12" s="23">
        <v>-19240347</v>
      </c>
      <c r="I12" s="23">
        <v>-15625649</v>
      </c>
      <c r="J12" s="23">
        <v>-43352408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-43352408</v>
      </c>
      <c r="X12" s="23">
        <v>-53928857</v>
      </c>
      <c r="Y12" s="23">
        <v>10576449</v>
      </c>
      <c r="Z12" s="24">
        <v>-19.61</v>
      </c>
      <c r="AA12" s="25">
        <v>-220170079</v>
      </c>
    </row>
    <row r="13" spans="1:27" ht="13.5">
      <c r="A13" s="26" t="s">
        <v>40</v>
      </c>
      <c r="B13" s="20"/>
      <c r="C13" s="21">
        <v>-4086726</v>
      </c>
      <c r="D13" s="21"/>
      <c r="E13" s="22">
        <v>-1940356</v>
      </c>
      <c r="F13" s="23">
        <v>-1940356</v>
      </c>
      <c r="G13" s="23">
        <v>-94726</v>
      </c>
      <c r="H13" s="23"/>
      <c r="I13" s="23">
        <v>-93599</v>
      </c>
      <c r="J13" s="23">
        <v>-188325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-188325</v>
      </c>
      <c r="X13" s="23">
        <v>-485088</v>
      </c>
      <c r="Y13" s="23">
        <v>296763</v>
      </c>
      <c r="Z13" s="24">
        <v>-61.18</v>
      </c>
      <c r="AA13" s="25">
        <v>-1940356</v>
      </c>
    </row>
    <row r="14" spans="1:27" ht="13.5">
      <c r="A14" s="26" t="s">
        <v>41</v>
      </c>
      <c r="B14" s="20"/>
      <c r="C14" s="21">
        <v>-60000</v>
      </c>
      <c r="D14" s="21"/>
      <c r="E14" s="22">
        <v>-60000</v>
      </c>
      <c r="F14" s="23">
        <v>-60000</v>
      </c>
      <c r="G14" s="23"/>
      <c r="H14" s="23">
        <v>-5890</v>
      </c>
      <c r="I14" s="23">
        <v>-8000</v>
      </c>
      <c r="J14" s="23">
        <v>-13890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-13890</v>
      </c>
      <c r="X14" s="23">
        <v>-15000</v>
      </c>
      <c r="Y14" s="23">
        <v>1110</v>
      </c>
      <c r="Z14" s="24">
        <v>-7.4</v>
      </c>
      <c r="AA14" s="25">
        <v>-60000</v>
      </c>
    </row>
    <row r="15" spans="1:27" ht="13.5">
      <c r="A15" s="27" t="s">
        <v>42</v>
      </c>
      <c r="B15" s="28"/>
      <c r="C15" s="29">
        <f aca="true" t="shared" si="0" ref="C15:Y15">SUM(C6:C14)</f>
        <v>19920776</v>
      </c>
      <c r="D15" s="29">
        <f>SUM(D6:D14)</f>
        <v>0</v>
      </c>
      <c r="E15" s="30">
        <f t="shared" si="0"/>
        <v>30285334</v>
      </c>
      <c r="F15" s="31">
        <f t="shared" si="0"/>
        <v>34906439</v>
      </c>
      <c r="G15" s="31">
        <f t="shared" si="0"/>
        <v>41742382</v>
      </c>
      <c r="H15" s="31">
        <f t="shared" si="0"/>
        <v>-2494599</v>
      </c>
      <c r="I15" s="31">
        <f t="shared" si="0"/>
        <v>-161577</v>
      </c>
      <c r="J15" s="31">
        <f t="shared" si="0"/>
        <v>39086206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39086206</v>
      </c>
      <c r="X15" s="31">
        <f t="shared" si="0"/>
        <v>8619804</v>
      </c>
      <c r="Y15" s="31">
        <f t="shared" si="0"/>
        <v>30466402</v>
      </c>
      <c r="Z15" s="32">
        <f>+IF(X15&lt;&gt;0,+(Y15/X15)*100,0)</f>
        <v>353.44657488731764</v>
      </c>
      <c r="AA15" s="33">
        <f>SUM(AA6:AA14)</f>
        <v>34906439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>
        <v>-72958</v>
      </c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-2055080</v>
      </c>
      <c r="D21" s="44"/>
      <c r="E21" s="22">
        <v>471507</v>
      </c>
      <c r="F21" s="23">
        <v>471507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117876</v>
      </c>
      <c r="Y21" s="40">
        <v>-117876</v>
      </c>
      <c r="Z21" s="41">
        <v>-100</v>
      </c>
      <c r="AA21" s="42">
        <v>471507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-30846308</v>
      </c>
      <c r="D24" s="21"/>
      <c r="E24" s="22">
        <v>-29286134</v>
      </c>
      <c r="F24" s="23">
        <v>-33907239</v>
      </c>
      <c r="G24" s="23">
        <v>-1118600</v>
      </c>
      <c r="H24" s="23">
        <v>-427806</v>
      </c>
      <c r="I24" s="23">
        <v>-1630354</v>
      </c>
      <c r="J24" s="23">
        <v>-3176760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-3176760</v>
      </c>
      <c r="X24" s="23">
        <v>-7321533</v>
      </c>
      <c r="Y24" s="23">
        <v>4144773</v>
      </c>
      <c r="Z24" s="24">
        <v>-56.61</v>
      </c>
      <c r="AA24" s="25">
        <v>-33907239</v>
      </c>
    </row>
    <row r="25" spans="1:27" ht="13.5">
      <c r="A25" s="27" t="s">
        <v>49</v>
      </c>
      <c r="B25" s="28"/>
      <c r="C25" s="29">
        <f aca="true" t="shared" si="1" ref="C25:Y25">SUM(C19:C24)</f>
        <v>-32974346</v>
      </c>
      <c r="D25" s="29">
        <f>SUM(D19:D24)</f>
        <v>0</v>
      </c>
      <c r="E25" s="30">
        <f t="shared" si="1"/>
        <v>-28814627</v>
      </c>
      <c r="F25" s="31">
        <f t="shared" si="1"/>
        <v>-33435732</v>
      </c>
      <c r="G25" s="31">
        <f t="shared" si="1"/>
        <v>-1118600</v>
      </c>
      <c r="H25" s="31">
        <f t="shared" si="1"/>
        <v>-427806</v>
      </c>
      <c r="I25" s="31">
        <f t="shared" si="1"/>
        <v>-1630354</v>
      </c>
      <c r="J25" s="31">
        <f t="shared" si="1"/>
        <v>-3176760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-3176760</v>
      </c>
      <c r="X25" s="31">
        <f t="shared" si="1"/>
        <v>-7203657</v>
      </c>
      <c r="Y25" s="31">
        <f t="shared" si="1"/>
        <v>4026897</v>
      </c>
      <c r="Z25" s="32">
        <f>+IF(X25&lt;&gt;0,+(Y25/X25)*100,0)</f>
        <v>-55.9007320864944</v>
      </c>
      <c r="AA25" s="33">
        <f>SUM(AA19:AA24)</f>
        <v>-33435732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2460000</v>
      </c>
      <c r="F30" s="23">
        <v>2460000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2460000</v>
      </c>
    </row>
    <row r="31" spans="1:27" ht="13.5">
      <c r="A31" s="26" t="s">
        <v>53</v>
      </c>
      <c r="B31" s="20"/>
      <c r="C31" s="21">
        <v>-21011</v>
      </c>
      <c r="D31" s="21"/>
      <c r="E31" s="22">
        <v>84000</v>
      </c>
      <c r="F31" s="23">
        <v>84000</v>
      </c>
      <c r="G31" s="23">
        <v>-1243</v>
      </c>
      <c r="H31" s="40">
        <v>17795</v>
      </c>
      <c r="I31" s="40">
        <v>-584</v>
      </c>
      <c r="J31" s="40">
        <v>15968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15968</v>
      </c>
      <c r="X31" s="40">
        <v>21000</v>
      </c>
      <c r="Y31" s="23">
        <v>-5032</v>
      </c>
      <c r="Z31" s="24">
        <v>-23.96</v>
      </c>
      <c r="AA31" s="25">
        <v>84000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566800</v>
      </c>
      <c r="D33" s="21"/>
      <c r="E33" s="22">
        <v>-2935071</v>
      </c>
      <c r="F33" s="23">
        <v>-2935071</v>
      </c>
      <c r="G33" s="23">
        <v>-18841</v>
      </c>
      <c r="H33" s="23">
        <v>-18885</v>
      </c>
      <c r="I33" s="23">
        <v>-112624</v>
      </c>
      <c r="J33" s="23">
        <v>-150350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-150350</v>
      </c>
      <c r="X33" s="23">
        <v>-733767</v>
      </c>
      <c r="Y33" s="23">
        <v>583417</v>
      </c>
      <c r="Z33" s="24">
        <v>-79.51</v>
      </c>
      <c r="AA33" s="25">
        <v>-2935071</v>
      </c>
    </row>
    <row r="34" spans="1:27" ht="13.5">
      <c r="A34" s="27" t="s">
        <v>55</v>
      </c>
      <c r="B34" s="28"/>
      <c r="C34" s="29">
        <f aca="true" t="shared" si="2" ref="C34:Y34">SUM(C29:C33)</f>
        <v>545789</v>
      </c>
      <c r="D34" s="29">
        <f>SUM(D29:D33)</f>
        <v>0</v>
      </c>
      <c r="E34" s="30">
        <f t="shared" si="2"/>
        <v>-391071</v>
      </c>
      <c r="F34" s="31">
        <f t="shared" si="2"/>
        <v>-391071</v>
      </c>
      <c r="G34" s="31">
        <f t="shared" si="2"/>
        <v>-20084</v>
      </c>
      <c r="H34" s="31">
        <f t="shared" si="2"/>
        <v>-1090</v>
      </c>
      <c r="I34" s="31">
        <f t="shared" si="2"/>
        <v>-113208</v>
      </c>
      <c r="J34" s="31">
        <f t="shared" si="2"/>
        <v>-134382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-134382</v>
      </c>
      <c r="X34" s="31">
        <f t="shared" si="2"/>
        <v>-712767</v>
      </c>
      <c r="Y34" s="31">
        <f t="shared" si="2"/>
        <v>578385</v>
      </c>
      <c r="Z34" s="32">
        <f>+IF(X34&lt;&gt;0,+(Y34/X34)*100,0)</f>
        <v>-81.14643354700765</v>
      </c>
      <c r="AA34" s="33">
        <f>SUM(AA29:AA33)</f>
        <v>-391071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-12507781</v>
      </c>
      <c r="D36" s="35">
        <f>+D15+D25+D34</f>
        <v>0</v>
      </c>
      <c r="E36" s="36">
        <f t="shared" si="3"/>
        <v>1079636</v>
      </c>
      <c r="F36" s="37">
        <f t="shared" si="3"/>
        <v>1079636</v>
      </c>
      <c r="G36" s="37">
        <f t="shared" si="3"/>
        <v>40603698</v>
      </c>
      <c r="H36" s="37">
        <f t="shared" si="3"/>
        <v>-2923495</v>
      </c>
      <c r="I36" s="37">
        <f t="shared" si="3"/>
        <v>-1905139</v>
      </c>
      <c r="J36" s="37">
        <f t="shared" si="3"/>
        <v>35775064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35775064</v>
      </c>
      <c r="X36" s="37">
        <f t="shared" si="3"/>
        <v>703380</v>
      </c>
      <c r="Y36" s="37">
        <f t="shared" si="3"/>
        <v>35071684</v>
      </c>
      <c r="Z36" s="38">
        <f>+IF(X36&lt;&gt;0,+(Y36/X36)*100,0)</f>
        <v>4986.164519889675</v>
      </c>
      <c r="AA36" s="39">
        <f>+AA15+AA25+AA34</f>
        <v>1079636</v>
      </c>
    </row>
    <row r="37" spans="1:27" ht="13.5">
      <c r="A37" s="26" t="s">
        <v>57</v>
      </c>
      <c r="B37" s="20"/>
      <c r="C37" s="35">
        <v>18097679</v>
      </c>
      <c r="D37" s="35"/>
      <c r="E37" s="36">
        <v>4655223</v>
      </c>
      <c r="F37" s="37">
        <v>4655223</v>
      </c>
      <c r="G37" s="37">
        <v>5589898</v>
      </c>
      <c r="H37" s="37">
        <v>46193596</v>
      </c>
      <c r="I37" s="37">
        <v>43270101</v>
      </c>
      <c r="J37" s="37">
        <v>5589898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5589898</v>
      </c>
      <c r="X37" s="37">
        <v>4655223</v>
      </c>
      <c r="Y37" s="37">
        <v>934675</v>
      </c>
      <c r="Z37" s="38">
        <v>20.08</v>
      </c>
      <c r="AA37" s="39">
        <v>4655223</v>
      </c>
    </row>
    <row r="38" spans="1:27" ht="13.5">
      <c r="A38" s="45" t="s">
        <v>58</v>
      </c>
      <c r="B38" s="46"/>
      <c r="C38" s="47">
        <v>5589898</v>
      </c>
      <c r="D38" s="47"/>
      <c r="E38" s="48">
        <v>5734859</v>
      </c>
      <c r="F38" s="49">
        <v>5734859</v>
      </c>
      <c r="G38" s="49">
        <v>46193596</v>
      </c>
      <c r="H38" s="49">
        <v>43270101</v>
      </c>
      <c r="I38" s="49">
        <v>41364962</v>
      </c>
      <c r="J38" s="49">
        <v>41364962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41364962</v>
      </c>
      <c r="X38" s="49">
        <v>5358603</v>
      </c>
      <c r="Y38" s="49">
        <v>36006359</v>
      </c>
      <c r="Z38" s="50">
        <v>671.94</v>
      </c>
      <c r="AA38" s="51">
        <v>5734859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110392612</v>
      </c>
      <c r="D6" s="21"/>
      <c r="E6" s="22">
        <v>124244000</v>
      </c>
      <c r="F6" s="23">
        <v>124244000</v>
      </c>
      <c r="G6" s="23">
        <v>10310174</v>
      </c>
      <c r="H6" s="23">
        <v>10829143</v>
      </c>
      <c r="I6" s="23">
        <v>12299236</v>
      </c>
      <c r="J6" s="23">
        <v>33438553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33438553</v>
      </c>
      <c r="X6" s="23">
        <v>28485281</v>
      </c>
      <c r="Y6" s="23">
        <v>4953272</v>
      </c>
      <c r="Z6" s="24">
        <v>17.39</v>
      </c>
      <c r="AA6" s="25">
        <v>124244000</v>
      </c>
    </row>
    <row r="7" spans="1:27" ht="13.5">
      <c r="A7" s="26" t="s">
        <v>34</v>
      </c>
      <c r="B7" s="20"/>
      <c r="C7" s="21">
        <v>49357277</v>
      </c>
      <c r="D7" s="21"/>
      <c r="E7" s="22">
        <v>44510000</v>
      </c>
      <c r="F7" s="23">
        <v>44510000</v>
      </c>
      <c r="G7" s="23">
        <v>16236000</v>
      </c>
      <c r="H7" s="23">
        <v>634000</v>
      </c>
      <c r="I7" s="23">
        <v>531000</v>
      </c>
      <c r="J7" s="23">
        <v>17401000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17401000</v>
      </c>
      <c r="X7" s="23">
        <v>15716000</v>
      </c>
      <c r="Y7" s="23">
        <v>1685000</v>
      </c>
      <c r="Z7" s="24">
        <v>10.72</v>
      </c>
      <c r="AA7" s="25">
        <v>44510000</v>
      </c>
    </row>
    <row r="8" spans="1:27" ht="13.5">
      <c r="A8" s="26" t="s">
        <v>35</v>
      </c>
      <c r="B8" s="20"/>
      <c r="C8" s="21">
        <v>35457192</v>
      </c>
      <c r="D8" s="21"/>
      <c r="E8" s="22">
        <v>40902000</v>
      </c>
      <c r="F8" s="23">
        <v>40902000</v>
      </c>
      <c r="G8" s="23">
        <v>8384000</v>
      </c>
      <c r="H8" s="23">
        <v>300000</v>
      </c>
      <c r="I8" s="23"/>
      <c r="J8" s="23">
        <v>8684000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8684000</v>
      </c>
      <c r="X8" s="23">
        <v>20417583</v>
      </c>
      <c r="Y8" s="23">
        <v>-11733583</v>
      </c>
      <c r="Z8" s="24">
        <v>-57.47</v>
      </c>
      <c r="AA8" s="25">
        <v>40902000</v>
      </c>
    </row>
    <row r="9" spans="1:27" ht="13.5">
      <c r="A9" s="26" t="s">
        <v>36</v>
      </c>
      <c r="B9" s="20"/>
      <c r="C9" s="21">
        <v>2959324</v>
      </c>
      <c r="D9" s="21"/>
      <c r="E9" s="22">
        <v>2604000</v>
      </c>
      <c r="F9" s="23">
        <v>2604000</v>
      </c>
      <c r="G9" s="23">
        <v>55085</v>
      </c>
      <c r="H9" s="23">
        <v>78373</v>
      </c>
      <c r="I9" s="23">
        <v>86241</v>
      </c>
      <c r="J9" s="23">
        <v>219699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219699</v>
      </c>
      <c r="X9" s="23">
        <v>276797</v>
      </c>
      <c r="Y9" s="23">
        <v>-57098</v>
      </c>
      <c r="Z9" s="24">
        <v>-20.63</v>
      </c>
      <c r="AA9" s="25">
        <v>2604000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-160719525</v>
      </c>
      <c r="D12" s="21"/>
      <c r="E12" s="22">
        <v>-105276012</v>
      </c>
      <c r="F12" s="23">
        <v>-105276012</v>
      </c>
      <c r="G12" s="23">
        <v>-25890099</v>
      </c>
      <c r="H12" s="23">
        <v>-14976468</v>
      </c>
      <c r="I12" s="23">
        <v>-16481843</v>
      </c>
      <c r="J12" s="23">
        <v>-57348410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-57348410</v>
      </c>
      <c r="X12" s="23">
        <v>-24910698</v>
      </c>
      <c r="Y12" s="23">
        <v>-32437712</v>
      </c>
      <c r="Z12" s="24">
        <v>130.22</v>
      </c>
      <c r="AA12" s="25">
        <v>-105276012</v>
      </c>
    </row>
    <row r="13" spans="1:27" ht="13.5">
      <c r="A13" s="26" t="s">
        <v>40</v>
      </c>
      <c r="B13" s="20"/>
      <c r="C13" s="21">
        <v>-2383529</v>
      </c>
      <c r="D13" s="21"/>
      <c r="E13" s="22">
        <v>-54000000</v>
      </c>
      <c r="F13" s="23">
        <v>-54000000</v>
      </c>
      <c r="G13" s="23">
        <v>-31306</v>
      </c>
      <c r="H13" s="23">
        <v>-30294</v>
      </c>
      <c r="I13" s="23">
        <v>-729356</v>
      </c>
      <c r="J13" s="23">
        <v>-790956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-790956</v>
      </c>
      <c r="X13" s="23">
        <v>-15419194</v>
      </c>
      <c r="Y13" s="23">
        <v>14628238</v>
      </c>
      <c r="Z13" s="24">
        <v>-94.87</v>
      </c>
      <c r="AA13" s="25">
        <v>-54000000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35063351</v>
      </c>
      <c r="D15" s="29">
        <f>SUM(D6:D14)</f>
        <v>0</v>
      </c>
      <c r="E15" s="30">
        <f t="shared" si="0"/>
        <v>52983988</v>
      </c>
      <c r="F15" s="31">
        <f t="shared" si="0"/>
        <v>52983988</v>
      </c>
      <c r="G15" s="31">
        <f t="shared" si="0"/>
        <v>9063854</v>
      </c>
      <c r="H15" s="31">
        <f t="shared" si="0"/>
        <v>-3165246</v>
      </c>
      <c r="I15" s="31">
        <f t="shared" si="0"/>
        <v>-4294722</v>
      </c>
      <c r="J15" s="31">
        <f t="shared" si="0"/>
        <v>1603886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1603886</v>
      </c>
      <c r="X15" s="31">
        <f t="shared" si="0"/>
        <v>24565769</v>
      </c>
      <c r="Y15" s="31">
        <f t="shared" si="0"/>
        <v>-22961883</v>
      </c>
      <c r="Z15" s="32">
        <f>+IF(X15&lt;&gt;0,+(Y15/X15)*100,0)</f>
        <v>-93.47105315530729</v>
      </c>
      <c r="AA15" s="33">
        <f>SUM(AA6:AA14)</f>
        <v>52983988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854316</v>
      </c>
      <c r="D19" s="21"/>
      <c r="E19" s="22">
        <v>5152000</v>
      </c>
      <c r="F19" s="23">
        <v>5152000</v>
      </c>
      <c r="G19" s="40">
        <v>59298</v>
      </c>
      <c r="H19" s="40">
        <v>19298</v>
      </c>
      <c r="I19" s="40">
        <v>17543</v>
      </c>
      <c r="J19" s="23">
        <v>96139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96139</v>
      </c>
      <c r="X19" s="23"/>
      <c r="Y19" s="40">
        <v>96139</v>
      </c>
      <c r="Z19" s="41"/>
      <c r="AA19" s="42">
        <v>5152000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-7527500</v>
      </c>
      <c r="H22" s="23">
        <v>3900000</v>
      </c>
      <c r="I22" s="23">
        <v>2100000</v>
      </c>
      <c r="J22" s="23">
        <v>-1527500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-1527500</v>
      </c>
      <c r="X22" s="23"/>
      <c r="Y22" s="23">
        <v>-1527500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-35711147</v>
      </c>
      <c r="D24" s="21"/>
      <c r="E24" s="22">
        <v>-50183000</v>
      </c>
      <c r="F24" s="23">
        <v>-50183000</v>
      </c>
      <c r="G24" s="23">
        <v>-865982</v>
      </c>
      <c r="H24" s="23">
        <v>-2373750</v>
      </c>
      <c r="I24" s="23">
        <v>-2388204</v>
      </c>
      <c r="J24" s="23">
        <v>-5627936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-5627936</v>
      </c>
      <c r="X24" s="23">
        <v>-230000</v>
      </c>
      <c r="Y24" s="23">
        <v>-5397936</v>
      </c>
      <c r="Z24" s="24">
        <v>2346.93</v>
      </c>
      <c r="AA24" s="25">
        <v>-50183000</v>
      </c>
    </row>
    <row r="25" spans="1:27" ht="13.5">
      <c r="A25" s="27" t="s">
        <v>49</v>
      </c>
      <c r="B25" s="28"/>
      <c r="C25" s="29">
        <f aca="true" t="shared" si="1" ref="C25:Y25">SUM(C19:C24)</f>
        <v>-34856831</v>
      </c>
      <c r="D25" s="29">
        <f>SUM(D19:D24)</f>
        <v>0</v>
      </c>
      <c r="E25" s="30">
        <f t="shared" si="1"/>
        <v>-45031000</v>
      </c>
      <c r="F25" s="31">
        <f t="shared" si="1"/>
        <v>-45031000</v>
      </c>
      <c r="G25" s="31">
        <f t="shared" si="1"/>
        <v>-8334184</v>
      </c>
      <c r="H25" s="31">
        <f t="shared" si="1"/>
        <v>1545548</v>
      </c>
      <c r="I25" s="31">
        <f t="shared" si="1"/>
        <v>-270661</v>
      </c>
      <c r="J25" s="31">
        <f t="shared" si="1"/>
        <v>-7059297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-7059297</v>
      </c>
      <c r="X25" s="31">
        <f t="shared" si="1"/>
        <v>-230000</v>
      </c>
      <c r="Y25" s="31">
        <f t="shared" si="1"/>
        <v>-6829297</v>
      </c>
      <c r="Z25" s="32">
        <f>+IF(X25&lt;&gt;0,+(Y25/X25)*100,0)</f>
        <v>2969.2595652173914</v>
      </c>
      <c r="AA25" s="33">
        <f>SUM(AA19:AA24)</f>
        <v>-45031000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>
        <v>7790000</v>
      </c>
      <c r="F29" s="23">
        <v>7790000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>
        <v>7790000</v>
      </c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25978</v>
      </c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-3301525</v>
      </c>
      <c r="D33" s="21"/>
      <c r="E33" s="22">
        <v>-3010000</v>
      </c>
      <c r="F33" s="23">
        <v>-3010000</v>
      </c>
      <c r="G33" s="23">
        <v>-176096</v>
      </c>
      <c r="H33" s="23">
        <v>-176477</v>
      </c>
      <c r="I33" s="23">
        <v>-758371</v>
      </c>
      <c r="J33" s="23">
        <v>-1110944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-1110944</v>
      </c>
      <c r="X33" s="23">
        <v>-1006585</v>
      </c>
      <c r="Y33" s="23">
        <v>-104359</v>
      </c>
      <c r="Z33" s="24">
        <v>10.37</v>
      </c>
      <c r="AA33" s="25">
        <v>-3010000</v>
      </c>
    </row>
    <row r="34" spans="1:27" ht="13.5">
      <c r="A34" s="27" t="s">
        <v>55</v>
      </c>
      <c r="B34" s="28"/>
      <c r="C34" s="29">
        <f aca="true" t="shared" si="2" ref="C34:Y34">SUM(C29:C33)</f>
        <v>-3275547</v>
      </c>
      <c r="D34" s="29">
        <f>SUM(D29:D33)</f>
        <v>0</v>
      </c>
      <c r="E34" s="30">
        <f t="shared" si="2"/>
        <v>4780000</v>
      </c>
      <c r="F34" s="31">
        <f t="shared" si="2"/>
        <v>4780000</v>
      </c>
      <c r="G34" s="31">
        <f t="shared" si="2"/>
        <v>-176096</v>
      </c>
      <c r="H34" s="31">
        <f t="shared" si="2"/>
        <v>-176477</v>
      </c>
      <c r="I34" s="31">
        <f t="shared" si="2"/>
        <v>-758371</v>
      </c>
      <c r="J34" s="31">
        <f t="shared" si="2"/>
        <v>-1110944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-1110944</v>
      </c>
      <c r="X34" s="31">
        <f t="shared" si="2"/>
        <v>-1006585</v>
      </c>
      <c r="Y34" s="31">
        <f t="shared" si="2"/>
        <v>-104359</v>
      </c>
      <c r="Z34" s="32">
        <f>+IF(X34&lt;&gt;0,+(Y34/X34)*100,0)</f>
        <v>10.367629161968438</v>
      </c>
      <c r="AA34" s="33">
        <f>SUM(AA29:AA33)</f>
        <v>4780000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-3069027</v>
      </c>
      <c r="D36" s="35">
        <f>+D15+D25+D34</f>
        <v>0</v>
      </c>
      <c r="E36" s="36">
        <f t="shared" si="3"/>
        <v>12732988</v>
      </c>
      <c r="F36" s="37">
        <f t="shared" si="3"/>
        <v>12732988</v>
      </c>
      <c r="G36" s="37">
        <f t="shared" si="3"/>
        <v>553574</v>
      </c>
      <c r="H36" s="37">
        <f t="shared" si="3"/>
        <v>-1796175</v>
      </c>
      <c r="I36" s="37">
        <f t="shared" si="3"/>
        <v>-5323754</v>
      </c>
      <c r="J36" s="37">
        <f t="shared" si="3"/>
        <v>-6566355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-6566355</v>
      </c>
      <c r="X36" s="37">
        <f t="shared" si="3"/>
        <v>23329184</v>
      </c>
      <c r="Y36" s="37">
        <f t="shared" si="3"/>
        <v>-29895539</v>
      </c>
      <c r="Z36" s="38">
        <f>+IF(X36&lt;&gt;0,+(Y36/X36)*100,0)</f>
        <v>-128.14652668520253</v>
      </c>
      <c r="AA36" s="39">
        <f>+AA15+AA25+AA34</f>
        <v>12732988</v>
      </c>
    </row>
    <row r="37" spans="1:27" ht="13.5">
      <c r="A37" s="26" t="s">
        <v>57</v>
      </c>
      <c r="B37" s="20"/>
      <c r="C37" s="35">
        <v>6675768</v>
      </c>
      <c r="D37" s="35"/>
      <c r="E37" s="36">
        <v>5000000</v>
      </c>
      <c r="F37" s="37">
        <v>5000000</v>
      </c>
      <c r="G37" s="37">
        <v>1606715</v>
      </c>
      <c r="H37" s="37">
        <v>2160289</v>
      </c>
      <c r="I37" s="37">
        <v>364114</v>
      </c>
      <c r="J37" s="37">
        <v>1606715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1606715</v>
      </c>
      <c r="X37" s="37">
        <v>5000000</v>
      </c>
      <c r="Y37" s="37">
        <v>-3393285</v>
      </c>
      <c r="Z37" s="38">
        <v>-67.87</v>
      </c>
      <c r="AA37" s="39">
        <v>5000000</v>
      </c>
    </row>
    <row r="38" spans="1:27" ht="13.5">
      <c r="A38" s="45" t="s">
        <v>58</v>
      </c>
      <c r="B38" s="46"/>
      <c r="C38" s="47">
        <v>3606741</v>
      </c>
      <c r="D38" s="47"/>
      <c r="E38" s="48">
        <v>17732988</v>
      </c>
      <c r="F38" s="49">
        <v>17732988</v>
      </c>
      <c r="G38" s="49">
        <v>2160289</v>
      </c>
      <c r="H38" s="49">
        <v>364114</v>
      </c>
      <c r="I38" s="49">
        <v>-4959640</v>
      </c>
      <c r="J38" s="49">
        <v>-4959640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-4959640</v>
      </c>
      <c r="X38" s="49">
        <v>28329184</v>
      </c>
      <c r="Y38" s="49">
        <v>-33288824</v>
      </c>
      <c r="Z38" s="50">
        <v>-117.51</v>
      </c>
      <c r="AA38" s="51">
        <v>17732988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40896394</v>
      </c>
      <c r="D6" s="21"/>
      <c r="E6" s="22">
        <v>4164228</v>
      </c>
      <c r="F6" s="23">
        <v>4164228</v>
      </c>
      <c r="G6" s="23">
        <v>143608</v>
      </c>
      <c r="H6" s="23">
        <v>134578</v>
      </c>
      <c r="I6" s="23"/>
      <c r="J6" s="23">
        <v>278186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278186</v>
      </c>
      <c r="X6" s="23">
        <v>1041057</v>
      </c>
      <c r="Y6" s="23">
        <v>-762871</v>
      </c>
      <c r="Z6" s="24">
        <v>-73.28</v>
      </c>
      <c r="AA6" s="25">
        <v>4164228</v>
      </c>
    </row>
    <row r="7" spans="1:27" ht="13.5">
      <c r="A7" s="26" t="s">
        <v>34</v>
      </c>
      <c r="B7" s="20"/>
      <c r="C7" s="21">
        <v>20644282</v>
      </c>
      <c r="D7" s="21"/>
      <c r="E7" s="22">
        <v>53146344</v>
      </c>
      <c r="F7" s="23">
        <v>53146344</v>
      </c>
      <c r="G7" s="23">
        <v>8089000</v>
      </c>
      <c r="H7" s="23">
        <v>12011725</v>
      </c>
      <c r="I7" s="23">
        <v>134816</v>
      </c>
      <c r="J7" s="23">
        <v>20235541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20235541</v>
      </c>
      <c r="X7" s="23">
        <v>13286586</v>
      </c>
      <c r="Y7" s="23">
        <v>6948955</v>
      </c>
      <c r="Z7" s="24">
        <v>52.3</v>
      </c>
      <c r="AA7" s="25">
        <v>53146344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>
        <v>177620</v>
      </c>
      <c r="D9" s="21"/>
      <c r="E9" s="22">
        <v>150000</v>
      </c>
      <c r="F9" s="23">
        <v>150000</v>
      </c>
      <c r="G9" s="23">
        <v>29469</v>
      </c>
      <c r="H9" s="23">
        <v>35687</v>
      </c>
      <c r="I9" s="23">
        <v>55905</v>
      </c>
      <c r="J9" s="23">
        <v>121061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121061</v>
      </c>
      <c r="X9" s="23">
        <v>37500</v>
      </c>
      <c r="Y9" s="23">
        <v>83561</v>
      </c>
      <c r="Z9" s="24">
        <v>222.83</v>
      </c>
      <c r="AA9" s="25">
        <v>150000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-58129290</v>
      </c>
      <c r="D12" s="21"/>
      <c r="E12" s="22">
        <v>-37826216</v>
      </c>
      <c r="F12" s="23">
        <v>-37826216</v>
      </c>
      <c r="G12" s="23">
        <v>-3819477</v>
      </c>
      <c r="H12" s="23">
        <v>-16744778</v>
      </c>
      <c r="I12" s="23">
        <v>5987645</v>
      </c>
      <c r="J12" s="23">
        <v>-14576610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-14576610</v>
      </c>
      <c r="X12" s="23">
        <v>-9456360</v>
      </c>
      <c r="Y12" s="23">
        <v>-5120250</v>
      </c>
      <c r="Z12" s="24">
        <v>54.15</v>
      </c>
      <c r="AA12" s="25">
        <v>-37826216</v>
      </c>
    </row>
    <row r="13" spans="1:27" ht="13.5">
      <c r="A13" s="26" t="s">
        <v>40</v>
      </c>
      <c r="B13" s="20"/>
      <c r="C13" s="21">
        <v>-24162</v>
      </c>
      <c r="D13" s="21"/>
      <c r="E13" s="22">
        <v>-450000</v>
      </c>
      <c r="F13" s="23">
        <v>-450000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-112500</v>
      </c>
      <c r="Y13" s="23">
        <v>112500</v>
      </c>
      <c r="Z13" s="24">
        <v>-100</v>
      </c>
      <c r="AA13" s="25">
        <v>-450000</v>
      </c>
    </row>
    <row r="14" spans="1:27" ht="13.5">
      <c r="A14" s="26" t="s">
        <v>41</v>
      </c>
      <c r="B14" s="20"/>
      <c r="C14" s="21"/>
      <c r="D14" s="21"/>
      <c r="E14" s="22">
        <v>-14778000</v>
      </c>
      <c r="F14" s="23">
        <v>-14778000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-3694500</v>
      </c>
      <c r="Y14" s="23">
        <v>3694500</v>
      </c>
      <c r="Z14" s="24">
        <v>-100</v>
      </c>
      <c r="AA14" s="25">
        <v>-14778000</v>
      </c>
    </row>
    <row r="15" spans="1:27" ht="13.5">
      <c r="A15" s="27" t="s">
        <v>42</v>
      </c>
      <c r="B15" s="28"/>
      <c r="C15" s="29">
        <f aca="true" t="shared" si="0" ref="C15:Y15">SUM(C6:C14)</f>
        <v>3564844</v>
      </c>
      <c r="D15" s="29">
        <f>SUM(D6:D14)</f>
        <v>0</v>
      </c>
      <c r="E15" s="30">
        <f t="shared" si="0"/>
        <v>4406356</v>
      </c>
      <c r="F15" s="31">
        <f t="shared" si="0"/>
        <v>4406356</v>
      </c>
      <c r="G15" s="31">
        <f t="shared" si="0"/>
        <v>4442600</v>
      </c>
      <c r="H15" s="31">
        <f t="shared" si="0"/>
        <v>-4562788</v>
      </c>
      <c r="I15" s="31">
        <f t="shared" si="0"/>
        <v>6178366</v>
      </c>
      <c r="J15" s="31">
        <f t="shared" si="0"/>
        <v>6058178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6058178</v>
      </c>
      <c r="X15" s="31">
        <f t="shared" si="0"/>
        <v>1101783</v>
      </c>
      <c r="Y15" s="31">
        <f t="shared" si="0"/>
        <v>4956395</v>
      </c>
      <c r="Z15" s="32">
        <f>+IF(X15&lt;&gt;0,+(Y15/X15)*100,0)</f>
        <v>449.8521941253404</v>
      </c>
      <c r="AA15" s="33">
        <f>SUM(AA6:AA14)</f>
        <v>4406356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46100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-432782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-397134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-783816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0</v>
      </c>
      <c r="Y25" s="31">
        <f t="shared" si="1"/>
        <v>0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-52298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-52298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2728730</v>
      </c>
      <c r="D36" s="35">
        <f>+D15+D25+D34</f>
        <v>0</v>
      </c>
      <c r="E36" s="36">
        <f t="shared" si="3"/>
        <v>4406356</v>
      </c>
      <c r="F36" s="37">
        <f t="shared" si="3"/>
        <v>4406356</v>
      </c>
      <c r="G36" s="37">
        <f t="shared" si="3"/>
        <v>4442600</v>
      </c>
      <c r="H36" s="37">
        <f t="shared" si="3"/>
        <v>-4562788</v>
      </c>
      <c r="I36" s="37">
        <f t="shared" si="3"/>
        <v>6178366</v>
      </c>
      <c r="J36" s="37">
        <f t="shared" si="3"/>
        <v>6058178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6058178</v>
      </c>
      <c r="X36" s="37">
        <f t="shared" si="3"/>
        <v>1101783</v>
      </c>
      <c r="Y36" s="37">
        <f t="shared" si="3"/>
        <v>4956395</v>
      </c>
      <c r="Z36" s="38">
        <f>+IF(X36&lt;&gt;0,+(Y36/X36)*100,0)</f>
        <v>449.8521941253404</v>
      </c>
      <c r="AA36" s="39">
        <f>+AA15+AA25+AA34</f>
        <v>4406356</v>
      </c>
    </row>
    <row r="37" spans="1:27" ht="13.5">
      <c r="A37" s="26" t="s">
        <v>57</v>
      </c>
      <c r="B37" s="20"/>
      <c r="C37" s="35">
        <v>1887037</v>
      </c>
      <c r="D37" s="35"/>
      <c r="E37" s="36">
        <v>13068403</v>
      </c>
      <c r="F37" s="37">
        <v>13068403</v>
      </c>
      <c r="G37" s="37">
        <v>2139360</v>
      </c>
      <c r="H37" s="37">
        <v>6581960</v>
      </c>
      <c r="I37" s="37">
        <v>2019172</v>
      </c>
      <c r="J37" s="37">
        <v>2139360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2139360</v>
      </c>
      <c r="X37" s="37">
        <v>13068403</v>
      </c>
      <c r="Y37" s="37">
        <v>-10929043</v>
      </c>
      <c r="Z37" s="38">
        <v>-83.63</v>
      </c>
      <c r="AA37" s="39">
        <v>13068403</v>
      </c>
    </row>
    <row r="38" spans="1:27" ht="13.5">
      <c r="A38" s="45" t="s">
        <v>58</v>
      </c>
      <c r="B38" s="46"/>
      <c r="C38" s="47">
        <v>4615767</v>
      </c>
      <c r="D38" s="47"/>
      <c r="E38" s="48">
        <v>17474759</v>
      </c>
      <c r="F38" s="49">
        <v>17474759</v>
      </c>
      <c r="G38" s="49">
        <v>6581960</v>
      </c>
      <c r="H38" s="49">
        <v>2019172</v>
      </c>
      <c r="I38" s="49">
        <v>8197538</v>
      </c>
      <c r="J38" s="49">
        <v>8197538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8197538</v>
      </c>
      <c r="X38" s="49">
        <v>14170186</v>
      </c>
      <c r="Y38" s="49">
        <v>-5972648</v>
      </c>
      <c r="Z38" s="50">
        <v>-42.15</v>
      </c>
      <c r="AA38" s="51">
        <v>17474759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29306790518</v>
      </c>
      <c r="D6" s="21"/>
      <c r="E6" s="22">
        <v>32906669280</v>
      </c>
      <c r="F6" s="23">
        <v>32753100981</v>
      </c>
      <c r="G6" s="23">
        <v>3019657084</v>
      </c>
      <c r="H6" s="23">
        <v>3537551640</v>
      </c>
      <c r="I6" s="23">
        <v>3001254509</v>
      </c>
      <c r="J6" s="23">
        <v>9558463233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9558463233</v>
      </c>
      <c r="X6" s="23">
        <v>8720327173</v>
      </c>
      <c r="Y6" s="23">
        <v>838136060</v>
      </c>
      <c r="Z6" s="24">
        <v>9.61</v>
      </c>
      <c r="AA6" s="25">
        <v>32753100981</v>
      </c>
    </row>
    <row r="7" spans="1:27" ht="13.5">
      <c r="A7" s="26" t="s">
        <v>34</v>
      </c>
      <c r="B7" s="20"/>
      <c r="C7" s="21">
        <v>4400796928</v>
      </c>
      <c r="D7" s="21"/>
      <c r="E7" s="22">
        <v>5983619324</v>
      </c>
      <c r="F7" s="23">
        <v>5831252976</v>
      </c>
      <c r="G7" s="23">
        <v>1443143790</v>
      </c>
      <c r="H7" s="23">
        <v>148040997</v>
      </c>
      <c r="I7" s="23">
        <v>63635875</v>
      </c>
      <c r="J7" s="23">
        <v>1654820662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1654820662</v>
      </c>
      <c r="X7" s="23">
        <v>1599391525</v>
      </c>
      <c r="Y7" s="23">
        <v>55429137</v>
      </c>
      <c r="Z7" s="24">
        <v>3.47</v>
      </c>
      <c r="AA7" s="25">
        <v>5831252976</v>
      </c>
    </row>
    <row r="8" spans="1:27" ht="13.5">
      <c r="A8" s="26" t="s">
        <v>35</v>
      </c>
      <c r="B8" s="20"/>
      <c r="C8" s="21">
        <v>2724617070</v>
      </c>
      <c r="D8" s="21"/>
      <c r="E8" s="22">
        <v>3852147575</v>
      </c>
      <c r="F8" s="23">
        <v>4099412014</v>
      </c>
      <c r="G8" s="23">
        <v>969486445</v>
      </c>
      <c r="H8" s="23">
        <v>74361390</v>
      </c>
      <c r="I8" s="23">
        <v>142461492</v>
      </c>
      <c r="J8" s="23">
        <v>1186309327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1186309327</v>
      </c>
      <c r="X8" s="23">
        <v>914689518</v>
      </c>
      <c r="Y8" s="23">
        <v>271619809</v>
      </c>
      <c r="Z8" s="24">
        <v>29.7</v>
      </c>
      <c r="AA8" s="25">
        <v>4099412014</v>
      </c>
    </row>
    <row r="9" spans="1:27" ht="13.5">
      <c r="A9" s="26" t="s">
        <v>36</v>
      </c>
      <c r="B9" s="20"/>
      <c r="C9" s="21">
        <v>1000491676</v>
      </c>
      <c r="D9" s="21"/>
      <c r="E9" s="22">
        <v>495899359</v>
      </c>
      <c r="F9" s="23">
        <v>1144704247</v>
      </c>
      <c r="G9" s="23">
        <v>46573521</v>
      </c>
      <c r="H9" s="23">
        <v>67760282</v>
      </c>
      <c r="I9" s="23">
        <v>62463639</v>
      </c>
      <c r="J9" s="23">
        <v>176797442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176797442</v>
      </c>
      <c r="X9" s="23">
        <v>271760584</v>
      </c>
      <c r="Y9" s="23">
        <v>-94963142</v>
      </c>
      <c r="Z9" s="24">
        <v>-34.94</v>
      </c>
      <c r="AA9" s="25">
        <v>1144704247</v>
      </c>
    </row>
    <row r="10" spans="1:27" ht="13.5">
      <c r="A10" s="26" t="s">
        <v>37</v>
      </c>
      <c r="B10" s="20"/>
      <c r="C10" s="21">
        <v>15120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-27906871607</v>
      </c>
      <c r="D12" s="21"/>
      <c r="E12" s="22">
        <v>-34524857805</v>
      </c>
      <c r="F12" s="23">
        <v>-34405670806</v>
      </c>
      <c r="G12" s="23">
        <v>-4526869163</v>
      </c>
      <c r="H12" s="23">
        <v>-3399943978</v>
      </c>
      <c r="I12" s="23">
        <v>-3509535455</v>
      </c>
      <c r="J12" s="23">
        <v>-11436348596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-11436348596</v>
      </c>
      <c r="X12" s="23">
        <v>-9849108562</v>
      </c>
      <c r="Y12" s="23">
        <v>-1587240034</v>
      </c>
      <c r="Z12" s="24">
        <v>16.12</v>
      </c>
      <c r="AA12" s="25">
        <v>-34405670806</v>
      </c>
    </row>
    <row r="13" spans="1:27" ht="13.5">
      <c r="A13" s="26" t="s">
        <v>40</v>
      </c>
      <c r="B13" s="20"/>
      <c r="C13" s="21">
        <v>-963449795</v>
      </c>
      <c r="D13" s="21"/>
      <c r="E13" s="22">
        <v>-1218130076</v>
      </c>
      <c r="F13" s="23">
        <v>-1646625473</v>
      </c>
      <c r="G13" s="23">
        <v>-665250</v>
      </c>
      <c r="H13" s="23">
        <v>-6544290</v>
      </c>
      <c r="I13" s="23">
        <v>-215274520</v>
      </c>
      <c r="J13" s="23">
        <v>-222484060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-222484060</v>
      </c>
      <c r="X13" s="23">
        <v>-396009512</v>
      </c>
      <c r="Y13" s="23">
        <v>173525452</v>
      </c>
      <c r="Z13" s="24">
        <v>-43.82</v>
      </c>
      <c r="AA13" s="25">
        <v>-1646625473</v>
      </c>
    </row>
    <row r="14" spans="1:27" ht="13.5">
      <c r="A14" s="26" t="s">
        <v>41</v>
      </c>
      <c r="B14" s="20"/>
      <c r="C14" s="21">
        <v>-75674264</v>
      </c>
      <c r="D14" s="21"/>
      <c r="E14" s="22">
        <v>-119599449</v>
      </c>
      <c r="F14" s="23">
        <v>-492206784</v>
      </c>
      <c r="G14" s="23">
        <v>-8630167</v>
      </c>
      <c r="H14" s="23">
        <v>-6206366</v>
      </c>
      <c r="I14" s="23">
        <v>-5936683</v>
      </c>
      <c r="J14" s="23">
        <v>-20773216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-20773216</v>
      </c>
      <c r="X14" s="23">
        <v>-137532388</v>
      </c>
      <c r="Y14" s="23">
        <v>116759172</v>
      </c>
      <c r="Z14" s="24">
        <v>-84.9</v>
      </c>
      <c r="AA14" s="25">
        <v>-492206784</v>
      </c>
    </row>
    <row r="15" spans="1:27" ht="13.5">
      <c r="A15" s="27" t="s">
        <v>42</v>
      </c>
      <c r="B15" s="28"/>
      <c r="C15" s="29">
        <f aca="true" t="shared" si="0" ref="C15:Y15">SUM(C6:C14)</f>
        <v>8486715646</v>
      </c>
      <c r="D15" s="29">
        <f>SUM(D6:D14)</f>
        <v>0</v>
      </c>
      <c r="E15" s="30">
        <f t="shared" si="0"/>
        <v>7375748208</v>
      </c>
      <c r="F15" s="31">
        <f t="shared" si="0"/>
        <v>7283967155</v>
      </c>
      <c r="G15" s="31">
        <f t="shared" si="0"/>
        <v>942696260</v>
      </c>
      <c r="H15" s="31">
        <f t="shared" si="0"/>
        <v>415019675</v>
      </c>
      <c r="I15" s="31">
        <f t="shared" si="0"/>
        <v>-460931143</v>
      </c>
      <c r="J15" s="31">
        <f t="shared" si="0"/>
        <v>896784792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896784792</v>
      </c>
      <c r="X15" s="31">
        <f t="shared" si="0"/>
        <v>1123518338</v>
      </c>
      <c r="Y15" s="31">
        <f t="shared" si="0"/>
        <v>-226733546</v>
      </c>
      <c r="Z15" s="32">
        <f>+IF(X15&lt;&gt;0,+(Y15/X15)*100,0)</f>
        <v>-20.180671585976373</v>
      </c>
      <c r="AA15" s="33">
        <f>SUM(AA6:AA14)</f>
        <v>7283967155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114216028</v>
      </c>
      <c r="D19" s="21"/>
      <c r="E19" s="22">
        <v>100024690</v>
      </c>
      <c r="F19" s="23">
        <v>185753023</v>
      </c>
      <c r="G19" s="40">
        <v>1386767</v>
      </c>
      <c r="H19" s="40">
        <v>247995</v>
      </c>
      <c r="I19" s="40">
        <v>1194729</v>
      </c>
      <c r="J19" s="23">
        <v>2829491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2829491</v>
      </c>
      <c r="X19" s="23">
        <v>7242267</v>
      </c>
      <c r="Y19" s="40">
        <v>-4412776</v>
      </c>
      <c r="Z19" s="41">
        <v>-60.93</v>
      </c>
      <c r="AA19" s="42">
        <v>185753023</v>
      </c>
    </row>
    <row r="20" spans="1:27" ht="13.5">
      <c r="A20" s="26" t="s">
        <v>45</v>
      </c>
      <c r="B20" s="20"/>
      <c r="C20" s="21">
        <v>512829</v>
      </c>
      <c r="D20" s="21"/>
      <c r="E20" s="43"/>
      <c r="F20" s="40"/>
      <c r="G20" s="23">
        <v>141252</v>
      </c>
      <c r="H20" s="23">
        <v>4841</v>
      </c>
      <c r="I20" s="23">
        <v>134001</v>
      </c>
      <c r="J20" s="23">
        <v>280094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280094</v>
      </c>
      <c r="X20" s="23"/>
      <c r="Y20" s="23">
        <v>280094</v>
      </c>
      <c r="Z20" s="24"/>
      <c r="AA20" s="25"/>
    </row>
    <row r="21" spans="1:27" ht="13.5">
      <c r="A21" s="26" t="s">
        <v>46</v>
      </c>
      <c r="B21" s="20"/>
      <c r="C21" s="44">
        <v>-2101357</v>
      </c>
      <c r="D21" s="44"/>
      <c r="E21" s="22">
        <v>742136</v>
      </c>
      <c r="F21" s="23">
        <v>-48052567</v>
      </c>
      <c r="G21" s="40">
        <v>516105</v>
      </c>
      <c r="H21" s="40">
        <v>240762</v>
      </c>
      <c r="I21" s="40">
        <v>219226</v>
      </c>
      <c r="J21" s="23">
        <v>976093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976093</v>
      </c>
      <c r="X21" s="23">
        <v>1657271</v>
      </c>
      <c r="Y21" s="40">
        <v>-681178</v>
      </c>
      <c r="Z21" s="41">
        <v>-41.1</v>
      </c>
      <c r="AA21" s="42">
        <v>-48052567</v>
      </c>
    </row>
    <row r="22" spans="1:27" ht="13.5">
      <c r="A22" s="26" t="s">
        <v>47</v>
      </c>
      <c r="B22" s="20"/>
      <c r="C22" s="21">
        <v>-1742575919</v>
      </c>
      <c r="D22" s="21"/>
      <c r="E22" s="22">
        <v>-387947245</v>
      </c>
      <c r="F22" s="23">
        <v>-1037506433</v>
      </c>
      <c r="G22" s="23">
        <v>24887153</v>
      </c>
      <c r="H22" s="23">
        <v>48723991</v>
      </c>
      <c r="I22" s="23">
        <v>55195605</v>
      </c>
      <c r="J22" s="23">
        <v>128806749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128806749</v>
      </c>
      <c r="X22" s="23">
        <v>-51456860</v>
      </c>
      <c r="Y22" s="23">
        <v>180263609</v>
      </c>
      <c r="Z22" s="24">
        <v>-350.32</v>
      </c>
      <c r="AA22" s="25">
        <v>-1037506433</v>
      </c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-5556190560</v>
      </c>
      <c r="D24" s="21"/>
      <c r="E24" s="22">
        <v>-8178331147</v>
      </c>
      <c r="F24" s="23">
        <v>-8647102049</v>
      </c>
      <c r="G24" s="23">
        <v>-498550241</v>
      </c>
      <c r="H24" s="23">
        <v>-271818609</v>
      </c>
      <c r="I24" s="23">
        <v>-230084020</v>
      </c>
      <c r="J24" s="23">
        <v>-1000452870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-1000452870</v>
      </c>
      <c r="X24" s="23">
        <v>-1945136902</v>
      </c>
      <c r="Y24" s="23">
        <v>944684032</v>
      </c>
      <c r="Z24" s="24">
        <v>-48.57</v>
      </c>
      <c r="AA24" s="25">
        <v>-8647102049</v>
      </c>
    </row>
    <row r="25" spans="1:27" ht="13.5">
      <c r="A25" s="27" t="s">
        <v>49</v>
      </c>
      <c r="B25" s="28"/>
      <c r="C25" s="29">
        <f aca="true" t="shared" si="1" ref="C25:Y25">SUM(C19:C24)</f>
        <v>-7186138979</v>
      </c>
      <c r="D25" s="29">
        <f>SUM(D19:D24)</f>
        <v>0</v>
      </c>
      <c r="E25" s="30">
        <f t="shared" si="1"/>
        <v>-8465511566</v>
      </c>
      <c r="F25" s="31">
        <f t="shared" si="1"/>
        <v>-9546908026</v>
      </c>
      <c r="G25" s="31">
        <f t="shared" si="1"/>
        <v>-471618964</v>
      </c>
      <c r="H25" s="31">
        <f t="shared" si="1"/>
        <v>-222601020</v>
      </c>
      <c r="I25" s="31">
        <f t="shared" si="1"/>
        <v>-173340459</v>
      </c>
      <c r="J25" s="31">
        <f t="shared" si="1"/>
        <v>-867560443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-867560443</v>
      </c>
      <c r="X25" s="31">
        <f t="shared" si="1"/>
        <v>-1987694224</v>
      </c>
      <c r="Y25" s="31">
        <f t="shared" si="1"/>
        <v>1120133781</v>
      </c>
      <c r="Z25" s="32">
        <f>+IF(X25&lt;&gt;0,+(Y25/X25)*100,0)</f>
        <v>-56.35342536468527</v>
      </c>
      <c r="AA25" s="33">
        <f>SUM(AA19:AA24)</f>
        <v>-9546908026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>
        <v>-524636</v>
      </c>
      <c r="D29" s="21"/>
      <c r="E29" s="22">
        <v>13310422</v>
      </c>
      <c r="F29" s="23">
        <v>13310422</v>
      </c>
      <c r="G29" s="23">
        <v>14157000</v>
      </c>
      <c r="H29" s="23">
        <v>7242918</v>
      </c>
      <c r="I29" s="23"/>
      <c r="J29" s="23">
        <v>21399918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21399918</v>
      </c>
      <c r="X29" s="23">
        <v>6481905</v>
      </c>
      <c r="Y29" s="23">
        <v>14918013</v>
      </c>
      <c r="Z29" s="24">
        <v>230.15</v>
      </c>
      <c r="AA29" s="25">
        <v>13310422</v>
      </c>
    </row>
    <row r="30" spans="1:27" ht="13.5">
      <c r="A30" s="26" t="s">
        <v>52</v>
      </c>
      <c r="B30" s="20"/>
      <c r="C30" s="21">
        <v>42299118</v>
      </c>
      <c r="D30" s="21"/>
      <c r="E30" s="22">
        <v>1959342585</v>
      </c>
      <c r="F30" s="23">
        <v>1959342585</v>
      </c>
      <c r="G30" s="23"/>
      <c r="H30" s="23"/>
      <c r="I30" s="23">
        <v>26835528</v>
      </c>
      <c r="J30" s="23">
        <v>26835528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26835528</v>
      </c>
      <c r="X30" s="23">
        <v>27647155</v>
      </c>
      <c r="Y30" s="23">
        <v>-811627</v>
      </c>
      <c r="Z30" s="24">
        <v>-2.94</v>
      </c>
      <c r="AA30" s="25">
        <v>1959342585</v>
      </c>
    </row>
    <row r="31" spans="1:27" ht="13.5">
      <c r="A31" s="26" t="s">
        <v>53</v>
      </c>
      <c r="B31" s="20"/>
      <c r="C31" s="21">
        <v>76173355</v>
      </c>
      <c r="D31" s="21"/>
      <c r="E31" s="22">
        <v>42942742</v>
      </c>
      <c r="F31" s="23">
        <v>73764441</v>
      </c>
      <c r="G31" s="23">
        <v>3006740</v>
      </c>
      <c r="H31" s="40">
        <v>1127893</v>
      </c>
      <c r="I31" s="40">
        <v>1422557</v>
      </c>
      <c r="J31" s="40">
        <v>5557190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5557190</v>
      </c>
      <c r="X31" s="40">
        <v>2223483</v>
      </c>
      <c r="Y31" s="23">
        <v>3333707</v>
      </c>
      <c r="Z31" s="24">
        <v>149.93</v>
      </c>
      <c r="AA31" s="25">
        <v>73764441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-532473070</v>
      </c>
      <c r="D33" s="21"/>
      <c r="E33" s="22">
        <v>-631767537</v>
      </c>
      <c r="F33" s="23">
        <v>-631162847</v>
      </c>
      <c r="G33" s="23">
        <v>-3268036</v>
      </c>
      <c r="H33" s="23">
        <v>-208659</v>
      </c>
      <c r="I33" s="23">
        <v>-109046028</v>
      </c>
      <c r="J33" s="23">
        <v>-112522723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-112522723</v>
      </c>
      <c r="X33" s="23">
        <v>-111922897</v>
      </c>
      <c r="Y33" s="23">
        <v>-599826</v>
      </c>
      <c r="Z33" s="24">
        <v>0.54</v>
      </c>
      <c r="AA33" s="25">
        <v>-631162847</v>
      </c>
    </row>
    <row r="34" spans="1:27" ht="13.5">
      <c r="A34" s="27" t="s">
        <v>55</v>
      </c>
      <c r="B34" s="28"/>
      <c r="C34" s="29">
        <f aca="true" t="shared" si="2" ref="C34:Y34">SUM(C29:C33)</f>
        <v>-414525233</v>
      </c>
      <c r="D34" s="29">
        <f>SUM(D29:D33)</f>
        <v>0</v>
      </c>
      <c r="E34" s="30">
        <f t="shared" si="2"/>
        <v>1383828212</v>
      </c>
      <c r="F34" s="31">
        <f t="shared" si="2"/>
        <v>1415254601</v>
      </c>
      <c r="G34" s="31">
        <f t="shared" si="2"/>
        <v>13895704</v>
      </c>
      <c r="H34" s="31">
        <f t="shared" si="2"/>
        <v>8162152</v>
      </c>
      <c r="I34" s="31">
        <f t="shared" si="2"/>
        <v>-80787943</v>
      </c>
      <c r="J34" s="31">
        <f t="shared" si="2"/>
        <v>-58730087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-58730087</v>
      </c>
      <c r="X34" s="31">
        <f t="shared" si="2"/>
        <v>-75570354</v>
      </c>
      <c r="Y34" s="31">
        <f t="shared" si="2"/>
        <v>16840267</v>
      </c>
      <c r="Z34" s="32">
        <f>+IF(X34&lt;&gt;0,+(Y34/X34)*100,0)</f>
        <v>-22.284224049023248</v>
      </c>
      <c r="AA34" s="33">
        <f>SUM(AA29:AA33)</f>
        <v>1415254601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886051434</v>
      </c>
      <c r="D36" s="35">
        <f>+D15+D25+D34</f>
        <v>0</v>
      </c>
      <c r="E36" s="36">
        <f t="shared" si="3"/>
        <v>294064854</v>
      </c>
      <c r="F36" s="37">
        <f t="shared" si="3"/>
        <v>-847686270</v>
      </c>
      <c r="G36" s="37">
        <f t="shared" si="3"/>
        <v>484973000</v>
      </c>
      <c r="H36" s="37">
        <f t="shared" si="3"/>
        <v>200580807</v>
      </c>
      <c r="I36" s="37">
        <f t="shared" si="3"/>
        <v>-715059545</v>
      </c>
      <c r="J36" s="37">
        <f t="shared" si="3"/>
        <v>-29505738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-29505738</v>
      </c>
      <c r="X36" s="37">
        <f t="shared" si="3"/>
        <v>-939746240</v>
      </c>
      <c r="Y36" s="37">
        <f t="shared" si="3"/>
        <v>910240502</v>
      </c>
      <c r="Z36" s="38">
        <f>+IF(X36&lt;&gt;0,+(Y36/X36)*100,0)</f>
        <v>-96.86024410164174</v>
      </c>
      <c r="AA36" s="39">
        <f>+AA15+AA25+AA34</f>
        <v>-847686270</v>
      </c>
    </row>
    <row r="37" spans="1:27" ht="13.5">
      <c r="A37" s="26" t="s">
        <v>57</v>
      </c>
      <c r="B37" s="20"/>
      <c r="C37" s="35">
        <v>10014781039</v>
      </c>
      <c r="D37" s="35"/>
      <c r="E37" s="36">
        <v>9577013414</v>
      </c>
      <c r="F37" s="37">
        <v>8926307282</v>
      </c>
      <c r="G37" s="37">
        <v>9361133100</v>
      </c>
      <c r="H37" s="37">
        <v>9846106100</v>
      </c>
      <c r="I37" s="37">
        <v>10046686907</v>
      </c>
      <c r="J37" s="37">
        <v>9361133100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9361133100</v>
      </c>
      <c r="X37" s="37">
        <v>8926307282</v>
      </c>
      <c r="Y37" s="37">
        <v>434825818</v>
      </c>
      <c r="Z37" s="38">
        <v>4.87</v>
      </c>
      <c r="AA37" s="39">
        <v>8926307282</v>
      </c>
    </row>
    <row r="38" spans="1:27" ht="13.5">
      <c r="A38" s="45" t="s">
        <v>58</v>
      </c>
      <c r="B38" s="46"/>
      <c r="C38" s="47">
        <v>8318348296</v>
      </c>
      <c r="D38" s="47"/>
      <c r="E38" s="48">
        <v>9871078272</v>
      </c>
      <c r="F38" s="49">
        <v>8078621016</v>
      </c>
      <c r="G38" s="49">
        <v>9846106100</v>
      </c>
      <c r="H38" s="49">
        <v>10046686907</v>
      </c>
      <c r="I38" s="49">
        <v>9331627362</v>
      </c>
      <c r="J38" s="49">
        <v>9331627362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9331627362</v>
      </c>
      <c r="X38" s="49">
        <v>7986561046</v>
      </c>
      <c r="Y38" s="49">
        <v>1345066316</v>
      </c>
      <c r="Z38" s="50">
        <v>16.84</v>
      </c>
      <c r="AA38" s="51">
        <v>8078621016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157129777</v>
      </c>
      <c r="D6" s="21"/>
      <c r="E6" s="22">
        <v>186386599</v>
      </c>
      <c r="F6" s="23">
        <v>186386599</v>
      </c>
      <c r="G6" s="23">
        <v>16251454</v>
      </c>
      <c r="H6" s="23">
        <v>17054855</v>
      </c>
      <c r="I6" s="23">
        <v>24059245</v>
      </c>
      <c r="J6" s="23">
        <v>57365554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57365554</v>
      </c>
      <c r="X6" s="23">
        <v>53201873</v>
      </c>
      <c r="Y6" s="23">
        <v>4163681</v>
      </c>
      <c r="Z6" s="24">
        <v>7.83</v>
      </c>
      <c r="AA6" s="25">
        <v>186386599</v>
      </c>
    </row>
    <row r="7" spans="1:27" ht="13.5">
      <c r="A7" s="26" t="s">
        <v>34</v>
      </c>
      <c r="B7" s="20"/>
      <c r="C7" s="21">
        <v>33831695</v>
      </c>
      <c r="D7" s="21"/>
      <c r="E7" s="22">
        <v>37007316</v>
      </c>
      <c r="F7" s="23">
        <v>37007316</v>
      </c>
      <c r="G7" s="23">
        <v>14382334</v>
      </c>
      <c r="H7" s="23">
        <v>1393000</v>
      </c>
      <c r="I7" s="23">
        <v>17297</v>
      </c>
      <c r="J7" s="23">
        <v>15792631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15792631</v>
      </c>
      <c r="X7" s="23">
        <v>6001821</v>
      </c>
      <c r="Y7" s="23">
        <v>9790810</v>
      </c>
      <c r="Z7" s="24">
        <v>163.13</v>
      </c>
      <c r="AA7" s="25">
        <v>37007316</v>
      </c>
    </row>
    <row r="8" spans="1:27" ht="13.5">
      <c r="A8" s="26" t="s">
        <v>35</v>
      </c>
      <c r="B8" s="20"/>
      <c r="C8" s="21">
        <v>29867938</v>
      </c>
      <c r="D8" s="21"/>
      <c r="E8" s="22">
        <v>37605684</v>
      </c>
      <c r="F8" s="23">
        <v>37605684</v>
      </c>
      <c r="G8" s="23">
        <v>2366000</v>
      </c>
      <c r="H8" s="23"/>
      <c r="I8" s="23"/>
      <c r="J8" s="23">
        <v>2366000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2366000</v>
      </c>
      <c r="X8" s="23">
        <v>9408249</v>
      </c>
      <c r="Y8" s="23">
        <v>-7042249</v>
      </c>
      <c r="Z8" s="24">
        <v>-74.85</v>
      </c>
      <c r="AA8" s="25">
        <v>37605684</v>
      </c>
    </row>
    <row r="9" spans="1:27" ht="13.5">
      <c r="A9" s="26" t="s">
        <v>36</v>
      </c>
      <c r="B9" s="20"/>
      <c r="C9" s="21">
        <v>4532079</v>
      </c>
      <c r="D9" s="21"/>
      <c r="E9" s="22">
        <v>3889000</v>
      </c>
      <c r="F9" s="23">
        <v>3889000</v>
      </c>
      <c r="G9" s="23">
        <v>117577</v>
      </c>
      <c r="H9" s="23">
        <v>129512</v>
      </c>
      <c r="I9" s="23">
        <v>142144</v>
      </c>
      <c r="J9" s="23">
        <v>389233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389233</v>
      </c>
      <c r="X9" s="23">
        <v>972249</v>
      </c>
      <c r="Y9" s="23">
        <v>-583016</v>
      </c>
      <c r="Z9" s="24">
        <v>-59.97</v>
      </c>
      <c r="AA9" s="25">
        <v>3889000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-167993050</v>
      </c>
      <c r="D12" s="21"/>
      <c r="E12" s="22">
        <v>-196594207</v>
      </c>
      <c r="F12" s="23">
        <v>-196594207</v>
      </c>
      <c r="G12" s="23">
        <v>-16487800</v>
      </c>
      <c r="H12" s="23">
        <v>-22634849</v>
      </c>
      <c r="I12" s="23">
        <v>-20400451</v>
      </c>
      <c r="J12" s="23">
        <v>-59523100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-59523100</v>
      </c>
      <c r="X12" s="23">
        <v>-54777318</v>
      </c>
      <c r="Y12" s="23">
        <v>-4745782</v>
      </c>
      <c r="Z12" s="24">
        <v>8.66</v>
      </c>
      <c r="AA12" s="25">
        <v>-196594207</v>
      </c>
    </row>
    <row r="13" spans="1:27" ht="13.5">
      <c r="A13" s="26" t="s">
        <v>40</v>
      </c>
      <c r="B13" s="20"/>
      <c r="C13" s="21">
        <v>-5618103</v>
      </c>
      <c r="D13" s="21"/>
      <c r="E13" s="22">
        <v>-6251000</v>
      </c>
      <c r="F13" s="23">
        <v>-6251000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-1562751</v>
      </c>
      <c r="Y13" s="23">
        <v>1562751</v>
      </c>
      <c r="Z13" s="24">
        <v>-100</v>
      </c>
      <c r="AA13" s="25">
        <v>-6251000</v>
      </c>
    </row>
    <row r="14" spans="1:27" ht="13.5">
      <c r="A14" s="26" t="s">
        <v>41</v>
      </c>
      <c r="B14" s="20"/>
      <c r="C14" s="21">
        <v>-6342310</v>
      </c>
      <c r="D14" s="21"/>
      <c r="E14" s="22">
        <v>-3070000</v>
      </c>
      <c r="F14" s="23">
        <v>-3070000</v>
      </c>
      <c r="G14" s="23">
        <v>-383750</v>
      </c>
      <c r="H14" s="23">
        <v>-27500</v>
      </c>
      <c r="I14" s="23">
        <v>-428500</v>
      </c>
      <c r="J14" s="23">
        <v>-839750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-839750</v>
      </c>
      <c r="X14" s="23">
        <v>-767499</v>
      </c>
      <c r="Y14" s="23">
        <v>-72251</v>
      </c>
      <c r="Z14" s="24">
        <v>9.41</v>
      </c>
      <c r="AA14" s="25">
        <v>-3070000</v>
      </c>
    </row>
    <row r="15" spans="1:27" ht="13.5">
      <c r="A15" s="27" t="s">
        <v>42</v>
      </c>
      <c r="B15" s="28"/>
      <c r="C15" s="29">
        <f aca="true" t="shared" si="0" ref="C15:Y15">SUM(C6:C14)</f>
        <v>45408026</v>
      </c>
      <c r="D15" s="29">
        <f>SUM(D6:D14)</f>
        <v>0</v>
      </c>
      <c r="E15" s="30">
        <f t="shared" si="0"/>
        <v>58973392</v>
      </c>
      <c r="F15" s="31">
        <f t="shared" si="0"/>
        <v>58973392</v>
      </c>
      <c r="G15" s="31">
        <f t="shared" si="0"/>
        <v>16245815</v>
      </c>
      <c r="H15" s="31">
        <f t="shared" si="0"/>
        <v>-4084982</v>
      </c>
      <c r="I15" s="31">
        <f t="shared" si="0"/>
        <v>3389735</v>
      </c>
      <c r="J15" s="31">
        <f t="shared" si="0"/>
        <v>15550568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15550568</v>
      </c>
      <c r="X15" s="31">
        <f t="shared" si="0"/>
        <v>12476624</v>
      </c>
      <c r="Y15" s="31">
        <f t="shared" si="0"/>
        <v>3073944</v>
      </c>
      <c r="Z15" s="32">
        <f>+IF(X15&lt;&gt;0,+(Y15/X15)*100,0)</f>
        <v>24.637626332251415</v>
      </c>
      <c r="AA15" s="33">
        <f>SUM(AA6:AA14)</f>
        <v>58973392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-28759470</v>
      </c>
      <c r="D24" s="21"/>
      <c r="E24" s="22">
        <v>-49649000</v>
      </c>
      <c r="F24" s="23">
        <v>-49649000</v>
      </c>
      <c r="G24" s="23">
        <v>-946047</v>
      </c>
      <c r="H24" s="23">
        <v>-66551</v>
      </c>
      <c r="I24" s="23">
        <v>-1270790</v>
      </c>
      <c r="J24" s="23">
        <v>-2283388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-2283388</v>
      </c>
      <c r="X24" s="23">
        <v>-9591000</v>
      </c>
      <c r="Y24" s="23">
        <v>7307612</v>
      </c>
      <c r="Z24" s="24">
        <v>-76.19</v>
      </c>
      <c r="AA24" s="25">
        <v>-49649000</v>
      </c>
    </row>
    <row r="25" spans="1:27" ht="13.5">
      <c r="A25" s="27" t="s">
        <v>49</v>
      </c>
      <c r="B25" s="28"/>
      <c r="C25" s="29">
        <f aca="true" t="shared" si="1" ref="C25:Y25">SUM(C19:C24)</f>
        <v>-28759470</v>
      </c>
      <c r="D25" s="29">
        <f>SUM(D19:D24)</f>
        <v>0</v>
      </c>
      <c r="E25" s="30">
        <f t="shared" si="1"/>
        <v>-49649000</v>
      </c>
      <c r="F25" s="31">
        <f t="shared" si="1"/>
        <v>-49649000</v>
      </c>
      <c r="G25" s="31">
        <f t="shared" si="1"/>
        <v>-946047</v>
      </c>
      <c r="H25" s="31">
        <f t="shared" si="1"/>
        <v>-66551</v>
      </c>
      <c r="I25" s="31">
        <f t="shared" si="1"/>
        <v>-1270790</v>
      </c>
      <c r="J25" s="31">
        <f t="shared" si="1"/>
        <v>-2283388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-2283388</v>
      </c>
      <c r="X25" s="31">
        <f t="shared" si="1"/>
        <v>-9591000</v>
      </c>
      <c r="Y25" s="31">
        <f t="shared" si="1"/>
        <v>7307612</v>
      </c>
      <c r="Z25" s="32">
        <f>+IF(X25&lt;&gt;0,+(Y25/X25)*100,0)</f>
        <v>-76.19238869773747</v>
      </c>
      <c r="AA25" s="33">
        <f>SUM(AA19:AA24)</f>
        <v>-49649000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10443842</v>
      </c>
      <c r="D30" s="21"/>
      <c r="E30" s="22">
        <v>6000000</v>
      </c>
      <c r="F30" s="23">
        <v>6000000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6000000</v>
      </c>
    </row>
    <row r="31" spans="1:27" ht="13.5">
      <c r="A31" s="26" t="s">
        <v>53</v>
      </c>
      <c r="B31" s="20"/>
      <c r="C31" s="21"/>
      <c r="D31" s="21"/>
      <c r="E31" s="22">
        <v>281621</v>
      </c>
      <c r="F31" s="23">
        <v>281621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281621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-4726520</v>
      </c>
      <c r="D33" s="21"/>
      <c r="E33" s="22">
        <v>-4859704</v>
      </c>
      <c r="F33" s="23">
        <v>-4859704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-4859704</v>
      </c>
    </row>
    <row r="34" spans="1:27" ht="13.5">
      <c r="A34" s="27" t="s">
        <v>55</v>
      </c>
      <c r="B34" s="28"/>
      <c r="C34" s="29">
        <f aca="true" t="shared" si="2" ref="C34:Y34">SUM(C29:C33)</f>
        <v>5717322</v>
      </c>
      <c r="D34" s="29">
        <f>SUM(D29:D33)</f>
        <v>0</v>
      </c>
      <c r="E34" s="30">
        <f t="shared" si="2"/>
        <v>1421917</v>
      </c>
      <c r="F34" s="31">
        <f t="shared" si="2"/>
        <v>1421917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1421917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22365878</v>
      </c>
      <c r="D36" s="35">
        <f>+D15+D25+D34</f>
        <v>0</v>
      </c>
      <c r="E36" s="36">
        <f t="shared" si="3"/>
        <v>10746309</v>
      </c>
      <c r="F36" s="37">
        <f t="shared" si="3"/>
        <v>10746309</v>
      </c>
      <c r="G36" s="37">
        <f t="shared" si="3"/>
        <v>15299768</v>
      </c>
      <c r="H36" s="37">
        <f t="shared" si="3"/>
        <v>-4151533</v>
      </c>
      <c r="I36" s="37">
        <f t="shared" si="3"/>
        <v>2118945</v>
      </c>
      <c r="J36" s="37">
        <f t="shared" si="3"/>
        <v>13267180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13267180</v>
      </c>
      <c r="X36" s="37">
        <f t="shared" si="3"/>
        <v>2885624</v>
      </c>
      <c r="Y36" s="37">
        <f t="shared" si="3"/>
        <v>10381556</v>
      </c>
      <c r="Z36" s="38">
        <f>+IF(X36&lt;&gt;0,+(Y36/X36)*100,0)</f>
        <v>359.76814720143716</v>
      </c>
      <c r="AA36" s="39">
        <f>+AA15+AA25+AA34</f>
        <v>10746309</v>
      </c>
    </row>
    <row r="37" spans="1:27" ht="13.5">
      <c r="A37" s="26" t="s">
        <v>57</v>
      </c>
      <c r="B37" s="20"/>
      <c r="C37" s="35">
        <v>11350257</v>
      </c>
      <c r="D37" s="35"/>
      <c r="E37" s="36">
        <v>15467096</v>
      </c>
      <c r="F37" s="37">
        <v>15467096</v>
      </c>
      <c r="G37" s="37">
        <v>33716135</v>
      </c>
      <c r="H37" s="37">
        <v>49015903</v>
      </c>
      <c r="I37" s="37">
        <v>44864370</v>
      </c>
      <c r="J37" s="37">
        <v>33716135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33716135</v>
      </c>
      <c r="X37" s="37">
        <v>15467096</v>
      </c>
      <c r="Y37" s="37">
        <v>18249039</v>
      </c>
      <c r="Z37" s="38">
        <v>117.99</v>
      </c>
      <c r="AA37" s="39">
        <v>15467096</v>
      </c>
    </row>
    <row r="38" spans="1:27" ht="13.5">
      <c r="A38" s="45" t="s">
        <v>58</v>
      </c>
      <c r="B38" s="46"/>
      <c r="C38" s="47">
        <v>33716135</v>
      </c>
      <c r="D38" s="47"/>
      <c r="E38" s="48">
        <v>26213406</v>
      </c>
      <c r="F38" s="49">
        <v>26213406</v>
      </c>
      <c r="G38" s="49">
        <v>49015903</v>
      </c>
      <c r="H38" s="49">
        <v>44864370</v>
      </c>
      <c r="I38" s="49">
        <v>46983315</v>
      </c>
      <c r="J38" s="49">
        <v>46983315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46983315</v>
      </c>
      <c r="X38" s="49">
        <v>18352721</v>
      </c>
      <c r="Y38" s="49">
        <v>28630594</v>
      </c>
      <c r="Z38" s="50">
        <v>156</v>
      </c>
      <c r="AA38" s="51">
        <v>26213406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621728060</v>
      </c>
      <c r="F6" s="23">
        <v>619265485</v>
      </c>
      <c r="G6" s="23">
        <v>51035864</v>
      </c>
      <c r="H6" s="23">
        <v>60214491</v>
      </c>
      <c r="I6" s="23">
        <v>75468160</v>
      </c>
      <c r="J6" s="23">
        <v>186718515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186718515</v>
      </c>
      <c r="X6" s="23">
        <v>153443798</v>
      </c>
      <c r="Y6" s="23">
        <v>33274717</v>
      </c>
      <c r="Z6" s="24">
        <v>21.69</v>
      </c>
      <c r="AA6" s="25">
        <v>619265485</v>
      </c>
    </row>
    <row r="7" spans="1:27" ht="13.5">
      <c r="A7" s="26" t="s">
        <v>34</v>
      </c>
      <c r="B7" s="20"/>
      <c r="C7" s="21"/>
      <c r="D7" s="21"/>
      <c r="E7" s="22">
        <v>76453450</v>
      </c>
      <c r="F7" s="23">
        <v>76453450</v>
      </c>
      <c r="G7" s="23">
        <v>19797167</v>
      </c>
      <c r="H7" s="23">
        <v>2594000</v>
      </c>
      <c r="I7" s="23"/>
      <c r="J7" s="23">
        <v>22391167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22391167</v>
      </c>
      <c r="X7" s="23">
        <v>28078458</v>
      </c>
      <c r="Y7" s="23">
        <v>-5687291</v>
      </c>
      <c r="Z7" s="24">
        <v>-20.25</v>
      </c>
      <c r="AA7" s="25">
        <v>76453450</v>
      </c>
    </row>
    <row r="8" spans="1:27" ht="13.5">
      <c r="A8" s="26" t="s">
        <v>35</v>
      </c>
      <c r="B8" s="20"/>
      <c r="C8" s="21"/>
      <c r="D8" s="21"/>
      <c r="E8" s="22">
        <v>38019550</v>
      </c>
      <c r="F8" s="23">
        <v>38019550</v>
      </c>
      <c r="G8" s="23">
        <v>2440784</v>
      </c>
      <c r="H8" s="23">
        <v>11757148</v>
      </c>
      <c r="I8" s="23">
        <v>1145446</v>
      </c>
      <c r="J8" s="23">
        <v>15343378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15343378</v>
      </c>
      <c r="X8" s="23">
        <v>10111410</v>
      </c>
      <c r="Y8" s="23">
        <v>5231968</v>
      </c>
      <c r="Z8" s="24">
        <v>51.74</v>
      </c>
      <c r="AA8" s="25">
        <v>38019550</v>
      </c>
    </row>
    <row r="9" spans="1:27" ht="13.5">
      <c r="A9" s="26" t="s">
        <v>36</v>
      </c>
      <c r="B9" s="20"/>
      <c r="C9" s="21"/>
      <c r="D9" s="21"/>
      <c r="E9" s="22">
        <v>19463000</v>
      </c>
      <c r="F9" s="23">
        <v>21925575</v>
      </c>
      <c r="G9" s="23">
        <v>1466853</v>
      </c>
      <c r="H9" s="23">
        <v>554467</v>
      </c>
      <c r="I9" s="23">
        <v>1775129</v>
      </c>
      <c r="J9" s="23">
        <v>3796449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3796449</v>
      </c>
      <c r="X9" s="23">
        <v>6631266</v>
      </c>
      <c r="Y9" s="23">
        <v>-2834817</v>
      </c>
      <c r="Z9" s="24">
        <v>-42.75</v>
      </c>
      <c r="AA9" s="25">
        <v>21925575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-677167888</v>
      </c>
      <c r="F12" s="23">
        <v>-380257881</v>
      </c>
      <c r="G12" s="23">
        <v>-64477927</v>
      </c>
      <c r="H12" s="23">
        <v>-69567195</v>
      </c>
      <c r="I12" s="23">
        <v>-63954633</v>
      </c>
      <c r="J12" s="23">
        <v>-197999755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-197999755</v>
      </c>
      <c r="X12" s="23">
        <v>-65791327</v>
      </c>
      <c r="Y12" s="23">
        <v>-132208428</v>
      </c>
      <c r="Z12" s="24">
        <v>200.95</v>
      </c>
      <c r="AA12" s="25">
        <v>-380257881</v>
      </c>
    </row>
    <row r="13" spans="1:27" ht="13.5">
      <c r="A13" s="26" t="s">
        <v>40</v>
      </c>
      <c r="B13" s="20"/>
      <c r="C13" s="21"/>
      <c r="D13" s="21"/>
      <c r="E13" s="22">
        <v>-10283698</v>
      </c>
      <c r="F13" s="23">
        <v>-184952000</v>
      </c>
      <c r="G13" s="23"/>
      <c r="H13" s="23"/>
      <c r="I13" s="23">
        <v>-2248</v>
      </c>
      <c r="J13" s="23">
        <v>-2248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-2248</v>
      </c>
      <c r="X13" s="23">
        <v>-62952206</v>
      </c>
      <c r="Y13" s="23">
        <v>62949958</v>
      </c>
      <c r="Z13" s="24">
        <v>-100</v>
      </c>
      <c r="AA13" s="25">
        <v>-184952000</v>
      </c>
    </row>
    <row r="14" spans="1:27" ht="13.5">
      <c r="A14" s="26" t="s">
        <v>41</v>
      </c>
      <c r="B14" s="20"/>
      <c r="C14" s="21"/>
      <c r="D14" s="21"/>
      <c r="E14" s="22">
        <v>-2109640</v>
      </c>
      <c r="F14" s="23">
        <v>-125647941</v>
      </c>
      <c r="G14" s="23"/>
      <c r="H14" s="23">
        <v>-703213</v>
      </c>
      <c r="I14" s="23"/>
      <c r="J14" s="23">
        <v>-703213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-703213</v>
      </c>
      <c r="X14" s="23">
        <v>-44069816</v>
      </c>
      <c r="Y14" s="23">
        <v>43366603</v>
      </c>
      <c r="Z14" s="24">
        <v>-98.4</v>
      </c>
      <c r="AA14" s="25">
        <v>-125647941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66102834</v>
      </c>
      <c r="F15" s="31">
        <f t="shared" si="0"/>
        <v>64806238</v>
      </c>
      <c r="G15" s="31">
        <f t="shared" si="0"/>
        <v>10262741</v>
      </c>
      <c r="H15" s="31">
        <f t="shared" si="0"/>
        <v>4849698</v>
      </c>
      <c r="I15" s="31">
        <f t="shared" si="0"/>
        <v>14431854</v>
      </c>
      <c r="J15" s="31">
        <f t="shared" si="0"/>
        <v>29544293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29544293</v>
      </c>
      <c r="X15" s="31">
        <f t="shared" si="0"/>
        <v>25451583</v>
      </c>
      <c r="Y15" s="31">
        <f t="shared" si="0"/>
        <v>4092710</v>
      </c>
      <c r="Z15" s="32">
        <f>+IF(X15&lt;&gt;0,+(Y15/X15)*100,0)</f>
        <v>16.080375039933664</v>
      </c>
      <c r="AA15" s="33">
        <f>SUM(AA6:AA14)</f>
        <v>64806238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8000000</v>
      </c>
      <c r="F19" s="23">
        <v>8000000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8000000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-183180818</v>
      </c>
      <c r="F24" s="23">
        <v>-230187308</v>
      </c>
      <c r="G24" s="23">
        <v>-967642</v>
      </c>
      <c r="H24" s="23">
        <v>-3679380</v>
      </c>
      <c r="I24" s="23">
        <v>-25198888</v>
      </c>
      <c r="J24" s="23">
        <v>-29845910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-29845910</v>
      </c>
      <c r="X24" s="23">
        <v>-62926385</v>
      </c>
      <c r="Y24" s="23">
        <v>33080475</v>
      </c>
      <c r="Z24" s="24">
        <v>-52.57</v>
      </c>
      <c r="AA24" s="25">
        <v>-230187308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-175180818</v>
      </c>
      <c r="F25" s="31">
        <f t="shared" si="1"/>
        <v>-222187308</v>
      </c>
      <c r="G25" s="31">
        <f t="shared" si="1"/>
        <v>-967642</v>
      </c>
      <c r="H25" s="31">
        <f t="shared" si="1"/>
        <v>-3679380</v>
      </c>
      <c r="I25" s="31">
        <f t="shared" si="1"/>
        <v>-25198888</v>
      </c>
      <c r="J25" s="31">
        <f t="shared" si="1"/>
        <v>-29845910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-29845910</v>
      </c>
      <c r="X25" s="31">
        <f t="shared" si="1"/>
        <v>-62926385</v>
      </c>
      <c r="Y25" s="31">
        <f t="shared" si="1"/>
        <v>33080475</v>
      </c>
      <c r="Z25" s="32">
        <f>+IF(X25&lt;&gt;0,+(Y25/X25)*100,0)</f>
        <v>-52.57011824213325</v>
      </c>
      <c r="AA25" s="33">
        <f>SUM(AA19:AA24)</f>
        <v>-222187308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>
        <v>13140000</v>
      </c>
      <c r="F30" s="23">
        <v>13140000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13140000</v>
      </c>
      <c r="Y30" s="23">
        <v>-13140000</v>
      </c>
      <c r="Z30" s="24">
        <v>-100</v>
      </c>
      <c r="AA30" s="25">
        <v>13140000</v>
      </c>
    </row>
    <row r="31" spans="1:27" ht="13.5">
      <c r="A31" s="26" t="s">
        <v>53</v>
      </c>
      <c r="B31" s="20"/>
      <c r="C31" s="21"/>
      <c r="D31" s="21"/>
      <c r="E31" s="22">
        <v>1600000</v>
      </c>
      <c r="F31" s="23">
        <v>1600000</v>
      </c>
      <c r="G31" s="23">
        <v>203059</v>
      </c>
      <c r="H31" s="40">
        <v>240337</v>
      </c>
      <c r="I31" s="40">
        <v>132047</v>
      </c>
      <c r="J31" s="40">
        <v>575443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575443</v>
      </c>
      <c r="X31" s="40">
        <v>467172</v>
      </c>
      <c r="Y31" s="23">
        <v>108271</v>
      </c>
      <c r="Z31" s="24">
        <v>23.18</v>
      </c>
      <c r="AA31" s="25">
        <v>1600000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-12850602</v>
      </c>
      <c r="F33" s="23">
        <v>-12850602</v>
      </c>
      <c r="G33" s="23"/>
      <c r="H33" s="23"/>
      <c r="I33" s="23">
        <v>-12894</v>
      </c>
      <c r="J33" s="23">
        <v>-12894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-12894</v>
      </c>
      <c r="X33" s="23">
        <v>-12894</v>
      </c>
      <c r="Y33" s="23"/>
      <c r="Z33" s="24"/>
      <c r="AA33" s="25">
        <v>-12850602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1889398</v>
      </c>
      <c r="F34" s="31">
        <f t="shared" si="2"/>
        <v>1889398</v>
      </c>
      <c r="G34" s="31">
        <f t="shared" si="2"/>
        <v>203059</v>
      </c>
      <c r="H34" s="31">
        <f t="shared" si="2"/>
        <v>240337</v>
      </c>
      <c r="I34" s="31">
        <f t="shared" si="2"/>
        <v>119153</v>
      </c>
      <c r="J34" s="31">
        <f t="shared" si="2"/>
        <v>562549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562549</v>
      </c>
      <c r="X34" s="31">
        <f t="shared" si="2"/>
        <v>13594278</v>
      </c>
      <c r="Y34" s="31">
        <f t="shared" si="2"/>
        <v>-13031729</v>
      </c>
      <c r="Z34" s="32">
        <f>+IF(X34&lt;&gt;0,+(Y34/X34)*100,0)</f>
        <v>-95.86186923645374</v>
      </c>
      <c r="AA34" s="33">
        <f>SUM(AA29:AA33)</f>
        <v>1889398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-107188586</v>
      </c>
      <c r="F36" s="37">
        <f t="shared" si="3"/>
        <v>-155491672</v>
      </c>
      <c r="G36" s="37">
        <f t="shared" si="3"/>
        <v>9498158</v>
      </c>
      <c r="H36" s="37">
        <f t="shared" si="3"/>
        <v>1410655</v>
      </c>
      <c r="I36" s="37">
        <f t="shared" si="3"/>
        <v>-10647881</v>
      </c>
      <c r="J36" s="37">
        <f t="shared" si="3"/>
        <v>260932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260932</v>
      </c>
      <c r="X36" s="37">
        <f t="shared" si="3"/>
        <v>-23880524</v>
      </c>
      <c r="Y36" s="37">
        <f t="shared" si="3"/>
        <v>24141456</v>
      </c>
      <c r="Z36" s="38">
        <f>+IF(X36&lt;&gt;0,+(Y36/X36)*100,0)</f>
        <v>-101.09265609079601</v>
      </c>
      <c r="AA36" s="39">
        <f>+AA15+AA25+AA34</f>
        <v>-155491672</v>
      </c>
    </row>
    <row r="37" spans="1:27" ht="13.5">
      <c r="A37" s="26" t="s">
        <v>57</v>
      </c>
      <c r="B37" s="20"/>
      <c r="C37" s="35"/>
      <c r="D37" s="35"/>
      <c r="E37" s="36">
        <v>385000000</v>
      </c>
      <c r="F37" s="37">
        <v>385000000</v>
      </c>
      <c r="G37" s="37">
        <v>420427709</v>
      </c>
      <c r="H37" s="37">
        <v>429925867</v>
      </c>
      <c r="I37" s="37">
        <v>431336522</v>
      </c>
      <c r="J37" s="37">
        <v>420427709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420427709</v>
      </c>
      <c r="X37" s="37">
        <v>385000000</v>
      </c>
      <c r="Y37" s="37">
        <v>35427709</v>
      </c>
      <c r="Z37" s="38">
        <v>9.2</v>
      </c>
      <c r="AA37" s="39">
        <v>385000000</v>
      </c>
    </row>
    <row r="38" spans="1:27" ht="13.5">
      <c r="A38" s="45" t="s">
        <v>58</v>
      </c>
      <c r="B38" s="46"/>
      <c r="C38" s="47"/>
      <c r="D38" s="47"/>
      <c r="E38" s="48">
        <v>277811414</v>
      </c>
      <c r="F38" s="49">
        <v>229508328</v>
      </c>
      <c r="G38" s="49">
        <v>429925867</v>
      </c>
      <c r="H38" s="49">
        <v>431336522</v>
      </c>
      <c r="I38" s="49">
        <v>420688641</v>
      </c>
      <c r="J38" s="49">
        <v>420688641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420688641</v>
      </c>
      <c r="X38" s="49">
        <v>361119476</v>
      </c>
      <c r="Y38" s="49">
        <v>59569165</v>
      </c>
      <c r="Z38" s="50">
        <v>16.5</v>
      </c>
      <c r="AA38" s="51">
        <v>229508328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384478657</v>
      </c>
      <c r="D6" s="21"/>
      <c r="E6" s="22">
        <v>353204785</v>
      </c>
      <c r="F6" s="23">
        <v>353204785</v>
      </c>
      <c r="G6" s="23">
        <v>60280476</v>
      </c>
      <c r="H6" s="23">
        <v>53112736</v>
      </c>
      <c r="I6" s="23">
        <v>51384419</v>
      </c>
      <c r="J6" s="23">
        <v>164777631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164777631</v>
      </c>
      <c r="X6" s="23">
        <v>91622610</v>
      </c>
      <c r="Y6" s="23">
        <v>73155021</v>
      </c>
      <c r="Z6" s="24">
        <v>79.84</v>
      </c>
      <c r="AA6" s="25">
        <v>353204785</v>
      </c>
    </row>
    <row r="7" spans="1:27" ht="13.5">
      <c r="A7" s="26" t="s">
        <v>34</v>
      </c>
      <c r="B7" s="20"/>
      <c r="C7" s="21">
        <v>66151954</v>
      </c>
      <c r="D7" s="21"/>
      <c r="E7" s="22">
        <v>53426904</v>
      </c>
      <c r="F7" s="23">
        <v>53426904</v>
      </c>
      <c r="G7" s="23">
        <v>21971549</v>
      </c>
      <c r="H7" s="23">
        <v>5869000</v>
      </c>
      <c r="I7" s="23">
        <v>5946000</v>
      </c>
      <c r="J7" s="23">
        <v>33786549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33786549</v>
      </c>
      <c r="X7" s="23">
        <v>18134136</v>
      </c>
      <c r="Y7" s="23">
        <v>15652413</v>
      </c>
      <c r="Z7" s="24">
        <v>86.31</v>
      </c>
      <c r="AA7" s="25">
        <v>53426904</v>
      </c>
    </row>
    <row r="8" spans="1:27" ht="13.5">
      <c r="A8" s="26" t="s">
        <v>35</v>
      </c>
      <c r="B8" s="20"/>
      <c r="C8" s="21">
        <v>41255861</v>
      </c>
      <c r="D8" s="21"/>
      <c r="E8" s="22">
        <v>53105400</v>
      </c>
      <c r="F8" s="23">
        <v>53105400</v>
      </c>
      <c r="G8" s="23">
        <v>3500000</v>
      </c>
      <c r="H8" s="23"/>
      <c r="I8" s="23"/>
      <c r="J8" s="23">
        <v>3500000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3500000</v>
      </c>
      <c r="X8" s="23"/>
      <c r="Y8" s="23">
        <v>3500000</v>
      </c>
      <c r="Z8" s="24"/>
      <c r="AA8" s="25">
        <v>53105400</v>
      </c>
    </row>
    <row r="9" spans="1:27" ht="13.5">
      <c r="A9" s="26" t="s">
        <v>36</v>
      </c>
      <c r="B9" s="20"/>
      <c r="C9" s="21">
        <v>12933876</v>
      </c>
      <c r="D9" s="21"/>
      <c r="E9" s="22">
        <v>11164843</v>
      </c>
      <c r="F9" s="23">
        <v>11164843</v>
      </c>
      <c r="G9" s="23">
        <v>41020</v>
      </c>
      <c r="H9" s="23">
        <v>20601</v>
      </c>
      <c r="I9" s="23">
        <v>19244</v>
      </c>
      <c r="J9" s="23">
        <v>80865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80865</v>
      </c>
      <c r="X9" s="23">
        <v>2808516</v>
      </c>
      <c r="Y9" s="23">
        <v>-2727651</v>
      </c>
      <c r="Z9" s="24">
        <v>-97.12</v>
      </c>
      <c r="AA9" s="25">
        <v>11164843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-382729903</v>
      </c>
      <c r="D12" s="21"/>
      <c r="E12" s="22">
        <v>-378050501</v>
      </c>
      <c r="F12" s="23">
        <v>-378050501</v>
      </c>
      <c r="G12" s="23">
        <v>-296814090</v>
      </c>
      <c r="H12" s="23">
        <v>-52246915</v>
      </c>
      <c r="I12" s="23">
        <v>-53238190</v>
      </c>
      <c r="J12" s="23">
        <v>-402299195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-402299195</v>
      </c>
      <c r="X12" s="23">
        <v>-95838464</v>
      </c>
      <c r="Y12" s="23">
        <v>-306460731</v>
      </c>
      <c r="Z12" s="24">
        <v>319.77</v>
      </c>
      <c r="AA12" s="25">
        <v>-378050501</v>
      </c>
    </row>
    <row r="13" spans="1:27" ht="13.5">
      <c r="A13" s="26" t="s">
        <v>40</v>
      </c>
      <c r="B13" s="20"/>
      <c r="C13" s="21">
        <v>-15107407</v>
      </c>
      <c r="D13" s="21"/>
      <c r="E13" s="22">
        <v>-14643978</v>
      </c>
      <c r="F13" s="23">
        <v>-14643978</v>
      </c>
      <c r="G13" s="23"/>
      <c r="H13" s="23">
        <v>-2932</v>
      </c>
      <c r="I13" s="23">
        <v>-2856</v>
      </c>
      <c r="J13" s="23">
        <v>-5788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-5788</v>
      </c>
      <c r="X13" s="23">
        <v>-7407</v>
      </c>
      <c r="Y13" s="23">
        <v>1619</v>
      </c>
      <c r="Z13" s="24">
        <v>-21.86</v>
      </c>
      <c r="AA13" s="25">
        <v>-14643978</v>
      </c>
    </row>
    <row r="14" spans="1:27" ht="13.5">
      <c r="A14" s="26" t="s">
        <v>41</v>
      </c>
      <c r="B14" s="20"/>
      <c r="C14" s="21">
        <v>-1974647</v>
      </c>
      <c r="D14" s="21"/>
      <c r="E14" s="22">
        <v>-2083416</v>
      </c>
      <c r="F14" s="23">
        <v>-2083416</v>
      </c>
      <c r="G14" s="23">
        <v>-16437</v>
      </c>
      <c r="H14" s="23">
        <v>-177056</v>
      </c>
      <c r="I14" s="23">
        <v>-15235</v>
      </c>
      <c r="J14" s="23">
        <v>-208728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-208728</v>
      </c>
      <c r="X14" s="23">
        <v>-520854</v>
      </c>
      <c r="Y14" s="23">
        <v>312126</v>
      </c>
      <c r="Z14" s="24">
        <v>-59.93</v>
      </c>
      <c r="AA14" s="25">
        <v>-2083416</v>
      </c>
    </row>
    <row r="15" spans="1:27" ht="13.5">
      <c r="A15" s="27" t="s">
        <v>42</v>
      </c>
      <c r="B15" s="28"/>
      <c r="C15" s="29">
        <f aca="true" t="shared" si="0" ref="C15:Y15">SUM(C6:C14)</f>
        <v>105008391</v>
      </c>
      <c r="D15" s="29">
        <f>SUM(D6:D14)</f>
        <v>0</v>
      </c>
      <c r="E15" s="30">
        <f t="shared" si="0"/>
        <v>76124037</v>
      </c>
      <c r="F15" s="31">
        <f t="shared" si="0"/>
        <v>76124037</v>
      </c>
      <c r="G15" s="31">
        <f t="shared" si="0"/>
        <v>-211037482</v>
      </c>
      <c r="H15" s="31">
        <f t="shared" si="0"/>
        <v>6575434</v>
      </c>
      <c r="I15" s="31">
        <f t="shared" si="0"/>
        <v>4093382</v>
      </c>
      <c r="J15" s="31">
        <f t="shared" si="0"/>
        <v>-200368666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-200368666</v>
      </c>
      <c r="X15" s="31">
        <f t="shared" si="0"/>
        <v>16198537</v>
      </c>
      <c r="Y15" s="31">
        <f t="shared" si="0"/>
        <v>-216567203</v>
      </c>
      <c r="Z15" s="32">
        <f>+IF(X15&lt;&gt;0,+(Y15/X15)*100,0)</f>
        <v>-1336.955325039539</v>
      </c>
      <c r="AA15" s="33">
        <f>SUM(AA6:AA14)</f>
        <v>76124037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3478852</v>
      </c>
      <c r="D19" s="21"/>
      <c r="E19" s="22">
        <v>1700000</v>
      </c>
      <c r="F19" s="23">
        <v>1700000</v>
      </c>
      <c r="G19" s="40"/>
      <c r="H19" s="40"/>
      <c r="I19" s="40">
        <v>18020</v>
      </c>
      <c r="J19" s="23">
        <v>18020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18020</v>
      </c>
      <c r="X19" s="23">
        <v>375000</v>
      </c>
      <c r="Y19" s="40">
        <v>-356980</v>
      </c>
      <c r="Z19" s="41">
        <v>-95.19</v>
      </c>
      <c r="AA19" s="42">
        <v>1700000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168490</v>
      </c>
      <c r="D21" s="44"/>
      <c r="E21" s="22">
        <v>23496</v>
      </c>
      <c r="F21" s="23">
        <v>23496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5874</v>
      </c>
      <c r="Y21" s="40">
        <v>-5874</v>
      </c>
      <c r="Z21" s="41">
        <v>-100</v>
      </c>
      <c r="AA21" s="42">
        <v>23496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-91530588</v>
      </c>
      <c r="D24" s="21"/>
      <c r="E24" s="22">
        <v>-81073975</v>
      </c>
      <c r="F24" s="23">
        <v>-81073975</v>
      </c>
      <c r="G24" s="23">
        <v>-597626</v>
      </c>
      <c r="H24" s="23">
        <v>-2617106</v>
      </c>
      <c r="I24" s="23">
        <v>-4096070</v>
      </c>
      <c r="J24" s="23">
        <v>-7310802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-7310802</v>
      </c>
      <c r="X24" s="23">
        <v>-13320764</v>
      </c>
      <c r="Y24" s="23">
        <v>6009962</v>
      </c>
      <c r="Z24" s="24">
        <v>-45.12</v>
      </c>
      <c r="AA24" s="25">
        <v>-81073975</v>
      </c>
    </row>
    <row r="25" spans="1:27" ht="13.5">
      <c r="A25" s="27" t="s">
        <v>49</v>
      </c>
      <c r="B25" s="28"/>
      <c r="C25" s="29">
        <f aca="true" t="shared" si="1" ref="C25:Y25">SUM(C19:C24)</f>
        <v>-87883246</v>
      </c>
      <c r="D25" s="29">
        <f>SUM(D19:D24)</f>
        <v>0</v>
      </c>
      <c r="E25" s="30">
        <f t="shared" si="1"/>
        <v>-79350479</v>
      </c>
      <c r="F25" s="31">
        <f t="shared" si="1"/>
        <v>-79350479</v>
      </c>
      <c r="G25" s="31">
        <f t="shared" si="1"/>
        <v>-597626</v>
      </c>
      <c r="H25" s="31">
        <f t="shared" si="1"/>
        <v>-2617106</v>
      </c>
      <c r="I25" s="31">
        <f t="shared" si="1"/>
        <v>-4078050</v>
      </c>
      <c r="J25" s="31">
        <f t="shared" si="1"/>
        <v>-7292782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-7292782</v>
      </c>
      <c r="X25" s="31">
        <f t="shared" si="1"/>
        <v>-12939890</v>
      </c>
      <c r="Y25" s="31">
        <f t="shared" si="1"/>
        <v>5647108</v>
      </c>
      <c r="Z25" s="32">
        <f>+IF(X25&lt;&gt;0,+(Y25/X25)*100,0)</f>
        <v>-43.641081956647234</v>
      </c>
      <c r="AA25" s="33">
        <f>SUM(AA19:AA24)</f>
        <v>-79350479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1066930</v>
      </c>
      <c r="D31" s="21"/>
      <c r="E31" s="22">
        <v>504876</v>
      </c>
      <c r="F31" s="23">
        <v>504876</v>
      </c>
      <c r="G31" s="23">
        <v>127210</v>
      </c>
      <c r="H31" s="40">
        <v>65817</v>
      </c>
      <c r="I31" s="40">
        <v>80346</v>
      </c>
      <c r="J31" s="40">
        <v>273373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273373</v>
      </c>
      <c r="X31" s="40">
        <v>126219</v>
      </c>
      <c r="Y31" s="23">
        <v>147154</v>
      </c>
      <c r="Z31" s="24">
        <v>116.59</v>
      </c>
      <c r="AA31" s="25">
        <v>504876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-5326298</v>
      </c>
      <c r="D33" s="21"/>
      <c r="E33" s="22">
        <v>-3752282</v>
      </c>
      <c r="F33" s="23">
        <v>-3752282</v>
      </c>
      <c r="G33" s="23"/>
      <c r="H33" s="23">
        <v>-9464</v>
      </c>
      <c r="I33" s="23">
        <v>-9540</v>
      </c>
      <c r="J33" s="23">
        <v>-19004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-19004</v>
      </c>
      <c r="X33" s="23"/>
      <c r="Y33" s="23">
        <v>-19004</v>
      </c>
      <c r="Z33" s="24"/>
      <c r="AA33" s="25">
        <v>-3752282</v>
      </c>
    </row>
    <row r="34" spans="1:27" ht="13.5">
      <c r="A34" s="27" t="s">
        <v>55</v>
      </c>
      <c r="B34" s="28"/>
      <c r="C34" s="29">
        <f aca="true" t="shared" si="2" ref="C34:Y34">SUM(C29:C33)</f>
        <v>-4259368</v>
      </c>
      <c r="D34" s="29">
        <f>SUM(D29:D33)</f>
        <v>0</v>
      </c>
      <c r="E34" s="30">
        <f t="shared" si="2"/>
        <v>-3247406</v>
      </c>
      <c r="F34" s="31">
        <f t="shared" si="2"/>
        <v>-3247406</v>
      </c>
      <c r="G34" s="31">
        <f t="shared" si="2"/>
        <v>127210</v>
      </c>
      <c r="H34" s="31">
        <f t="shared" si="2"/>
        <v>56353</v>
      </c>
      <c r="I34" s="31">
        <f t="shared" si="2"/>
        <v>70806</v>
      </c>
      <c r="J34" s="31">
        <f t="shared" si="2"/>
        <v>254369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254369</v>
      </c>
      <c r="X34" s="31">
        <f t="shared" si="2"/>
        <v>126219</v>
      </c>
      <c r="Y34" s="31">
        <f t="shared" si="2"/>
        <v>128150</v>
      </c>
      <c r="Z34" s="32">
        <f>+IF(X34&lt;&gt;0,+(Y34/X34)*100,0)</f>
        <v>101.52988060434642</v>
      </c>
      <c r="AA34" s="33">
        <f>SUM(AA29:AA33)</f>
        <v>-3247406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12865777</v>
      </c>
      <c r="D36" s="35">
        <f>+D15+D25+D34</f>
        <v>0</v>
      </c>
      <c r="E36" s="36">
        <f t="shared" si="3"/>
        <v>-6473848</v>
      </c>
      <c r="F36" s="37">
        <f t="shared" si="3"/>
        <v>-6473848</v>
      </c>
      <c r="G36" s="37">
        <f t="shared" si="3"/>
        <v>-211507898</v>
      </c>
      <c r="H36" s="37">
        <f t="shared" si="3"/>
        <v>4014681</v>
      </c>
      <c r="I36" s="37">
        <f t="shared" si="3"/>
        <v>86138</v>
      </c>
      <c r="J36" s="37">
        <f t="shared" si="3"/>
        <v>-207407079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-207407079</v>
      </c>
      <c r="X36" s="37">
        <f t="shared" si="3"/>
        <v>3384866</v>
      </c>
      <c r="Y36" s="37">
        <f t="shared" si="3"/>
        <v>-210791945</v>
      </c>
      <c r="Z36" s="38">
        <f>+IF(X36&lt;&gt;0,+(Y36/X36)*100,0)</f>
        <v>-6227.482712757314</v>
      </c>
      <c r="AA36" s="39">
        <f>+AA15+AA25+AA34</f>
        <v>-6473848</v>
      </c>
    </row>
    <row r="37" spans="1:27" ht="13.5">
      <c r="A37" s="26" t="s">
        <v>57</v>
      </c>
      <c r="B37" s="20"/>
      <c r="C37" s="35">
        <v>210129183</v>
      </c>
      <c r="D37" s="35"/>
      <c r="E37" s="36">
        <v>184454250</v>
      </c>
      <c r="F37" s="37">
        <v>184454250</v>
      </c>
      <c r="G37" s="37">
        <v>222979731</v>
      </c>
      <c r="H37" s="37">
        <v>11471833</v>
      </c>
      <c r="I37" s="37">
        <v>15486514</v>
      </c>
      <c r="J37" s="37">
        <v>222979731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222979731</v>
      </c>
      <c r="X37" s="37">
        <v>184454250</v>
      </c>
      <c r="Y37" s="37">
        <v>38525481</v>
      </c>
      <c r="Z37" s="38">
        <v>20.89</v>
      </c>
      <c r="AA37" s="39">
        <v>184454250</v>
      </c>
    </row>
    <row r="38" spans="1:27" ht="13.5">
      <c r="A38" s="45" t="s">
        <v>58</v>
      </c>
      <c r="B38" s="46"/>
      <c r="C38" s="47">
        <v>222994961</v>
      </c>
      <c r="D38" s="47"/>
      <c r="E38" s="48">
        <v>177980403</v>
      </c>
      <c r="F38" s="49">
        <v>177980403</v>
      </c>
      <c r="G38" s="49">
        <v>11471833</v>
      </c>
      <c r="H38" s="49">
        <v>15486514</v>
      </c>
      <c r="I38" s="49">
        <v>15572652</v>
      </c>
      <c r="J38" s="49">
        <v>15572652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15572652</v>
      </c>
      <c r="X38" s="49">
        <v>187839117</v>
      </c>
      <c r="Y38" s="49">
        <v>-172266465</v>
      </c>
      <c r="Z38" s="50">
        <v>-91.71</v>
      </c>
      <c r="AA38" s="51">
        <v>177980403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211084701</v>
      </c>
      <c r="D6" s="21"/>
      <c r="E6" s="22">
        <v>200589000</v>
      </c>
      <c r="F6" s="23">
        <v>200589000</v>
      </c>
      <c r="G6" s="23">
        <v>34734216</v>
      </c>
      <c r="H6" s="23">
        <v>18463869</v>
      </c>
      <c r="I6" s="23">
        <v>26368228</v>
      </c>
      <c r="J6" s="23">
        <v>79566313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79566313</v>
      </c>
      <c r="X6" s="23">
        <v>32097000</v>
      </c>
      <c r="Y6" s="23">
        <v>47469313</v>
      </c>
      <c r="Z6" s="24">
        <v>147.89</v>
      </c>
      <c r="AA6" s="25">
        <v>200589000</v>
      </c>
    </row>
    <row r="7" spans="1:27" ht="13.5">
      <c r="A7" s="26" t="s">
        <v>34</v>
      </c>
      <c r="B7" s="20"/>
      <c r="C7" s="21">
        <v>77567474</v>
      </c>
      <c r="D7" s="21"/>
      <c r="E7" s="22">
        <v>81632000</v>
      </c>
      <c r="F7" s="23">
        <v>81632000</v>
      </c>
      <c r="G7" s="23">
        <v>30422375</v>
      </c>
      <c r="H7" s="23">
        <v>48212</v>
      </c>
      <c r="I7" s="23">
        <v>186247</v>
      </c>
      <c r="J7" s="23">
        <v>30656834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30656834</v>
      </c>
      <c r="X7" s="23">
        <v>27211000</v>
      </c>
      <c r="Y7" s="23">
        <v>3445834</v>
      </c>
      <c r="Z7" s="24">
        <v>12.66</v>
      </c>
      <c r="AA7" s="25">
        <v>81632000</v>
      </c>
    </row>
    <row r="8" spans="1:27" ht="13.5">
      <c r="A8" s="26" t="s">
        <v>35</v>
      </c>
      <c r="B8" s="20"/>
      <c r="C8" s="21">
        <v>10304661</v>
      </c>
      <c r="D8" s="21"/>
      <c r="E8" s="22">
        <v>33500000</v>
      </c>
      <c r="F8" s="23">
        <v>33500000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13500000</v>
      </c>
      <c r="Y8" s="23">
        <v>-13500000</v>
      </c>
      <c r="Z8" s="24">
        <v>-100</v>
      </c>
      <c r="AA8" s="25">
        <v>33500000</v>
      </c>
    </row>
    <row r="9" spans="1:27" ht="13.5">
      <c r="A9" s="26" t="s">
        <v>36</v>
      </c>
      <c r="B9" s="20"/>
      <c r="C9" s="21">
        <v>10024930</v>
      </c>
      <c r="D9" s="21"/>
      <c r="E9" s="22">
        <v>53000</v>
      </c>
      <c r="F9" s="23">
        <v>53000</v>
      </c>
      <c r="G9" s="23">
        <v>24022</v>
      </c>
      <c r="H9" s="23">
        <v>55196</v>
      </c>
      <c r="I9" s="23">
        <v>3234</v>
      </c>
      <c r="J9" s="23">
        <v>82452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82452</v>
      </c>
      <c r="X9" s="23">
        <v>9000</v>
      </c>
      <c r="Y9" s="23">
        <v>73452</v>
      </c>
      <c r="Z9" s="24">
        <v>816.13</v>
      </c>
      <c r="AA9" s="25">
        <v>53000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-258164750</v>
      </c>
      <c r="D12" s="21"/>
      <c r="E12" s="22">
        <v>-256242000</v>
      </c>
      <c r="F12" s="23">
        <v>-256242000</v>
      </c>
      <c r="G12" s="23">
        <v>-59560191</v>
      </c>
      <c r="H12" s="23">
        <v>-18623661</v>
      </c>
      <c r="I12" s="23">
        <v>-26406459</v>
      </c>
      <c r="J12" s="23">
        <v>-104590311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-104590311</v>
      </c>
      <c r="X12" s="23">
        <v>-40998000</v>
      </c>
      <c r="Y12" s="23">
        <v>-63592311</v>
      </c>
      <c r="Z12" s="24">
        <v>155.11</v>
      </c>
      <c r="AA12" s="25">
        <v>-256242000</v>
      </c>
    </row>
    <row r="13" spans="1:27" ht="13.5">
      <c r="A13" s="26" t="s">
        <v>40</v>
      </c>
      <c r="B13" s="20"/>
      <c r="C13" s="21">
        <v>-11726379</v>
      </c>
      <c r="D13" s="21"/>
      <c r="E13" s="22">
        <v>-11847010</v>
      </c>
      <c r="F13" s="23">
        <v>-11847010</v>
      </c>
      <c r="G13" s="23">
        <v>-258917</v>
      </c>
      <c r="H13" s="23"/>
      <c r="I13" s="23"/>
      <c r="J13" s="23">
        <v>-258917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-258917</v>
      </c>
      <c r="X13" s="23"/>
      <c r="Y13" s="23">
        <v>-258917</v>
      </c>
      <c r="Z13" s="24"/>
      <c r="AA13" s="25">
        <v>-11847010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39090637</v>
      </c>
      <c r="D15" s="29">
        <f>SUM(D6:D14)</f>
        <v>0</v>
      </c>
      <c r="E15" s="30">
        <f t="shared" si="0"/>
        <v>47684990</v>
      </c>
      <c r="F15" s="31">
        <f t="shared" si="0"/>
        <v>47684990</v>
      </c>
      <c r="G15" s="31">
        <f t="shared" si="0"/>
        <v>5361505</v>
      </c>
      <c r="H15" s="31">
        <f t="shared" si="0"/>
        <v>-56384</v>
      </c>
      <c r="I15" s="31">
        <f t="shared" si="0"/>
        <v>151250</v>
      </c>
      <c r="J15" s="31">
        <f t="shared" si="0"/>
        <v>5456371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5456371</v>
      </c>
      <c r="X15" s="31">
        <f t="shared" si="0"/>
        <v>31819000</v>
      </c>
      <c r="Y15" s="31">
        <f t="shared" si="0"/>
        <v>-26362629</v>
      </c>
      <c r="Z15" s="32">
        <f>+IF(X15&lt;&gt;0,+(Y15/X15)*100,0)</f>
        <v>-82.85184638109305</v>
      </c>
      <c r="AA15" s="33">
        <f>SUM(AA6:AA14)</f>
        <v>47684990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-17427913</v>
      </c>
      <c r="D24" s="21"/>
      <c r="E24" s="22">
        <v>-47993000</v>
      </c>
      <c r="F24" s="23">
        <v>-47993000</v>
      </c>
      <c r="G24" s="23">
        <v>-602337</v>
      </c>
      <c r="H24" s="23">
        <v>-1323</v>
      </c>
      <c r="I24" s="23">
        <v>-115749</v>
      </c>
      <c r="J24" s="23">
        <v>-719409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-719409</v>
      </c>
      <c r="X24" s="23">
        <v>-7680000</v>
      </c>
      <c r="Y24" s="23">
        <v>6960591</v>
      </c>
      <c r="Z24" s="24">
        <v>-90.63</v>
      </c>
      <c r="AA24" s="25">
        <v>-47993000</v>
      </c>
    </row>
    <row r="25" spans="1:27" ht="13.5">
      <c r="A25" s="27" t="s">
        <v>49</v>
      </c>
      <c r="B25" s="28"/>
      <c r="C25" s="29">
        <f aca="true" t="shared" si="1" ref="C25:Y25">SUM(C19:C24)</f>
        <v>-17427913</v>
      </c>
      <c r="D25" s="29">
        <f>SUM(D19:D24)</f>
        <v>0</v>
      </c>
      <c r="E25" s="30">
        <f t="shared" si="1"/>
        <v>-47993000</v>
      </c>
      <c r="F25" s="31">
        <f t="shared" si="1"/>
        <v>-47993000</v>
      </c>
      <c r="G25" s="31">
        <f t="shared" si="1"/>
        <v>-602337</v>
      </c>
      <c r="H25" s="31">
        <f t="shared" si="1"/>
        <v>-1323</v>
      </c>
      <c r="I25" s="31">
        <f t="shared" si="1"/>
        <v>-115749</v>
      </c>
      <c r="J25" s="31">
        <f t="shared" si="1"/>
        <v>-719409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-719409</v>
      </c>
      <c r="X25" s="31">
        <f t="shared" si="1"/>
        <v>-7680000</v>
      </c>
      <c r="Y25" s="31">
        <f t="shared" si="1"/>
        <v>6960591</v>
      </c>
      <c r="Z25" s="32">
        <f>+IF(X25&lt;&gt;0,+(Y25/X25)*100,0)</f>
        <v>-90.6326953125</v>
      </c>
      <c r="AA25" s="33">
        <f>SUM(AA19:AA24)</f>
        <v>-47993000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-11861172</v>
      </c>
      <c r="D33" s="21"/>
      <c r="E33" s="22">
        <v>-12944313</v>
      </c>
      <c r="F33" s="23">
        <v>-12944313</v>
      </c>
      <c r="G33" s="23">
        <v>-1401014</v>
      </c>
      <c r="H33" s="23"/>
      <c r="I33" s="23"/>
      <c r="J33" s="23">
        <v>-1401014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-1401014</v>
      </c>
      <c r="X33" s="23"/>
      <c r="Y33" s="23">
        <v>-1401014</v>
      </c>
      <c r="Z33" s="24"/>
      <c r="AA33" s="25">
        <v>-12944313</v>
      </c>
    </row>
    <row r="34" spans="1:27" ht="13.5">
      <c r="A34" s="27" t="s">
        <v>55</v>
      </c>
      <c r="B34" s="28"/>
      <c r="C34" s="29">
        <f aca="true" t="shared" si="2" ref="C34:Y34">SUM(C29:C33)</f>
        <v>-11861172</v>
      </c>
      <c r="D34" s="29">
        <f>SUM(D29:D33)</f>
        <v>0</v>
      </c>
      <c r="E34" s="30">
        <f t="shared" si="2"/>
        <v>-12944313</v>
      </c>
      <c r="F34" s="31">
        <f t="shared" si="2"/>
        <v>-12944313</v>
      </c>
      <c r="G34" s="31">
        <f t="shared" si="2"/>
        <v>-1401014</v>
      </c>
      <c r="H34" s="31">
        <f t="shared" si="2"/>
        <v>0</v>
      </c>
      <c r="I34" s="31">
        <f t="shared" si="2"/>
        <v>0</v>
      </c>
      <c r="J34" s="31">
        <f t="shared" si="2"/>
        <v>-1401014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-1401014</v>
      </c>
      <c r="X34" s="31">
        <f t="shared" si="2"/>
        <v>0</v>
      </c>
      <c r="Y34" s="31">
        <f t="shared" si="2"/>
        <v>-1401014</v>
      </c>
      <c r="Z34" s="32">
        <f>+IF(X34&lt;&gt;0,+(Y34/X34)*100,0)</f>
        <v>0</v>
      </c>
      <c r="AA34" s="33">
        <f>SUM(AA29:AA33)</f>
        <v>-12944313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9801552</v>
      </c>
      <c r="D36" s="35">
        <f>+D15+D25+D34</f>
        <v>0</v>
      </c>
      <c r="E36" s="36">
        <f t="shared" si="3"/>
        <v>-13252323</v>
      </c>
      <c r="F36" s="37">
        <f t="shared" si="3"/>
        <v>-13252323</v>
      </c>
      <c r="G36" s="37">
        <f t="shared" si="3"/>
        <v>3358154</v>
      </c>
      <c r="H36" s="37">
        <f t="shared" si="3"/>
        <v>-57707</v>
      </c>
      <c r="I36" s="37">
        <f t="shared" si="3"/>
        <v>35501</v>
      </c>
      <c r="J36" s="37">
        <f t="shared" si="3"/>
        <v>3335948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3335948</v>
      </c>
      <c r="X36" s="37">
        <f t="shared" si="3"/>
        <v>24139000</v>
      </c>
      <c r="Y36" s="37">
        <f t="shared" si="3"/>
        <v>-20803052</v>
      </c>
      <c r="Z36" s="38">
        <f>+IF(X36&lt;&gt;0,+(Y36/X36)*100,0)</f>
        <v>-86.18025601723353</v>
      </c>
      <c r="AA36" s="39">
        <f>+AA15+AA25+AA34</f>
        <v>-13252323</v>
      </c>
    </row>
    <row r="37" spans="1:27" ht="13.5">
      <c r="A37" s="26" t="s">
        <v>57</v>
      </c>
      <c r="B37" s="20"/>
      <c r="C37" s="35">
        <v>159236940</v>
      </c>
      <c r="D37" s="35"/>
      <c r="E37" s="36">
        <v>182097000</v>
      </c>
      <c r="F37" s="37">
        <v>182097000</v>
      </c>
      <c r="G37" s="37">
        <v>169038492</v>
      </c>
      <c r="H37" s="37">
        <v>172396646</v>
      </c>
      <c r="I37" s="37">
        <v>172338939</v>
      </c>
      <c r="J37" s="37">
        <v>169038492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169038492</v>
      </c>
      <c r="X37" s="37">
        <v>182097000</v>
      </c>
      <c r="Y37" s="37">
        <v>-13058508</v>
      </c>
      <c r="Z37" s="38">
        <v>-7.17</v>
      </c>
      <c r="AA37" s="39">
        <v>182097000</v>
      </c>
    </row>
    <row r="38" spans="1:27" ht="13.5">
      <c r="A38" s="45" t="s">
        <v>58</v>
      </c>
      <c r="B38" s="46"/>
      <c r="C38" s="47">
        <v>169038492</v>
      </c>
      <c r="D38" s="47"/>
      <c r="E38" s="48">
        <v>168844677</v>
      </c>
      <c r="F38" s="49">
        <v>168844677</v>
      </c>
      <c r="G38" s="49">
        <v>172396646</v>
      </c>
      <c r="H38" s="49">
        <v>172338939</v>
      </c>
      <c r="I38" s="49">
        <v>172374440</v>
      </c>
      <c r="J38" s="49">
        <v>172374440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172374440</v>
      </c>
      <c r="X38" s="49">
        <v>206236000</v>
      </c>
      <c r="Y38" s="49">
        <v>-33861560</v>
      </c>
      <c r="Z38" s="50">
        <v>-16.42</v>
      </c>
      <c r="AA38" s="51">
        <v>168844677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312155987</v>
      </c>
      <c r="D6" s="21"/>
      <c r="E6" s="22">
        <v>307738444</v>
      </c>
      <c r="F6" s="23">
        <v>307738444</v>
      </c>
      <c r="G6" s="23">
        <v>25963633</v>
      </c>
      <c r="H6" s="23">
        <v>28497104</v>
      </c>
      <c r="I6" s="23">
        <v>40022809</v>
      </c>
      <c r="J6" s="23">
        <v>94483546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94483546</v>
      </c>
      <c r="X6" s="23">
        <v>89684262</v>
      </c>
      <c r="Y6" s="23">
        <v>4799284</v>
      </c>
      <c r="Z6" s="24">
        <v>5.35</v>
      </c>
      <c r="AA6" s="25">
        <v>307738444</v>
      </c>
    </row>
    <row r="7" spans="1:27" ht="13.5">
      <c r="A7" s="26" t="s">
        <v>34</v>
      </c>
      <c r="B7" s="20"/>
      <c r="C7" s="21">
        <v>60870013</v>
      </c>
      <c r="D7" s="21"/>
      <c r="E7" s="22">
        <v>72271360</v>
      </c>
      <c r="F7" s="23">
        <v>72271360</v>
      </c>
      <c r="G7" s="23">
        <v>28752210</v>
      </c>
      <c r="H7" s="23">
        <v>4464641</v>
      </c>
      <c r="I7" s="23">
        <v>57318</v>
      </c>
      <c r="J7" s="23">
        <v>33274169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33274169</v>
      </c>
      <c r="X7" s="23">
        <v>24611016</v>
      </c>
      <c r="Y7" s="23">
        <v>8663153</v>
      </c>
      <c r="Z7" s="24">
        <v>35.2</v>
      </c>
      <c r="AA7" s="25">
        <v>72271360</v>
      </c>
    </row>
    <row r="8" spans="1:27" ht="13.5">
      <c r="A8" s="26" t="s">
        <v>35</v>
      </c>
      <c r="B8" s="20"/>
      <c r="C8" s="21">
        <v>78181572</v>
      </c>
      <c r="D8" s="21"/>
      <c r="E8" s="22">
        <v>45561736</v>
      </c>
      <c r="F8" s="23">
        <v>45561736</v>
      </c>
      <c r="G8" s="23">
        <v>7768000</v>
      </c>
      <c r="H8" s="23">
        <v>1001736</v>
      </c>
      <c r="I8" s="23">
        <v>1748564</v>
      </c>
      <c r="J8" s="23">
        <v>10518300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10518300</v>
      </c>
      <c r="X8" s="23">
        <v>7501731</v>
      </c>
      <c r="Y8" s="23">
        <v>3016569</v>
      </c>
      <c r="Z8" s="24">
        <v>40.21</v>
      </c>
      <c r="AA8" s="25">
        <v>45561736</v>
      </c>
    </row>
    <row r="9" spans="1:27" ht="13.5">
      <c r="A9" s="26" t="s">
        <v>36</v>
      </c>
      <c r="B9" s="20"/>
      <c r="C9" s="21">
        <v>4298051</v>
      </c>
      <c r="D9" s="21"/>
      <c r="E9" s="22">
        <v>6850062</v>
      </c>
      <c r="F9" s="23">
        <v>6850062</v>
      </c>
      <c r="G9" s="23">
        <v>200355</v>
      </c>
      <c r="H9" s="23">
        <v>359875</v>
      </c>
      <c r="I9" s="23">
        <v>869662</v>
      </c>
      <c r="J9" s="23">
        <v>1429892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1429892</v>
      </c>
      <c r="X9" s="23">
        <v>1799274</v>
      </c>
      <c r="Y9" s="23">
        <v>-369382</v>
      </c>
      <c r="Z9" s="24">
        <v>-20.53</v>
      </c>
      <c r="AA9" s="25">
        <v>6850062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-338756349</v>
      </c>
      <c r="D12" s="21"/>
      <c r="E12" s="22">
        <v>-352346718</v>
      </c>
      <c r="F12" s="23">
        <v>-352346718</v>
      </c>
      <c r="G12" s="23">
        <v>-33940108</v>
      </c>
      <c r="H12" s="23">
        <v>-32655279</v>
      </c>
      <c r="I12" s="23">
        <v>-33050899</v>
      </c>
      <c r="J12" s="23">
        <v>-99646286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-99646286</v>
      </c>
      <c r="X12" s="23">
        <v>-97938270</v>
      </c>
      <c r="Y12" s="23">
        <v>-1708016</v>
      </c>
      <c r="Z12" s="24">
        <v>1.74</v>
      </c>
      <c r="AA12" s="25">
        <v>-352346718</v>
      </c>
    </row>
    <row r="13" spans="1:27" ht="13.5">
      <c r="A13" s="26" t="s">
        <v>40</v>
      </c>
      <c r="B13" s="20"/>
      <c r="C13" s="21">
        <v>-4671739</v>
      </c>
      <c r="D13" s="21"/>
      <c r="E13" s="22">
        <v>-4281925</v>
      </c>
      <c r="F13" s="23">
        <v>-4281925</v>
      </c>
      <c r="G13" s="23"/>
      <c r="H13" s="23"/>
      <c r="I13" s="23">
        <v>-1737511</v>
      </c>
      <c r="J13" s="23">
        <v>-1737511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-1737511</v>
      </c>
      <c r="X13" s="23">
        <v>-1847095</v>
      </c>
      <c r="Y13" s="23">
        <v>109584</v>
      </c>
      <c r="Z13" s="24">
        <v>-5.93</v>
      </c>
      <c r="AA13" s="25">
        <v>-4281925</v>
      </c>
    </row>
    <row r="14" spans="1:27" ht="13.5">
      <c r="A14" s="26" t="s">
        <v>41</v>
      </c>
      <c r="B14" s="20"/>
      <c r="C14" s="21">
        <v>-1142497</v>
      </c>
      <c r="D14" s="21"/>
      <c r="E14" s="22">
        <v>-854569</v>
      </c>
      <c r="F14" s="23">
        <v>-854569</v>
      </c>
      <c r="G14" s="23">
        <v>-58500</v>
      </c>
      <c r="H14" s="23">
        <v>-194693</v>
      </c>
      <c r="I14" s="23">
        <v>-45900</v>
      </c>
      <c r="J14" s="23">
        <v>-299093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-299093</v>
      </c>
      <c r="X14" s="23">
        <v>-194221</v>
      </c>
      <c r="Y14" s="23">
        <v>-104872</v>
      </c>
      <c r="Z14" s="24">
        <v>54</v>
      </c>
      <c r="AA14" s="25">
        <v>-854569</v>
      </c>
    </row>
    <row r="15" spans="1:27" ht="13.5">
      <c r="A15" s="27" t="s">
        <v>42</v>
      </c>
      <c r="B15" s="28"/>
      <c r="C15" s="29">
        <f aca="true" t="shared" si="0" ref="C15:Y15">SUM(C6:C14)</f>
        <v>110935038</v>
      </c>
      <c r="D15" s="29">
        <f>SUM(D6:D14)</f>
        <v>0</v>
      </c>
      <c r="E15" s="30">
        <f t="shared" si="0"/>
        <v>74938390</v>
      </c>
      <c r="F15" s="31">
        <f t="shared" si="0"/>
        <v>74938390</v>
      </c>
      <c r="G15" s="31">
        <f t="shared" si="0"/>
        <v>28685590</v>
      </c>
      <c r="H15" s="31">
        <f t="shared" si="0"/>
        <v>1473384</v>
      </c>
      <c r="I15" s="31">
        <f t="shared" si="0"/>
        <v>7864043</v>
      </c>
      <c r="J15" s="31">
        <f t="shared" si="0"/>
        <v>38023017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38023017</v>
      </c>
      <c r="X15" s="31">
        <f t="shared" si="0"/>
        <v>23616697</v>
      </c>
      <c r="Y15" s="31">
        <f t="shared" si="0"/>
        <v>14406320</v>
      </c>
      <c r="Z15" s="32">
        <f>+IF(X15&lt;&gt;0,+(Y15/X15)*100,0)</f>
        <v>61.00057090964075</v>
      </c>
      <c r="AA15" s="33">
        <f>SUM(AA6:AA14)</f>
        <v>74938390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-46104584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-55244876</v>
      </c>
      <c r="D24" s="21"/>
      <c r="E24" s="22">
        <v>-62921110</v>
      </c>
      <c r="F24" s="23">
        <v>-62921110</v>
      </c>
      <c r="G24" s="23">
        <v>-2746099</v>
      </c>
      <c r="H24" s="23">
        <v>-87860</v>
      </c>
      <c r="I24" s="23">
        <v>-1889873</v>
      </c>
      <c r="J24" s="23">
        <v>-4723832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-4723832</v>
      </c>
      <c r="X24" s="23">
        <v>-5261091</v>
      </c>
      <c r="Y24" s="23">
        <v>537259</v>
      </c>
      <c r="Z24" s="24">
        <v>-10.21</v>
      </c>
      <c r="AA24" s="25">
        <v>-62921110</v>
      </c>
    </row>
    <row r="25" spans="1:27" ht="13.5">
      <c r="A25" s="27" t="s">
        <v>49</v>
      </c>
      <c r="B25" s="28"/>
      <c r="C25" s="29">
        <f aca="true" t="shared" si="1" ref="C25:Y25">SUM(C19:C24)</f>
        <v>-101349460</v>
      </c>
      <c r="D25" s="29">
        <f>SUM(D19:D24)</f>
        <v>0</v>
      </c>
      <c r="E25" s="30">
        <f t="shared" si="1"/>
        <v>-62921110</v>
      </c>
      <c r="F25" s="31">
        <f t="shared" si="1"/>
        <v>-62921110</v>
      </c>
      <c r="G25" s="31">
        <f t="shared" si="1"/>
        <v>-2746099</v>
      </c>
      <c r="H25" s="31">
        <f t="shared" si="1"/>
        <v>-87860</v>
      </c>
      <c r="I25" s="31">
        <f t="shared" si="1"/>
        <v>-1889873</v>
      </c>
      <c r="J25" s="31">
        <f t="shared" si="1"/>
        <v>-4723832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-4723832</v>
      </c>
      <c r="X25" s="31">
        <f t="shared" si="1"/>
        <v>-5261091</v>
      </c>
      <c r="Y25" s="31">
        <f t="shared" si="1"/>
        <v>537259</v>
      </c>
      <c r="Z25" s="32">
        <f>+IF(X25&lt;&gt;0,+(Y25/X25)*100,0)</f>
        <v>-10.211931327551643</v>
      </c>
      <c r="AA25" s="33">
        <f>SUM(AA19:AA24)</f>
        <v>-62921110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251756</v>
      </c>
      <c r="D31" s="21"/>
      <c r="E31" s="22"/>
      <c r="F31" s="23"/>
      <c r="G31" s="23">
        <v>39567</v>
      </c>
      <c r="H31" s="40">
        <v>134833</v>
      </c>
      <c r="I31" s="40">
        <v>54266</v>
      </c>
      <c r="J31" s="40">
        <v>228666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228666</v>
      </c>
      <c r="X31" s="40"/>
      <c r="Y31" s="23">
        <v>228666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-7627712</v>
      </c>
      <c r="D33" s="21"/>
      <c r="E33" s="22">
        <v>-8049941</v>
      </c>
      <c r="F33" s="23">
        <v>-8049941</v>
      </c>
      <c r="G33" s="23"/>
      <c r="H33" s="23"/>
      <c r="I33" s="23">
        <v>-3226559</v>
      </c>
      <c r="J33" s="23">
        <v>-3226559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-3226559</v>
      </c>
      <c r="X33" s="23">
        <v>-3206415</v>
      </c>
      <c r="Y33" s="23">
        <v>-20144</v>
      </c>
      <c r="Z33" s="24">
        <v>0.63</v>
      </c>
      <c r="AA33" s="25">
        <v>-8049941</v>
      </c>
    </row>
    <row r="34" spans="1:27" ht="13.5">
      <c r="A34" s="27" t="s">
        <v>55</v>
      </c>
      <c r="B34" s="28"/>
      <c r="C34" s="29">
        <f aca="true" t="shared" si="2" ref="C34:Y34">SUM(C29:C33)</f>
        <v>-7375956</v>
      </c>
      <c r="D34" s="29">
        <f>SUM(D29:D33)</f>
        <v>0</v>
      </c>
      <c r="E34" s="30">
        <f t="shared" si="2"/>
        <v>-8049941</v>
      </c>
      <c r="F34" s="31">
        <f t="shared" si="2"/>
        <v>-8049941</v>
      </c>
      <c r="G34" s="31">
        <f t="shared" si="2"/>
        <v>39567</v>
      </c>
      <c r="H34" s="31">
        <f t="shared" si="2"/>
        <v>134833</v>
      </c>
      <c r="I34" s="31">
        <f t="shared" si="2"/>
        <v>-3172293</v>
      </c>
      <c r="J34" s="31">
        <f t="shared" si="2"/>
        <v>-2997893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-2997893</v>
      </c>
      <c r="X34" s="31">
        <f t="shared" si="2"/>
        <v>-3206415</v>
      </c>
      <c r="Y34" s="31">
        <f t="shared" si="2"/>
        <v>208522</v>
      </c>
      <c r="Z34" s="32">
        <f>+IF(X34&lt;&gt;0,+(Y34/X34)*100,0)</f>
        <v>-6.503275464966325</v>
      </c>
      <c r="AA34" s="33">
        <f>SUM(AA29:AA33)</f>
        <v>-8049941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2209622</v>
      </c>
      <c r="D36" s="35">
        <f>+D15+D25+D34</f>
        <v>0</v>
      </c>
      <c r="E36" s="36">
        <f t="shared" si="3"/>
        <v>3967339</v>
      </c>
      <c r="F36" s="37">
        <f t="shared" si="3"/>
        <v>3967339</v>
      </c>
      <c r="G36" s="37">
        <f t="shared" si="3"/>
        <v>25979058</v>
      </c>
      <c r="H36" s="37">
        <f t="shared" si="3"/>
        <v>1520357</v>
      </c>
      <c r="I36" s="37">
        <f t="shared" si="3"/>
        <v>2801877</v>
      </c>
      <c r="J36" s="37">
        <f t="shared" si="3"/>
        <v>30301292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30301292</v>
      </c>
      <c r="X36" s="37">
        <f t="shared" si="3"/>
        <v>15149191</v>
      </c>
      <c r="Y36" s="37">
        <f t="shared" si="3"/>
        <v>15152101</v>
      </c>
      <c r="Z36" s="38">
        <f>+IF(X36&lt;&gt;0,+(Y36/X36)*100,0)</f>
        <v>100.01920894653715</v>
      </c>
      <c r="AA36" s="39">
        <f>+AA15+AA25+AA34</f>
        <v>3967339</v>
      </c>
    </row>
    <row r="37" spans="1:27" ht="13.5">
      <c r="A37" s="26" t="s">
        <v>57</v>
      </c>
      <c r="B37" s="20"/>
      <c r="C37" s="35">
        <v>30853255</v>
      </c>
      <c r="D37" s="35"/>
      <c r="E37" s="36">
        <v>43466000</v>
      </c>
      <c r="F37" s="37">
        <v>43466000</v>
      </c>
      <c r="G37" s="37">
        <v>33062877</v>
      </c>
      <c r="H37" s="37">
        <v>59041935</v>
      </c>
      <c r="I37" s="37">
        <v>60562292</v>
      </c>
      <c r="J37" s="37">
        <v>33062877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33062877</v>
      </c>
      <c r="X37" s="37">
        <v>43466000</v>
      </c>
      <c r="Y37" s="37">
        <v>-10403123</v>
      </c>
      <c r="Z37" s="38">
        <v>-23.93</v>
      </c>
      <c r="AA37" s="39">
        <v>43466000</v>
      </c>
    </row>
    <row r="38" spans="1:27" ht="13.5">
      <c r="A38" s="45" t="s">
        <v>58</v>
      </c>
      <c r="B38" s="46"/>
      <c r="C38" s="47">
        <v>33062877</v>
      </c>
      <c r="D38" s="47"/>
      <c r="E38" s="48">
        <v>47433339</v>
      </c>
      <c r="F38" s="49">
        <v>47433339</v>
      </c>
      <c r="G38" s="49">
        <v>59041935</v>
      </c>
      <c r="H38" s="49">
        <v>60562292</v>
      </c>
      <c r="I38" s="49">
        <v>63364169</v>
      </c>
      <c r="J38" s="49">
        <v>63364169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63364169</v>
      </c>
      <c r="X38" s="49">
        <v>58615191</v>
      </c>
      <c r="Y38" s="49">
        <v>4748978</v>
      </c>
      <c r="Z38" s="50">
        <v>8.1</v>
      </c>
      <c r="AA38" s="51">
        <v>47433339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1251076062</v>
      </c>
      <c r="D6" s="21"/>
      <c r="E6" s="22">
        <v>1275680715</v>
      </c>
      <c r="F6" s="23">
        <v>1275680715</v>
      </c>
      <c r="G6" s="23">
        <v>121722061</v>
      </c>
      <c r="H6" s="23">
        <v>87152764</v>
      </c>
      <c r="I6" s="23">
        <v>72595339</v>
      </c>
      <c r="J6" s="23">
        <v>281470164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281470164</v>
      </c>
      <c r="X6" s="23">
        <v>564539429</v>
      </c>
      <c r="Y6" s="23">
        <v>-283069265</v>
      </c>
      <c r="Z6" s="24">
        <v>-50.14</v>
      </c>
      <c r="AA6" s="25">
        <v>1275680715</v>
      </c>
    </row>
    <row r="7" spans="1:27" ht="13.5">
      <c r="A7" s="26" t="s">
        <v>34</v>
      </c>
      <c r="B7" s="20"/>
      <c r="C7" s="21">
        <v>246649916</v>
      </c>
      <c r="D7" s="21"/>
      <c r="E7" s="22">
        <v>161876169</v>
      </c>
      <c r="F7" s="23">
        <v>154051210</v>
      </c>
      <c r="G7" s="23">
        <v>38259040</v>
      </c>
      <c r="H7" s="23">
        <v>538738</v>
      </c>
      <c r="I7" s="23">
        <v>6077729</v>
      </c>
      <c r="J7" s="23">
        <v>44875507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44875507</v>
      </c>
      <c r="X7" s="23">
        <v>7083513</v>
      </c>
      <c r="Y7" s="23">
        <v>37791994</v>
      </c>
      <c r="Z7" s="24">
        <v>533.52</v>
      </c>
      <c r="AA7" s="25">
        <v>154051210</v>
      </c>
    </row>
    <row r="8" spans="1:27" ht="13.5">
      <c r="A8" s="26" t="s">
        <v>35</v>
      </c>
      <c r="B8" s="20"/>
      <c r="C8" s="21">
        <v>-207951178</v>
      </c>
      <c r="D8" s="21"/>
      <c r="E8" s="22">
        <v>54671141</v>
      </c>
      <c r="F8" s="23">
        <v>65814314</v>
      </c>
      <c r="G8" s="23"/>
      <c r="H8" s="23">
        <v>934000</v>
      </c>
      <c r="I8" s="23">
        <v>1871916</v>
      </c>
      <c r="J8" s="23">
        <v>2805916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2805916</v>
      </c>
      <c r="X8" s="23"/>
      <c r="Y8" s="23">
        <v>2805916</v>
      </c>
      <c r="Z8" s="24"/>
      <c r="AA8" s="25">
        <v>65814314</v>
      </c>
    </row>
    <row r="9" spans="1:27" ht="13.5">
      <c r="A9" s="26" t="s">
        <v>36</v>
      </c>
      <c r="B9" s="20"/>
      <c r="C9" s="21">
        <v>22141703</v>
      </c>
      <c r="D9" s="21"/>
      <c r="E9" s="22">
        <v>18779627</v>
      </c>
      <c r="F9" s="23">
        <v>18779627</v>
      </c>
      <c r="G9" s="23">
        <v>1179820</v>
      </c>
      <c r="H9" s="23">
        <v>1401195</v>
      </c>
      <c r="I9" s="23">
        <v>4226392</v>
      </c>
      <c r="J9" s="23">
        <v>6807407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6807407</v>
      </c>
      <c r="X9" s="23">
        <v>3921708</v>
      </c>
      <c r="Y9" s="23">
        <v>2885699</v>
      </c>
      <c r="Z9" s="24">
        <v>73.58</v>
      </c>
      <c r="AA9" s="25">
        <v>18779627</v>
      </c>
    </row>
    <row r="10" spans="1:27" ht="13.5">
      <c r="A10" s="26" t="s">
        <v>37</v>
      </c>
      <c r="B10" s="20"/>
      <c r="C10" s="21">
        <v>15120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1232266568</v>
      </c>
      <c r="D12" s="21"/>
      <c r="E12" s="22">
        <v>-1207992701</v>
      </c>
      <c r="F12" s="23">
        <v>-1207992701</v>
      </c>
      <c r="G12" s="23">
        <v>-100101740</v>
      </c>
      <c r="H12" s="23">
        <v>-109980226</v>
      </c>
      <c r="I12" s="23">
        <v>-111470919</v>
      </c>
      <c r="J12" s="23">
        <v>-321552885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-321552885</v>
      </c>
      <c r="X12" s="23">
        <v>-260543863</v>
      </c>
      <c r="Y12" s="23">
        <v>-61009022</v>
      </c>
      <c r="Z12" s="24">
        <v>23.42</v>
      </c>
      <c r="AA12" s="25">
        <v>-1207992701</v>
      </c>
    </row>
    <row r="13" spans="1:27" ht="13.5">
      <c r="A13" s="26" t="s">
        <v>40</v>
      </c>
      <c r="B13" s="20"/>
      <c r="C13" s="21">
        <v>58975521</v>
      </c>
      <c r="D13" s="21"/>
      <c r="E13" s="22">
        <v>-56833007</v>
      </c>
      <c r="F13" s="23">
        <v>-56833007</v>
      </c>
      <c r="G13" s="23"/>
      <c r="H13" s="23"/>
      <c r="I13" s="23">
        <v>-5085011</v>
      </c>
      <c r="J13" s="23">
        <v>-5085011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-5085011</v>
      </c>
      <c r="X13" s="23">
        <v>-13145568</v>
      </c>
      <c r="Y13" s="23">
        <v>8060557</v>
      </c>
      <c r="Z13" s="24">
        <v>-61.32</v>
      </c>
      <c r="AA13" s="25">
        <v>-56833007</v>
      </c>
    </row>
    <row r="14" spans="1:27" ht="13.5">
      <c r="A14" s="26" t="s">
        <v>41</v>
      </c>
      <c r="B14" s="20"/>
      <c r="C14" s="21"/>
      <c r="D14" s="21"/>
      <c r="E14" s="22">
        <v>-595002</v>
      </c>
      <c r="F14" s="23">
        <v>-595002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>
        <v>-595002</v>
      </c>
    </row>
    <row r="15" spans="1:27" ht="13.5">
      <c r="A15" s="27" t="s">
        <v>42</v>
      </c>
      <c r="B15" s="28"/>
      <c r="C15" s="29">
        <f aca="true" t="shared" si="0" ref="C15:Y15">SUM(C6:C14)</f>
        <v>2603173712</v>
      </c>
      <c r="D15" s="29">
        <f>SUM(D6:D14)</f>
        <v>0</v>
      </c>
      <c r="E15" s="30">
        <f t="shared" si="0"/>
        <v>245586942</v>
      </c>
      <c r="F15" s="31">
        <f t="shared" si="0"/>
        <v>248905156</v>
      </c>
      <c r="G15" s="31">
        <f t="shared" si="0"/>
        <v>61059181</v>
      </c>
      <c r="H15" s="31">
        <f t="shared" si="0"/>
        <v>-19953529</v>
      </c>
      <c r="I15" s="31">
        <f t="shared" si="0"/>
        <v>-31784554</v>
      </c>
      <c r="J15" s="31">
        <f t="shared" si="0"/>
        <v>9321098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9321098</v>
      </c>
      <c r="X15" s="31">
        <f t="shared" si="0"/>
        <v>301855219</v>
      </c>
      <c r="Y15" s="31">
        <f t="shared" si="0"/>
        <v>-292534121</v>
      </c>
      <c r="Z15" s="32">
        <f>+IF(X15&lt;&gt;0,+(Y15/X15)*100,0)</f>
        <v>-96.91206332927442</v>
      </c>
      <c r="AA15" s="33">
        <f>SUM(AA6:AA14)</f>
        <v>248905156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1539002</v>
      </c>
      <c r="D19" s="21"/>
      <c r="E19" s="22">
        <v>250000</v>
      </c>
      <c r="F19" s="23">
        <v>250000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250000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392152</v>
      </c>
      <c r="D21" s="44"/>
      <c r="E21" s="22">
        <v>-250359</v>
      </c>
      <c r="F21" s="23">
        <v>-250359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-250359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>
        <v>-27500000</v>
      </c>
      <c r="H22" s="23">
        <v>5000000</v>
      </c>
      <c r="I22" s="23">
        <v>53578113</v>
      </c>
      <c r="J22" s="23">
        <v>31078113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31078113</v>
      </c>
      <c r="X22" s="23"/>
      <c r="Y22" s="23">
        <v>31078113</v>
      </c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-276276506</v>
      </c>
      <c r="F24" s="23">
        <v>-330453823</v>
      </c>
      <c r="G24" s="23">
        <v>-258592</v>
      </c>
      <c r="H24" s="23">
        <v>-5240859</v>
      </c>
      <c r="I24" s="23">
        <v>-16473636</v>
      </c>
      <c r="J24" s="23">
        <v>-21973087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-21973087</v>
      </c>
      <c r="X24" s="23">
        <v>-30073404</v>
      </c>
      <c r="Y24" s="23">
        <v>8100317</v>
      </c>
      <c r="Z24" s="24">
        <v>-26.94</v>
      </c>
      <c r="AA24" s="25">
        <v>-330453823</v>
      </c>
    </row>
    <row r="25" spans="1:27" ht="13.5">
      <c r="A25" s="27" t="s">
        <v>49</v>
      </c>
      <c r="B25" s="28"/>
      <c r="C25" s="29">
        <f aca="true" t="shared" si="1" ref="C25:Y25">SUM(C19:C24)</f>
        <v>1931154</v>
      </c>
      <c r="D25" s="29">
        <f>SUM(D19:D24)</f>
        <v>0</v>
      </c>
      <c r="E25" s="30">
        <f t="shared" si="1"/>
        <v>-276276865</v>
      </c>
      <c r="F25" s="31">
        <f t="shared" si="1"/>
        <v>-330454182</v>
      </c>
      <c r="G25" s="31">
        <f t="shared" si="1"/>
        <v>-27758592</v>
      </c>
      <c r="H25" s="31">
        <f t="shared" si="1"/>
        <v>-240859</v>
      </c>
      <c r="I25" s="31">
        <f t="shared" si="1"/>
        <v>37104477</v>
      </c>
      <c r="J25" s="31">
        <f t="shared" si="1"/>
        <v>9105026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9105026</v>
      </c>
      <c r="X25" s="31">
        <f t="shared" si="1"/>
        <v>-30073404</v>
      </c>
      <c r="Y25" s="31">
        <f t="shared" si="1"/>
        <v>39178430</v>
      </c>
      <c r="Z25" s="32">
        <f>+IF(X25&lt;&gt;0,+(Y25/X25)*100,0)</f>
        <v>-130.2760073319269</v>
      </c>
      <c r="AA25" s="33">
        <f>SUM(AA19:AA24)</f>
        <v>-330454182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21665215</v>
      </c>
      <c r="D30" s="21"/>
      <c r="E30" s="22">
        <v>205000000</v>
      </c>
      <c r="F30" s="23">
        <v>205000000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v>205000000</v>
      </c>
    </row>
    <row r="31" spans="1:27" ht="13.5">
      <c r="A31" s="26" t="s">
        <v>53</v>
      </c>
      <c r="B31" s="20"/>
      <c r="C31" s="21">
        <v>2536291</v>
      </c>
      <c r="D31" s="21"/>
      <c r="E31" s="22">
        <v>654779</v>
      </c>
      <c r="F31" s="23">
        <v>654779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654779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-108932338</v>
      </c>
      <c r="F33" s="23">
        <v>-108932338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-108932338</v>
      </c>
    </row>
    <row r="34" spans="1:27" ht="13.5">
      <c r="A34" s="27" t="s">
        <v>55</v>
      </c>
      <c r="B34" s="28"/>
      <c r="C34" s="29">
        <f aca="true" t="shared" si="2" ref="C34:Y34">SUM(C29:C33)</f>
        <v>24201506</v>
      </c>
      <c r="D34" s="29">
        <f>SUM(D29:D33)</f>
        <v>0</v>
      </c>
      <c r="E34" s="30">
        <f t="shared" si="2"/>
        <v>96722441</v>
      </c>
      <c r="F34" s="31">
        <f t="shared" si="2"/>
        <v>96722441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96722441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2629306372</v>
      </c>
      <c r="D36" s="35">
        <f>+D15+D25+D34</f>
        <v>0</v>
      </c>
      <c r="E36" s="36">
        <f t="shared" si="3"/>
        <v>66032518</v>
      </c>
      <c r="F36" s="37">
        <f t="shared" si="3"/>
        <v>15173415</v>
      </c>
      <c r="G36" s="37">
        <f t="shared" si="3"/>
        <v>33300589</v>
      </c>
      <c r="H36" s="37">
        <f t="shared" si="3"/>
        <v>-20194388</v>
      </c>
      <c r="I36" s="37">
        <f t="shared" si="3"/>
        <v>5319923</v>
      </c>
      <c r="J36" s="37">
        <f t="shared" si="3"/>
        <v>18426124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18426124</v>
      </c>
      <c r="X36" s="37">
        <f t="shared" si="3"/>
        <v>271781815</v>
      </c>
      <c r="Y36" s="37">
        <f t="shared" si="3"/>
        <v>-253355691</v>
      </c>
      <c r="Z36" s="38">
        <f>+IF(X36&lt;&gt;0,+(Y36/X36)*100,0)</f>
        <v>-93.220251325498</v>
      </c>
      <c r="AA36" s="39">
        <f>+AA15+AA25+AA34</f>
        <v>15173415</v>
      </c>
    </row>
    <row r="37" spans="1:27" ht="13.5">
      <c r="A37" s="26" t="s">
        <v>57</v>
      </c>
      <c r="B37" s="20"/>
      <c r="C37" s="35">
        <v>135846333</v>
      </c>
      <c r="D37" s="35"/>
      <c r="E37" s="36">
        <v>65507289</v>
      </c>
      <c r="F37" s="37">
        <v>65507289</v>
      </c>
      <c r="G37" s="37">
        <v>178786182</v>
      </c>
      <c r="H37" s="37">
        <v>212086771</v>
      </c>
      <c r="I37" s="37">
        <v>191892383</v>
      </c>
      <c r="J37" s="37">
        <v>178786182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178786182</v>
      </c>
      <c r="X37" s="37">
        <v>65507289</v>
      </c>
      <c r="Y37" s="37">
        <v>113278893</v>
      </c>
      <c r="Z37" s="38">
        <v>172.93</v>
      </c>
      <c r="AA37" s="39">
        <v>65507289</v>
      </c>
    </row>
    <row r="38" spans="1:27" ht="13.5">
      <c r="A38" s="45" t="s">
        <v>58</v>
      </c>
      <c r="B38" s="46"/>
      <c r="C38" s="47">
        <v>182668527</v>
      </c>
      <c r="D38" s="47"/>
      <c r="E38" s="48">
        <v>131539806</v>
      </c>
      <c r="F38" s="49">
        <v>80680703</v>
      </c>
      <c r="G38" s="49">
        <v>212086771</v>
      </c>
      <c r="H38" s="49">
        <v>191892383</v>
      </c>
      <c r="I38" s="49">
        <v>197212306</v>
      </c>
      <c r="J38" s="49">
        <v>197212306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197212306</v>
      </c>
      <c r="X38" s="49">
        <v>337289103</v>
      </c>
      <c r="Y38" s="49">
        <v>-140076797</v>
      </c>
      <c r="Z38" s="50">
        <v>-41.53</v>
      </c>
      <c r="AA38" s="51">
        <v>80680703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2014-11-18T06:51:39Z</dcterms:created>
  <dcterms:modified xsi:type="dcterms:W3CDTF">2014-11-18T06:51:39Z</dcterms:modified>
  <cp:category/>
  <cp:version/>
  <cp:contentType/>
  <cp:contentStatus/>
</cp:coreProperties>
</file>