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FS184" sheetId="1" r:id="rId1"/>
    <sheet name="GT421" sheetId="2" r:id="rId2"/>
    <sheet name="GT481" sheetId="3" r:id="rId3"/>
    <sheet name="KZN225" sheetId="4" r:id="rId4"/>
    <sheet name="KZN252" sheetId="5" r:id="rId5"/>
    <sheet name="KZN282" sheetId="6" r:id="rId6"/>
    <sheet name="LIM354" sheetId="7" r:id="rId7"/>
    <sheet name="MP307" sheetId="8" r:id="rId8"/>
    <sheet name="MP312" sheetId="9" r:id="rId9"/>
    <sheet name="MP313" sheetId="10" r:id="rId10"/>
    <sheet name="MP322" sheetId="11" r:id="rId11"/>
    <sheet name="NC091" sheetId="12" r:id="rId12"/>
    <sheet name="NW372" sheetId="13" r:id="rId13"/>
    <sheet name="NW373" sheetId="14" r:id="rId14"/>
    <sheet name="NW402" sheetId="15" r:id="rId15"/>
    <sheet name="NW403" sheetId="16" r:id="rId16"/>
    <sheet name="WC023" sheetId="17" r:id="rId17"/>
    <sheet name="WC024" sheetId="18" r:id="rId18"/>
    <sheet name="WC044" sheetId="19" r:id="rId19"/>
    <sheet name="Summary" sheetId="20" r:id="rId20"/>
  </sheets>
  <definedNames>
    <definedName name="_xlnm.Print_Area" localSheetId="0">'FS184'!$A$1:$AA$41</definedName>
    <definedName name="_xlnm.Print_Area" localSheetId="1">'GT421'!$A$1:$AA$41</definedName>
    <definedName name="_xlnm.Print_Area" localSheetId="2">'GT481'!$A$1:$AA$41</definedName>
    <definedName name="_xlnm.Print_Area" localSheetId="3">'KZN225'!$A$1:$AA$41</definedName>
    <definedName name="_xlnm.Print_Area" localSheetId="4">'KZN252'!$A$1:$AA$41</definedName>
    <definedName name="_xlnm.Print_Area" localSheetId="5">'KZN282'!$A$1:$AA$41</definedName>
    <definedName name="_xlnm.Print_Area" localSheetId="6">'LIM354'!$A$1:$AA$41</definedName>
    <definedName name="_xlnm.Print_Area" localSheetId="7">'MP307'!$A$1:$AA$41</definedName>
    <definedName name="_xlnm.Print_Area" localSheetId="8">'MP312'!$A$1:$AA$41</definedName>
    <definedName name="_xlnm.Print_Area" localSheetId="9">'MP313'!$A$1:$AA$41</definedName>
    <definedName name="_xlnm.Print_Area" localSheetId="10">'MP322'!$A$1:$AA$41</definedName>
    <definedName name="_xlnm.Print_Area" localSheetId="11">'NC091'!$A$1:$AA$41</definedName>
    <definedName name="_xlnm.Print_Area" localSheetId="12">'NW372'!$A$1:$AA$41</definedName>
    <definedName name="_xlnm.Print_Area" localSheetId="13">'NW373'!$A$1:$AA$41</definedName>
    <definedName name="_xlnm.Print_Area" localSheetId="14">'NW402'!$A$1:$AA$41</definedName>
    <definedName name="_xlnm.Print_Area" localSheetId="15">'NW403'!$A$1:$AA$41</definedName>
    <definedName name="_xlnm.Print_Area" localSheetId="19">'Summary'!$A$1:$AA$41</definedName>
    <definedName name="_xlnm.Print_Area" localSheetId="16">'WC023'!$A$1:$AA$41</definedName>
    <definedName name="_xlnm.Print_Area" localSheetId="17">'WC024'!$A$1:$AA$41</definedName>
    <definedName name="_xlnm.Print_Area" localSheetId="18">'WC044'!$A$1:$AA$41</definedName>
  </definedNames>
  <calcPr calcMode="manual" fullCalcOnLoad="1"/>
</workbook>
</file>

<file path=xl/sharedStrings.xml><?xml version="1.0" encoding="utf-8"?>
<sst xmlns="http://schemas.openxmlformats.org/spreadsheetml/2006/main" count="1340" uniqueCount="81">
  <si>
    <t>Free State: Matjhabeng(FS184) - Table C7 Quarterly Budget Statement - Cash Flows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</si>
  <si>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</si>
  <si>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</si>
  <si>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</si>
  <si>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</si>
  <si>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</si>
  <si>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</si>
  <si>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</si>
  <si>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</si>
  <si>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</si>
  <si>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</si>
  <si>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</si>
  <si>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</si>
  <si>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</si>
  <si>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</si>
  <si>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</si>
  <si>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</si>
  <si>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</si>
  <si>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</si>
  <si>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</si>
  <si>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</si>
  <si>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</si>
  <si>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</si>
  <si>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</si>
  <si>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</si>
  <si>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</si>
  <si>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</si>
  <si>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</si>
  <si>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</si>
  <si>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</si>
  <si>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</si>
  <si>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</si>
  <si>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</si>
  <si>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</si>
  <si>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</si>
  <si>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</si>
  <si>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</si>
  <si>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</si>
  <si>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</si>
  <si>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</si>
  <si>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</si>
  <si>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</si>
  <si>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</si>
  <si>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</si>
  <si>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</si>
  <si>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</si>
  <si>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</si>
  <si>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</si>
  <si>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</si>
  <si>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</si>
  <si>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</si>
  <si>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</si>
  <si>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</si>
  <si>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</si>
  <si>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</si>
  <si>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</si>
  <si>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</si>
  <si>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</si>
  <si>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</si>
  <si>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C7 Quarterly Budget Statement - Cash Flows for 1st Quarter ended 30 September 2014 (Figures Finalised as at 2014/10/30)</t>
  </si>
  <si>
    <t>Gauteng: Mogale City(GT481) - Table C7 Quarterly Budget Statement - Cash Flows for 1st Quarter ended 30 September 2014 (Figures Finalised as at 2014/10/30)</t>
  </si>
  <si>
    <t>Kwazulu-Natal: Msunduzi(KZN225) - Table C7 Quarterly Budget Statement - Cash Flows for 1st Quarter ended 30 September 2014 (Figures Finalised as at 2014/10/30)</t>
  </si>
  <si>
    <t>Kwazulu-Natal: Newcastle(KZN252) - Table C7 Quarterly Budget Statement - Cash Flows for 1st Quarter ended 30 September 2014 (Figures Finalised as at 2014/10/30)</t>
  </si>
  <si>
    <t>Kwazulu-Natal: uMhlathuze(KZN282) - Table C7 Quarterly Budget Statement - Cash Flows for 1st Quarter ended 30 September 2014 (Figures Finalised as at 2014/10/30)</t>
  </si>
  <si>
    <t>Limpopo: Polokwane(LIM354) - Table C7 Quarterly Budget Statement - Cash Flows for 1st Quarter ended 30 September 2014 (Figures Finalised as at 2014/10/30)</t>
  </si>
  <si>
    <t>Mpumalanga: Govan Mbeki(MP307) - Table C7 Quarterly Budget Statement - Cash Flows for 1st Quarter ended 30 September 2014 (Figures Finalised as at 2014/10/30)</t>
  </si>
  <si>
    <t>Mpumalanga: Emalahleni (Mp)(MP312) - Table C7 Quarterly Budget Statement - Cash Flows for 1st Quarter ended 30 September 2014 (Figures Finalised as at 2014/10/30)</t>
  </si>
  <si>
    <t>Mpumalanga: Steve Tshwete(MP313) - Table C7 Quarterly Budget Statement - Cash Flows for 1st Quarter ended 30 September 2014 (Figures Finalised as at 2014/10/30)</t>
  </si>
  <si>
    <t>Mpumalanga: Mbombela(MP322) - Table C7 Quarterly Budget Statement - Cash Flows for 1st Quarter ended 30 September 2014 (Figures Finalised as at 2014/10/30)</t>
  </si>
  <si>
    <t>Northern Cape: Sol Plaatje(NC091) - Table C7 Quarterly Budget Statement - Cash Flows for 1st Quarter ended 30 September 2014 (Figures Finalised as at 2014/10/30)</t>
  </si>
  <si>
    <t>North West: Madibeng(NW372) - Table C7 Quarterly Budget Statement - Cash Flows for 1st Quarter ended 30 September 2014 (Figures Finalised as at 2014/10/30)</t>
  </si>
  <si>
    <t>North West: Rustenburg(NW373) - Table C7 Quarterly Budget Statement - Cash Flows for 1st Quarter ended 30 September 2014 (Figures Finalised as at 2014/10/30)</t>
  </si>
  <si>
    <t>North West: Tlokwe(NW402) - Table C7 Quarterly Budget Statement - Cash Flows for 1st Quarter ended 30 September 2014 (Figures Finalised as at 2014/10/30)</t>
  </si>
  <si>
    <t>North West: City Of Matlosana(NW403) - Table C7 Quarterly Budget Statement - Cash Flows for 1st Quarter ended 30 September 2014 (Figures Finalised as at 2014/10/30)</t>
  </si>
  <si>
    <t>Western Cape: Drakenstein(WC023) - Table C7 Quarterly Budget Statement - Cash Flows for 1st Quarter ended 30 September 2014 (Figures Finalised as at 2014/10/30)</t>
  </si>
  <si>
    <t>Western Cape: Stellenbosch(WC024) - Table C7 Quarterly Budget Statement - Cash Flows for 1st Quarter ended 30 September 2014 (Figures Finalised as at 2014/10/30)</t>
  </si>
  <si>
    <t>Western Cape: George(WC044) - Table C7 Quarterly Budget Statement - Cash Flows for 1st Quarter ended 30 September 2014 (Figures Finalised as at 2014/10/30)</t>
  </si>
  <si>
    <t>Summary - Table C7 Quarterly Budget Statement - Cash Flows for 1st Quarter ended 30 September 2014 (Figures Finalised as at 2014/10/30)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</si>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</sst>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1073448726</v>
      </c>
      <c r="D6" s="21"/>
      <c r="E6" s="22">
        <v>1271776122</v>
      </c>
      <c r="F6" s="23">
        <v>1271776122</v>
      </c>
      <c r="G6" s="23">
        <v>55547156</v>
      </c>
      <c r="H6" s="23">
        <v>64102983</v>
      </c>
      <c r="I6" s="23">
        <v>86208384</v>
      </c>
      <c r="J6" s="23">
        <v>205858523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205858523</v>
      </c>
      <c r="X6" s="23">
        <v>317944032</v>
      </c>
      <c r="Y6" s="23">
        <v>-112085509</v>
      </c>
      <c r="Z6" s="24">
        <v>-35.25</v>
      </c>
      <c r="AA6" s="25">
        <v>1271776122</v>
      </c>
    </row>
    <row r="7" spans="1:27" ht="13.5">
      <c r="A7" s="26" t="s">
        <v>34</v>
      </c>
      <c r="B7" s="20"/>
      <c r="C7" s="21">
        <v>428275177</v>
      </c>
      <c r="D7" s="21"/>
      <c r="E7" s="22">
        <v>417931000</v>
      </c>
      <c r="F7" s="23">
        <v>417931000</v>
      </c>
      <c r="G7" s="23">
        <v>166273000</v>
      </c>
      <c r="H7" s="23">
        <v>1389000</v>
      </c>
      <c r="I7" s="23"/>
      <c r="J7" s="23">
        <v>167662000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167662000</v>
      </c>
      <c r="X7" s="23">
        <v>104482752</v>
      </c>
      <c r="Y7" s="23">
        <v>63179248</v>
      </c>
      <c r="Z7" s="24">
        <v>60.47</v>
      </c>
      <c r="AA7" s="25">
        <v>417931000</v>
      </c>
    </row>
    <row r="8" spans="1:27" ht="13.5">
      <c r="A8" s="26" t="s">
        <v>35</v>
      </c>
      <c r="B8" s="20"/>
      <c r="C8" s="21">
        <v>189129592</v>
      </c>
      <c r="D8" s="21"/>
      <c r="E8" s="22">
        <v>156246000</v>
      </c>
      <c r="F8" s="23">
        <v>156246000</v>
      </c>
      <c r="G8" s="23">
        <v>43722000</v>
      </c>
      <c r="H8" s="23"/>
      <c r="I8" s="23">
        <v>1500000</v>
      </c>
      <c r="J8" s="23">
        <v>45222000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45222000</v>
      </c>
      <c r="X8" s="23">
        <v>39061500</v>
      </c>
      <c r="Y8" s="23">
        <v>6160500</v>
      </c>
      <c r="Z8" s="24">
        <v>15.77</v>
      </c>
      <c r="AA8" s="25">
        <v>156246000</v>
      </c>
    </row>
    <row r="9" spans="1:27" ht="13.5">
      <c r="A9" s="26" t="s">
        <v>36</v>
      </c>
      <c r="B9" s="20"/>
      <c r="C9" s="21">
        <v>128962577</v>
      </c>
      <c r="D9" s="21"/>
      <c r="E9" s="22">
        <v>108118515</v>
      </c>
      <c r="F9" s="23">
        <v>108118515</v>
      </c>
      <c r="G9" s="23">
        <v>11730381</v>
      </c>
      <c r="H9" s="23">
        <v>12209736</v>
      </c>
      <c r="I9" s="23">
        <v>18713531</v>
      </c>
      <c r="J9" s="23">
        <v>42653648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42653648</v>
      </c>
      <c r="X9" s="23">
        <v>27029628</v>
      </c>
      <c r="Y9" s="23">
        <v>15624020</v>
      </c>
      <c r="Z9" s="24">
        <v>57.8</v>
      </c>
      <c r="AA9" s="25">
        <v>108118515</v>
      </c>
    </row>
    <row r="10" spans="1:27" ht="13.5">
      <c r="A10" s="26" t="s">
        <v>37</v>
      </c>
      <c r="B10" s="20"/>
      <c r="C10" s="21">
        <v>15648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-1948064438</v>
      </c>
      <c r="D12" s="21"/>
      <c r="E12" s="22">
        <v>-1858320637</v>
      </c>
      <c r="F12" s="23">
        <v>-1858320637</v>
      </c>
      <c r="G12" s="23">
        <v>-154127836</v>
      </c>
      <c r="H12" s="23">
        <v>-96911150</v>
      </c>
      <c r="I12" s="23">
        <v>-81509336</v>
      </c>
      <c r="J12" s="23">
        <v>-332548322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-332548322</v>
      </c>
      <c r="X12" s="23">
        <v>-464580162</v>
      </c>
      <c r="Y12" s="23">
        <v>132031840</v>
      </c>
      <c r="Z12" s="24">
        <v>-28.42</v>
      </c>
      <c r="AA12" s="25">
        <v>-1858320637</v>
      </c>
    </row>
    <row r="13" spans="1:27" ht="13.5">
      <c r="A13" s="26" t="s">
        <v>40</v>
      </c>
      <c r="B13" s="20"/>
      <c r="C13" s="21"/>
      <c r="D13" s="21"/>
      <c r="E13" s="22">
        <v>-95751000</v>
      </c>
      <c r="F13" s="23">
        <v>-95751000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-23937750</v>
      </c>
      <c r="Y13" s="23">
        <v>23937750</v>
      </c>
      <c r="Z13" s="24">
        <v>-100</v>
      </c>
      <c r="AA13" s="25">
        <v>-95751000</v>
      </c>
    </row>
    <row r="14" spans="1:27" ht="13.5">
      <c r="A14" s="26" t="s">
        <v>41</v>
      </c>
      <c r="B14" s="20"/>
      <c r="C14" s="21">
        <v>-29457023</v>
      </c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-157689741</v>
      </c>
      <c r="D15" s="29">
        <f>SUM(D6:D14)</f>
        <v>0</v>
      </c>
      <c r="E15" s="30">
        <f t="shared" si="0"/>
        <v>0</v>
      </c>
      <c r="F15" s="31">
        <f t="shared" si="0"/>
        <v>0</v>
      </c>
      <c r="G15" s="31">
        <f t="shared" si="0"/>
        <v>123144701</v>
      </c>
      <c r="H15" s="31">
        <f t="shared" si="0"/>
        <v>-19209431</v>
      </c>
      <c r="I15" s="31">
        <f t="shared" si="0"/>
        <v>24912579</v>
      </c>
      <c r="J15" s="31">
        <f t="shared" si="0"/>
        <v>128847849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128847849</v>
      </c>
      <c r="X15" s="31">
        <f t="shared" si="0"/>
        <v>0</v>
      </c>
      <c r="Y15" s="31">
        <f t="shared" si="0"/>
        <v>128847849</v>
      </c>
      <c r="Z15" s="32">
        <f>+IF(X15&lt;&gt;0,+(Y15/X15)*100,0)</f>
        <v>0</v>
      </c>
      <c r="AA15" s="33">
        <f>SUM(AA6:AA14)</f>
        <v>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/>
      <c r="F24" s="23"/>
      <c r="G24" s="23">
        <v>-13357052</v>
      </c>
      <c r="H24" s="23">
        <v>-18761151</v>
      </c>
      <c r="I24" s="23">
        <v>-10877543</v>
      </c>
      <c r="J24" s="23">
        <v>-42995746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-42995746</v>
      </c>
      <c r="X24" s="23"/>
      <c r="Y24" s="23">
        <v>-42995746</v>
      </c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0</v>
      </c>
      <c r="F25" s="31">
        <f t="shared" si="1"/>
        <v>0</v>
      </c>
      <c r="G25" s="31">
        <f t="shared" si="1"/>
        <v>-13357052</v>
      </c>
      <c r="H25" s="31">
        <f t="shared" si="1"/>
        <v>-18761151</v>
      </c>
      <c r="I25" s="31">
        <f t="shared" si="1"/>
        <v>-10877543</v>
      </c>
      <c r="J25" s="31">
        <f t="shared" si="1"/>
        <v>-42995746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-42995746</v>
      </c>
      <c r="X25" s="31">
        <f t="shared" si="1"/>
        <v>0</v>
      </c>
      <c r="Y25" s="31">
        <f t="shared" si="1"/>
        <v>-42995746</v>
      </c>
      <c r="Z25" s="32">
        <f>+IF(X25&lt;&gt;0,+(Y25/X25)*100,0)</f>
        <v>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-157689741</v>
      </c>
      <c r="D36" s="35">
        <f>+D15+D25+D34</f>
        <v>0</v>
      </c>
      <c r="E36" s="36">
        <f t="shared" si="3"/>
        <v>0</v>
      </c>
      <c r="F36" s="37">
        <f t="shared" si="3"/>
        <v>0</v>
      </c>
      <c r="G36" s="37">
        <f t="shared" si="3"/>
        <v>109787649</v>
      </c>
      <c r="H36" s="37">
        <f t="shared" si="3"/>
        <v>-37970582</v>
      </c>
      <c r="I36" s="37">
        <f t="shared" si="3"/>
        <v>14035036</v>
      </c>
      <c r="J36" s="37">
        <f t="shared" si="3"/>
        <v>85852103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85852103</v>
      </c>
      <c r="X36" s="37">
        <f t="shared" si="3"/>
        <v>0</v>
      </c>
      <c r="Y36" s="37">
        <f t="shared" si="3"/>
        <v>85852103</v>
      </c>
      <c r="Z36" s="38">
        <f>+IF(X36&lt;&gt;0,+(Y36/X36)*100,0)</f>
        <v>0</v>
      </c>
      <c r="AA36" s="39">
        <f>+AA15+AA25+AA34</f>
        <v>0</v>
      </c>
    </row>
    <row r="37" spans="1:27" ht="13.5">
      <c r="A37" s="26" t="s">
        <v>57</v>
      </c>
      <c r="B37" s="20"/>
      <c r="C37" s="35">
        <v>15048761</v>
      </c>
      <c r="D37" s="35"/>
      <c r="E37" s="36"/>
      <c r="F37" s="37"/>
      <c r="G37" s="37"/>
      <c r="H37" s="37">
        <v>109787649</v>
      </c>
      <c r="I37" s="37">
        <v>71817067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>
        <v>-142640980</v>
      </c>
      <c r="D38" s="47"/>
      <c r="E38" s="48"/>
      <c r="F38" s="49"/>
      <c r="G38" s="49">
        <v>109787649</v>
      </c>
      <c r="H38" s="49">
        <v>71817067</v>
      </c>
      <c r="I38" s="49">
        <v>85852103</v>
      </c>
      <c r="J38" s="49">
        <v>85852103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85852103</v>
      </c>
      <c r="X38" s="49"/>
      <c r="Y38" s="49">
        <v>85852103</v>
      </c>
      <c r="Z38" s="50"/>
      <c r="AA38" s="51"/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1091392475</v>
      </c>
      <c r="F6" s="23">
        <v>1091392475</v>
      </c>
      <c r="G6" s="23">
        <v>92008051</v>
      </c>
      <c r="H6" s="23">
        <v>95579030</v>
      </c>
      <c r="I6" s="23">
        <v>98272991</v>
      </c>
      <c r="J6" s="23">
        <v>285860072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285860072</v>
      </c>
      <c r="X6" s="23">
        <v>281849716</v>
      </c>
      <c r="Y6" s="23">
        <v>4010356</v>
      </c>
      <c r="Z6" s="24">
        <v>1.42</v>
      </c>
      <c r="AA6" s="25">
        <v>1091392475</v>
      </c>
    </row>
    <row r="7" spans="1:27" ht="13.5">
      <c r="A7" s="26" t="s">
        <v>34</v>
      </c>
      <c r="B7" s="20"/>
      <c r="C7" s="21"/>
      <c r="D7" s="21"/>
      <c r="E7" s="22">
        <v>189619569</v>
      </c>
      <c r="F7" s="23">
        <v>189619569</v>
      </c>
      <c r="G7" s="23">
        <v>42669019</v>
      </c>
      <c r="H7" s="23">
        <v>611500</v>
      </c>
      <c r="I7" s="23">
        <v>2193489</v>
      </c>
      <c r="J7" s="23">
        <v>45474008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45474008</v>
      </c>
      <c r="X7" s="23">
        <v>43825614</v>
      </c>
      <c r="Y7" s="23">
        <v>1648394</v>
      </c>
      <c r="Z7" s="24">
        <v>3.76</v>
      </c>
      <c r="AA7" s="25">
        <v>189619569</v>
      </c>
    </row>
    <row r="8" spans="1:27" ht="13.5">
      <c r="A8" s="26" t="s">
        <v>35</v>
      </c>
      <c r="B8" s="20"/>
      <c r="C8" s="21"/>
      <c r="D8" s="21"/>
      <c r="E8" s="22">
        <v>45770680</v>
      </c>
      <c r="F8" s="23">
        <v>45770680</v>
      </c>
      <c r="G8" s="23">
        <v>2652481</v>
      </c>
      <c r="H8" s="23">
        <v>1036000</v>
      </c>
      <c r="I8" s="23"/>
      <c r="J8" s="23">
        <v>3688481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3688481</v>
      </c>
      <c r="X8" s="23">
        <v>9100000</v>
      </c>
      <c r="Y8" s="23">
        <v>-5411519</v>
      </c>
      <c r="Z8" s="24">
        <v>-59.47</v>
      </c>
      <c r="AA8" s="25">
        <v>45770680</v>
      </c>
    </row>
    <row r="9" spans="1:27" ht="13.5">
      <c r="A9" s="26" t="s">
        <v>36</v>
      </c>
      <c r="B9" s="20"/>
      <c r="C9" s="21"/>
      <c r="D9" s="21"/>
      <c r="E9" s="22">
        <v>22191409</v>
      </c>
      <c r="F9" s="23">
        <v>22191409</v>
      </c>
      <c r="G9" s="23">
        <v>1982431</v>
      </c>
      <c r="H9" s="23">
        <v>1553380</v>
      </c>
      <c r="I9" s="23">
        <v>1425340</v>
      </c>
      <c r="J9" s="23">
        <v>4961151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4961151</v>
      </c>
      <c r="X9" s="23">
        <v>2486756</v>
      </c>
      <c r="Y9" s="23">
        <v>2474395</v>
      </c>
      <c r="Z9" s="24">
        <v>99.5</v>
      </c>
      <c r="AA9" s="25">
        <v>22191409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-940770745</v>
      </c>
      <c r="F12" s="23">
        <v>-940770745</v>
      </c>
      <c r="G12" s="23">
        <v>-121948156</v>
      </c>
      <c r="H12" s="23">
        <v>-95498150</v>
      </c>
      <c r="I12" s="23">
        <v>-99166158</v>
      </c>
      <c r="J12" s="23">
        <v>-316612464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-316612464</v>
      </c>
      <c r="X12" s="23">
        <v>-255357874</v>
      </c>
      <c r="Y12" s="23">
        <v>-61254590</v>
      </c>
      <c r="Z12" s="24">
        <v>23.99</v>
      </c>
      <c r="AA12" s="25">
        <v>-940770745</v>
      </c>
    </row>
    <row r="13" spans="1:27" ht="13.5">
      <c r="A13" s="26" t="s">
        <v>40</v>
      </c>
      <c r="B13" s="20"/>
      <c r="C13" s="21"/>
      <c r="D13" s="21"/>
      <c r="E13" s="22">
        <v>-28080922</v>
      </c>
      <c r="F13" s="23">
        <v>-28080922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-278682</v>
      </c>
      <c r="Y13" s="23">
        <v>278682</v>
      </c>
      <c r="Z13" s="24">
        <v>-100</v>
      </c>
      <c r="AA13" s="25">
        <v>-28080922</v>
      </c>
    </row>
    <row r="14" spans="1:27" ht="13.5">
      <c r="A14" s="26" t="s">
        <v>41</v>
      </c>
      <c r="B14" s="20"/>
      <c r="C14" s="21"/>
      <c r="D14" s="21"/>
      <c r="E14" s="22">
        <v>-62503456</v>
      </c>
      <c r="F14" s="23">
        <v>-62503456</v>
      </c>
      <c r="G14" s="23">
        <v>-5007321</v>
      </c>
      <c r="H14" s="23">
        <v>-5123812</v>
      </c>
      <c r="I14" s="23">
        <v>-5187125</v>
      </c>
      <c r="J14" s="23">
        <v>-15318258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-15318258</v>
      </c>
      <c r="X14" s="23">
        <v>-14545140</v>
      </c>
      <c r="Y14" s="23">
        <v>-773118</v>
      </c>
      <c r="Z14" s="24">
        <v>5.32</v>
      </c>
      <c r="AA14" s="25">
        <v>-62503456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317619010</v>
      </c>
      <c r="F15" s="31">
        <f t="shared" si="0"/>
        <v>317619010</v>
      </c>
      <c r="G15" s="31">
        <f t="shared" si="0"/>
        <v>12356505</v>
      </c>
      <c r="H15" s="31">
        <f t="shared" si="0"/>
        <v>-1842052</v>
      </c>
      <c r="I15" s="31">
        <f t="shared" si="0"/>
        <v>-2461463</v>
      </c>
      <c r="J15" s="31">
        <f t="shared" si="0"/>
        <v>8052990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8052990</v>
      </c>
      <c r="X15" s="31">
        <f t="shared" si="0"/>
        <v>67080390</v>
      </c>
      <c r="Y15" s="31">
        <f t="shared" si="0"/>
        <v>-59027400</v>
      </c>
      <c r="Z15" s="32">
        <f>+IF(X15&lt;&gt;0,+(Y15/X15)*100,0)</f>
        <v>-87.99501612915488</v>
      </c>
      <c r="AA15" s="33">
        <f>SUM(AA6:AA14)</f>
        <v>317619010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150000</v>
      </c>
      <c r="F19" s="23">
        <v>150000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37500</v>
      </c>
      <c r="Y19" s="40">
        <v>-37500</v>
      </c>
      <c r="Z19" s="41">
        <v>-100</v>
      </c>
      <c r="AA19" s="42">
        <v>150000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-205000000</v>
      </c>
      <c r="F22" s="23">
        <v>-120000000</v>
      </c>
      <c r="G22" s="23">
        <v>60000000</v>
      </c>
      <c r="H22" s="23">
        <v>30000000</v>
      </c>
      <c r="I22" s="23">
        <v>36000000</v>
      </c>
      <c r="J22" s="23">
        <v>126000000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126000000</v>
      </c>
      <c r="X22" s="23">
        <v>-62000000</v>
      </c>
      <c r="Y22" s="23">
        <v>188000000</v>
      </c>
      <c r="Z22" s="24">
        <v>-303.23</v>
      </c>
      <c r="AA22" s="25">
        <v>-120000000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-186399180</v>
      </c>
      <c r="F24" s="23">
        <v>-257089920</v>
      </c>
      <c r="G24" s="23">
        <v>-1004883</v>
      </c>
      <c r="H24" s="23">
        <v>-6760491</v>
      </c>
      <c r="I24" s="23">
        <v>-12366854</v>
      </c>
      <c r="J24" s="23">
        <v>-20132228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-20132228</v>
      </c>
      <c r="X24" s="23">
        <v>-21115782</v>
      </c>
      <c r="Y24" s="23">
        <v>983554</v>
      </c>
      <c r="Z24" s="24">
        <v>-4.66</v>
      </c>
      <c r="AA24" s="25">
        <v>-257089920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-391249180</v>
      </c>
      <c r="F25" s="31">
        <f t="shared" si="1"/>
        <v>-376939920</v>
      </c>
      <c r="G25" s="31">
        <f t="shared" si="1"/>
        <v>58995117</v>
      </c>
      <c r="H25" s="31">
        <f t="shared" si="1"/>
        <v>23239509</v>
      </c>
      <c r="I25" s="31">
        <f t="shared" si="1"/>
        <v>23633146</v>
      </c>
      <c r="J25" s="31">
        <f t="shared" si="1"/>
        <v>105867772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105867772</v>
      </c>
      <c r="X25" s="31">
        <f t="shared" si="1"/>
        <v>-83078282</v>
      </c>
      <c r="Y25" s="31">
        <f t="shared" si="1"/>
        <v>188946054</v>
      </c>
      <c r="Z25" s="32">
        <f>+IF(X25&lt;&gt;0,+(Y25/X25)*100,0)</f>
        <v>-227.43134481283568</v>
      </c>
      <c r="AA25" s="33">
        <f>SUM(AA19:AA24)</f>
        <v>-376939920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80000000</v>
      </c>
      <c r="F30" s="23">
        <v>80000000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80000000</v>
      </c>
    </row>
    <row r="31" spans="1:27" ht="13.5">
      <c r="A31" s="26" t="s">
        <v>53</v>
      </c>
      <c r="B31" s="20"/>
      <c r="C31" s="21"/>
      <c r="D31" s="21"/>
      <c r="E31" s="22">
        <v>5241810</v>
      </c>
      <c r="F31" s="23">
        <v>5241810</v>
      </c>
      <c r="G31" s="23">
        <v>499147</v>
      </c>
      <c r="H31" s="40">
        <v>-38365</v>
      </c>
      <c r="I31" s="40">
        <v>-111839</v>
      </c>
      <c r="J31" s="40">
        <v>348943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348943</v>
      </c>
      <c r="X31" s="40">
        <v>975366</v>
      </c>
      <c r="Y31" s="23">
        <v>-626423</v>
      </c>
      <c r="Z31" s="24">
        <v>-64.22</v>
      </c>
      <c r="AA31" s="25">
        <v>5241810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-16709401</v>
      </c>
      <c r="F33" s="23">
        <v>-16709401</v>
      </c>
      <c r="G33" s="23"/>
      <c r="H33" s="23"/>
      <c r="I33" s="23">
        <v>-2195710</v>
      </c>
      <c r="J33" s="23">
        <v>-2195710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-2195710</v>
      </c>
      <c r="X33" s="23">
        <v>-1991009</v>
      </c>
      <c r="Y33" s="23">
        <v>-204701</v>
      </c>
      <c r="Z33" s="24">
        <v>10.28</v>
      </c>
      <c r="AA33" s="25">
        <v>-16709401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68532409</v>
      </c>
      <c r="F34" s="31">
        <f t="shared" si="2"/>
        <v>68532409</v>
      </c>
      <c r="G34" s="31">
        <f t="shared" si="2"/>
        <v>499147</v>
      </c>
      <c r="H34" s="31">
        <f t="shared" si="2"/>
        <v>-38365</v>
      </c>
      <c r="I34" s="31">
        <f t="shared" si="2"/>
        <v>-2307549</v>
      </c>
      <c r="J34" s="31">
        <f t="shared" si="2"/>
        <v>-1846767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-1846767</v>
      </c>
      <c r="X34" s="31">
        <f t="shared" si="2"/>
        <v>-1015643</v>
      </c>
      <c r="Y34" s="31">
        <f t="shared" si="2"/>
        <v>-831124</v>
      </c>
      <c r="Z34" s="32">
        <f>+IF(X34&lt;&gt;0,+(Y34/X34)*100,0)</f>
        <v>81.83229737220657</v>
      </c>
      <c r="AA34" s="33">
        <f>SUM(AA29:AA33)</f>
        <v>68532409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-5097761</v>
      </c>
      <c r="F36" s="37">
        <f t="shared" si="3"/>
        <v>9211499</v>
      </c>
      <c r="G36" s="37">
        <f t="shared" si="3"/>
        <v>71850769</v>
      </c>
      <c r="H36" s="37">
        <f t="shared" si="3"/>
        <v>21359092</v>
      </c>
      <c r="I36" s="37">
        <f t="shared" si="3"/>
        <v>18864134</v>
      </c>
      <c r="J36" s="37">
        <f t="shared" si="3"/>
        <v>112073995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112073995</v>
      </c>
      <c r="X36" s="37">
        <f t="shared" si="3"/>
        <v>-17013535</v>
      </c>
      <c r="Y36" s="37">
        <f t="shared" si="3"/>
        <v>129087530</v>
      </c>
      <c r="Z36" s="38">
        <f>+IF(X36&lt;&gt;0,+(Y36/X36)*100,0)</f>
        <v>-758.7343253474367</v>
      </c>
      <c r="AA36" s="39">
        <f>+AA15+AA25+AA34</f>
        <v>9211499</v>
      </c>
    </row>
    <row r="37" spans="1:27" ht="13.5">
      <c r="A37" s="26" t="s">
        <v>57</v>
      </c>
      <c r="B37" s="20"/>
      <c r="C37" s="35"/>
      <c r="D37" s="35"/>
      <c r="E37" s="36">
        <v>47859408</v>
      </c>
      <c r="F37" s="37">
        <v>47859408</v>
      </c>
      <c r="G37" s="37">
        <v>68326224</v>
      </c>
      <c r="H37" s="37">
        <v>140176993</v>
      </c>
      <c r="I37" s="37">
        <v>161536085</v>
      </c>
      <c r="J37" s="37">
        <v>68326224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68326224</v>
      </c>
      <c r="X37" s="37">
        <v>47859408</v>
      </c>
      <c r="Y37" s="37">
        <v>20466816</v>
      </c>
      <c r="Z37" s="38">
        <v>42.76</v>
      </c>
      <c r="AA37" s="39">
        <v>47859408</v>
      </c>
    </row>
    <row r="38" spans="1:27" ht="13.5">
      <c r="A38" s="45" t="s">
        <v>58</v>
      </c>
      <c r="B38" s="46"/>
      <c r="C38" s="47"/>
      <c r="D38" s="47"/>
      <c r="E38" s="48">
        <v>42761647</v>
      </c>
      <c r="F38" s="49">
        <v>57070907</v>
      </c>
      <c r="G38" s="49">
        <v>140176993</v>
      </c>
      <c r="H38" s="49">
        <v>161536085</v>
      </c>
      <c r="I38" s="49">
        <v>180400219</v>
      </c>
      <c r="J38" s="49">
        <v>180400219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180400219</v>
      </c>
      <c r="X38" s="49">
        <v>30845873</v>
      </c>
      <c r="Y38" s="49">
        <v>149554346</v>
      </c>
      <c r="Z38" s="50">
        <v>484.84</v>
      </c>
      <c r="AA38" s="51">
        <v>57070907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1191843554</v>
      </c>
      <c r="F6" s="23">
        <v>1191843554</v>
      </c>
      <c r="G6" s="23">
        <v>90136143</v>
      </c>
      <c r="H6" s="23">
        <v>114775285</v>
      </c>
      <c r="I6" s="23">
        <v>108507153</v>
      </c>
      <c r="J6" s="23">
        <v>313418581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313418581</v>
      </c>
      <c r="X6" s="23">
        <v>245402739</v>
      </c>
      <c r="Y6" s="23">
        <v>68015842</v>
      </c>
      <c r="Z6" s="24">
        <v>27.72</v>
      </c>
      <c r="AA6" s="25">
        <v>1191843554</v>
      </c>
    </row>
    <row r="7" spans="1:27" ht="13.5">
      <c r="A7" s="26" t="s">
        <v>34</v>
      </c>
      <c r="B7" s="20"/>
      <c r="C7" s="21"/>
      <c r="D7" s="21"/>
      <c r="E7" s="22">
        <v>397237000</v>
      </c>
      <c r="F7" s="23">
        <v>397237000</v>
      </c>
      <c r="G7" s="23">
        <v>153845000</v>
      </c>
      <c r="H7" s="23">
        <v>50</v>
      </c>
      <c r="I7" s="23"/>
      <c r="J7" s="23">
        <v>153845050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153845050</v>
      </c>
      <c r="X7" s="23">
        <v>158894800</v>
      </c>
      <c r="Y7" s="23">
        <v>-5049750</v>
      </c>
      <c r="Z7" s="24">
        <v>-3.18</v>
      </c>
      <c r="AA7" s="25">
        <v>397237000</v>
      </c>
    </row>
    <row r="8" spans="1:27" ht="13.5">
      <c r="A8" s="26" t="s">
        <v>35</v>
      </c>
      <c r="B8" s="20"/>
      <c r="C8" s="21"/>
      <c r="D8" s="21"/>
      <c r="E8" s="22">
        <v>511234000</v>
      </c>
      <c r="F8" s="23">
        <v>511234000</v>
      </c>
      <c r="G8" s="23">
        <v>131076000</v>
      </c>
      <c r="H8" s="23">
        <v>3350000</v>
      </c>
      <c r="I8" s="23"/>
      <c r="J8" s="23">
        <v>134426000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134426000</v>
      </c>
      <c r="X8" s="23">
        <v>127808500</v>
      </c>
      <c r="Y8" s="23">
        <v>6617500</v>
      </c>
      <c r="Z8" s="24">
        <v>5.18</v>
      </c>
      <c r="AA8" s="25">
        <v>511234000</v>
      </c>
    </row>
    <row r="9" spans="1:27" ht="13.5">
      <c r="A9" s="26" t="s">
        <v>36</v>
      </c>
      <c r="B9" s="20"/>
      <c r="C9" s="21"/>
      <c r="D9" s="21"/>
      <c r="E9" s="22">
        <v>33942034</v>
      </c>
      <c r="F9" s="23">
        <v>33942034</v>
      </c>
      <c r="G9" s="23"/>
      <c r="H9" s="23"/>
      <c r="I9" s="23">
        <v>119056</v>
      </c>
      <c r="J9" s="23">
        <v>119056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119056</v>
      </c>
      <c r="X9" s="23">
        <v>4569057</v>
      </c>
      <c r="Y9" s="23">
        <v>-4450001</v>
      </c>
      <c r="Z9" s="24">
        <v>-97.39</v>
      </c>
      <c r="AA9" s="25">
        <v>33942034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-1392788365</v>
      </c>
      <c r="F12" s="23">
        <v>-1392788365</v>
      </c>
      <c r="G12" s="23">
        <v>-261150013</v>
      </c>
      <c r="H12" s="23">
        <v>-124268662</v>
      </c>
      <c r="I12" s="23">
        <v>-298072397</v>
      </c>
      <c r="J12" s="23">
        <v>-683491072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-683491072</v>
      </c>
      <c r="X12" s="23">
        <v>-352316341</v>
      </c>
      <c r="Y12" s="23">
        <v>-331174731</v>
      </c>
      <c r="Z12" s="24">
        <v>94</v>
      </c>
      <c r="AA12" s="25">
        <v>-1392788365</v>
      </c>
    </row>
    <row r="13" spans="1:27" ht="13.5">
      <c r="A13" s="26" t="s">
        <v>40</v>
      </c>
      <c r="B13" s="20"/>
      <c r="C13" s="21"/>
      <c r="D13" s="21"/>
      <c r="E13" s="22">
        <v>-39931290</v>
      </c>
      <c r="F13" s="23">
        <v>-39931290</v>
      </c>
      <c r="G13" s="23">
        <v>-60000</v>
      </c>
      <c r="H13" s="23">
        <v>-17845</v>
      </c>
      <c r="I13" s="23">
        <v>-635227</v>
      </c>
      <c r="J13" s="23">
        <v>-713072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-713072</v>
      </c>
      <c r="X13" s="23">
        <v>-3120468</v>
      </c>
      <c r="Y13" s="23">
        <v>2407396</v>
      </c>
      <c r="Z13" s="24">
        <v>-77.15</v>
      </c>
      <c r="AA13" s="25">
        <v>-39931290</v>
      </c>
    </row>
    <row r="14" spans="1:27" ht="13.5">
      <c r="A14" s="26" t="s">
        <v>41</v>
      </c>
      <c r="B14" s="20"/>
      <c r="C14" s="21"/>
      <c r="D14" s="21"/>
      <c r="E14" s="22">
        <v>-138362952</v>
      </c>
      <c r="F14" s="23">
        <v>-138362952</v>
      </c>
      <c r="G14" s="23">
        <v>-67716</v>
      </c>
      <c r="H14" s="23">
        <v>-445686</v>
      </c>
      <c r="I14" s="23">
        <v>-856080</v>
      </c>
      <c r="J14" s="23">
        <v>-1369482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-1369482</v>
      </c>
      <c r="X14" s="23">
        <v>-34590738</v>
      </c>
      <c r="Y14" s="23">
        <v>33221256</v>
      </c>
      <c r="Z14" s="24">
        <v>-96.04</v>
      </c>
      <c r="AA14" s="25">
        <v>-138362952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563173981</v>
      </c>
      <c r="F15" s="31">
        <f t="shared" si="0"/>
        <v>563173981</v>
      </c>
      <c r="G15" s="31">
        <f t="shared" si="0"/>
        <v>113779414</v>
      </c>
      <c r="H15" s="31">
        <f t="shared" si="0"/>
        <v>-6606858</v>
      </c>
      <c r="I15" s="31">
        <f t="shared" si="0"/>
        <v>-190937495</v>
      </c>
      <c r="J15" s="31">
        <f t="shared" si="0"/>
        <v>-83764939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-83764939</v>
      </c>
      <c r="X15" s="31">
        <f t="shared" si="0"/>
        <v>146647549</v>
      </c>
      <c r="Y15" s="31">
        <f t="shared" si="0"/>
        <v>-230412488</v>
      </c>
      <c r="Z15" s="32">
        <f>+IF(X15&lt;&gt;0,+(Y15/X15)*100,0)</f>
        <v>-157.11990385874094</v>
      </c>
      <c r="AA15" s="33">
        <f>SUM(AA6:AA14)</f>
        <v>563173981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3920001</v>
      </c>
      <c r="F19" s="23">
        <v>3920001</v>
      </c>
      <c r="G19" s="40">
        <v>19897143</v>
      </c>
      <c r="H19" s="40">
        <v>2071839</v>
      </c>
      <c r="I19" s="40">
        <v>36532389</v>
      </c>
      <c r="J19" s="23">
        <v>58501371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58501371</v>
      </c>
      <c r="X19" s="23"/>
      <c r="Y19" s="40">
        <v>58501371</v>
      </c>
      <c r="Z19" s="41"/>
      <c r="AA19" s="42">
        <v>3920001</v>
      </c>
    </row>
    <row r="20" spans="1:27" ht="13.5">
      <c r="A20" s="26" t="s">
        <v>45</v>
      </c>
      <c r="B20" s="20"/>
      <c r="C20" s="21"/>
      <c r="D20" s="21"/>
      <c r="E20" s="43">
        <v>85988340</v>
      </c>
      <c r="F20" s="40">
        <v>85988340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21497085</v>
      </c>
      <c r="Y20" s="23">
        <v>-21497085</v>
      </c>
      <c r="Z20" s="24">
        <v>-100</v>
      </c>
      <c r="AA20" s="25">
        <v>85988340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-522517329</v>
      </c>
      <c r="F24" s="23">
        <v>-522517329</v>
      </c>
      <c r="G24" s="23">
        <v>-4415792</v>
      </c>
      <c r="H24" s="23">
        <v>-7505498</v>
      </c>
      <c r="I24" s="23">
        <v>-23469947</v>
      </c>
      <c r="J24" s="23">
        <v>-35391237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-35391237</v>
      </c>
      <c r="X24" s="23">
        <v>-73267828</v>
      </c>
      <c r="Y24" s="23">
        <v>37876591</v>
      </c>
      <c r="Z24" s="24">
        <v>-51.7</v>
      </c>
      <c r="AA24" s="25">
        <v>-522517329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-432608988</v>
      </c>
      <c r="F25" s="31">
        <f t="shared" si="1"/>
        <v>-432608988</v>
      </c>
      <c r="G25" s="31">
        <f t="shared" si="1"/>
        <v>15481351</v>
      </c>
      <c r="H25" s="31">
        <f t="shared" si="1"/>
        <v>-5433659</v>
      </c>
      <c r="I25" s="31">
        <f t="shared" si="1"/>
        <v>13062442</v>
      </c>
      <c r="J25" s="31">
        <f t="shared" si="1"/>
        <v>23110134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23110134</v>
      </c>
      <c r="X25" s="31">
        <f t="shared" si="1"/>
        <v>-51770743</v>
      </c>
      <c r="Y25" s="31">
        <f t="shared" si="1"/>
        <v>74880877</v>
      </c>
      <c r="Z25" s="32">
        <f>+IF(X25&lt;&gt;0,+(Y25/X25)*100,0)</f>
        <v>-144.63937092809348</v>
      </c>
      <c r="AA25" s="33">
        <f>SUM(AA19:AA24)</f>
        <v>-432608988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77150511</v>
      </c>
      <c r="F30" s="23">
        <v>77150511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25500000</v>
      </c>
      <c r="Y30" s="23">
        <v>-25500000</v>
      </c>
      <c r="Z30" s="24">
        <v>-100</v>
      </c>
      <c r="AA30" s="25">
        <v>77150511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-16828488</v>
      </c>
      <c r="F33" s="23">
        <v>-16828488</v>
      </c>
      <c r="G33" s="23"/>
      <c r="H33" s="23"/>
      <c r="I33" s="23">
        <v>-1370202</v>
      </c>
      <c r="J33" s="23">
        <v>-1370202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-1370202</v>
      </c>
      <c r="X33" s="23">
        <v>-850000</v>
      </c>
      <c r="Y33" s="23">
        <v>-520202</v>
      </c>
      <c r="Z33" s="24">
        <v>61.2</v>
      </c>
      <c r="AA33" s="25">
        <v>-16828488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60322023</v>
      </c>
      <c r="F34" s="31">
        <f t="shared" si="2"/>
        <v>60322023</v>
      </c>
      <c r="G34" s="31">
        <f t="shared" si="2"/>
        <v>0</v>
      </c>
      <c r="H34" s="31">
        <f t="shared" si="2"/>
        <v>0</v>
      </c>
      <c r="I34" s="31">
        <f t="shared" si="2"/>
        <v>-1370202</v>
      </c>
      <c r="J34" s="31">
        <f t="shared" si="2"/>
        <v>-1370202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-1370202</v>
      </c>
      <c r="X34" s="31">
        <f t="shared" si="2"/>
        <v>24650000</v>
      </c>
      <c r="Y34" s="31">
        <f t="shared" si="2"/>
        <v>-26020202</v>
      </c>
      <c r="Z34" s="32">
        <f>+IF(X34&lt;&gt;0,+(Y34/X34)*100,0)</f>
        <v>-105.55862880324544</v>
      </c>
      <c r="AA34" s="33">
        <f>SUM(AA29:AA33)</f>
        <v>60322023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190887016</v>
      </c>
      <c r="F36" s="37">
        <f t="shared" si="3"/>
        <v>190887016</v>
      </c>
      <c r="G36" s="37">
        <f t="shared" si="3"/>
        <v>129260765</v>
      </c>
      <c r="H36" s="37">
        <f t="shared" si="3"/>
        <v>-12040517</v>
      </c>
      <c r="I36" s="37">
        <f t="shared" si="3"/>
        <v>-179245255</v>
      </c>
      <c r="J36" s="37">
        <f t="shared" si="3"/>
        <v>-62025007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-62025007</v>
      </c>
      <c r="X36" s="37">
        <f t="shared" si="3"/>
        <v>119526806</v>
      </c>
      <c r="Y36" s="37">
        <f t="shared" si="3"/>
        <v>-181551813</v>
      </c>
      <c r="Z36" s="38">
        <f>+IF(X36&lt;&gt;0,+(Y36/X36)*100,0)</f>
        <v>-151.89213120946275</v>
      </c>
      <c r="AA36" s="39">
        <f>+AA15+AA25+AA34</f>
        <v>190887016</v>
      </c>
    </row>
    <row r="37" spans="1:27" ht="13.5">
      <c r="A37" s="26" t="s">
        <v>57</v>
      </c>
      <c r="B37" s="20"/>
      <c r="C37" s="35"/>
      <c r="D37" s="35"/>
      <c r="E37" s="36">
        <v>119275850</v>
      </c>
      <c r="F37" s="37">
        <v>119275850</v>
      </c>
      <c r="G37" s="37">
        <v>96112103</v>
      </c>
      <c r="H37" s="37">
        <v>225372868</v>
      </c>
      <c r="I37" s="37">
        <v>213332351</v>
      </c>
      <c r="J37" s="37">
        <v>96112103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96112103</v>
      </c>
      <c r="X37" s="37">
        <v>119275850</v>
      </c>
      <c r="Y37" s="37">
        <v>-23163747</v>
      </c>
      <c r="Z37" s="38">
        <v>-19.42</v>
      </c>
      <c r="AA37" s="39">
        <v>119275850</v>
      </c>
    </row>
    <row r="38" spans="1:27" ht="13.5">
      <c r="A38" s="45" t="s">
        <v>58</v>
      </c>
      <c r="B38" s="46"/>
      <c r="C38" s="47"/>
      <c r="D38" s="47"/>
      <c r="E38" s="48">
        <v>310162866</v>
      </c>
      <c r="F38" s="49">
        <v>310162866</v>
      </c>
      <c r="G38" s="49">
        <v>225372868</v>
      </c>
      <c r="H38" s="49">
        <v>213332351</v>
      </c>
      <c r="I38" s="49">
        <v>34087096</v>
      </c>
      <c r="J38" s="49">
        <v>34087096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34087096</v>
      </c>
      <c r="X38" s="49">
        <v>238802656</v>
      </c>
      <c r="Y38" s="49">
        <v>-204715560</v>
      </c>
      <c r="Z38" s="50">
        <v>-85.73</v>
      </c>
      <c r="AA38" s="51">
        <v>310162866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1276615455</v>
      </c>
      <c r="D6" s="21"/>
      <c r="E6" s="22">
        <v>1302790601</v>
      </c>
      <c r="F6" s="23">
        <v>1302790601</v>
      </c>
      <c r="G6" s="23">
        <v>83278979</v>
      </c>
      <c r="H6" s="23">
        <v>97482468</v>
      </c>
      <c r="I6" s="23">
        <v>88873226</v>
      </c>
      <c r="J6" s="23">
        <v>269634673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269634673</v>
      </c>
      <c r="X6" s="23">
        <v>469415661</v>
      </c>
      <c r="Y6" s="23">
        <v>-199780988</v>
      </c>
      <c r="Z6" s="24">
        <v>-42.56</v>
      </c>
      <c r="AA6" s="25">
        <v>1302790601</v>
      </c>
    </row>
    <row r="7" spans="1:27" ht="13.5">
      <c r="A7" s="26" t="s">
        <v>34</v>
      </c>
      <c r="B7" s="20"/>
      <c r="C7" s="21">
        <v>166600914</v>
      </c>
      <c r="D7" s="21"/>
      <c r="E7" s="22">
        <v>164709767</v>
      </c>
      <c r="F7" s="23">
        <v>164709767</v>
      </c>
      <c r="G7" s="23">
        <v>53915168</v>
      </c>
      <c r="H7" s="23">
        <v>5010167</v>
      </c>
      <c r="I7" s="23">
        <v>312000</v>
      </c>
      <c r="J7" s="23">
        <v>59237335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59237335</v>
      </c>
      <c r="X7" s="23">
        <v>51000000</v>
      </c>
      <c r="Y7" s="23">
        <v>8237335</v>
      </c>
      <c r="Z7" s="24">
        <v>16.15</v>
      </c>
      <c r="AA7" s="25">
        <v>164709767</v>
      </c>
    </row>
    <row r="8" spans="1:27" ht="13.5">
      <c r="A8" s="26" t="s">
        <v>35</v>
      </c>
      <c r="B8" s="20"/>
      <c r="C8" s="21">
        <v>140152984</v>
      </c>
      <c r="D8" s="21"/>
      <c r="E8" s="22">
        <v>88927233</v>
      </c>
      <c r="F8" s="23">
        <v>88927233</v>
      </c>
      <c r="G8" s="23">
        <v>1600000</v>
      </c>
      <c r="H8" s="23">
        <v>13827882</v>
      </c>
      <c r="I8" s="23"/>
      <c r="J8" s="23">
        <v>15427882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15427882</v>
      </c>
      <c r="X8" s="23">
        <v>16250000</v>
      </c>
      <c r="Y8" s="23">
        <v>-822118</v>
      </c>
      <c r="Z8" s="24">
        <v>-5.06</v>
      </c>
      <c r="AA8" s="25">
        <v>88927233</v>
      </c>
    </row>
    <row r="9" spans="1:27" ht="13.5">
      <c r="A9" s="26" t="s">
        <v>36</v>
      </c>
      <c r="B9" s="20"/>
      <c r="C9" s="21">
        <v>78157077</v>
      </c>
      <c r="D9" s="21"/>
      <c r="E9" s="22">
        <v>23250000</v>
      </c>
      <c r="F9" s="23">
        <v>23250000</v>
      </c>
      <c r="G9" s="23">
        <v>5329228</v>
      </c>
      <c r="H9" s="23">
        <v>6171488</v>
      </c>
      <c r="I9" s="23">
        <v>8234523</v>
      </c>
      <c r="J9" s="23">
        <v>19735239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19735239</v>
      </c>
      <c r="X9" s="23">
        <v>4650000</v>
      </c>
      <c r="Y9" s="23">
        <v>15085239</v>
      </c>
      <c r="Z9" s="24">
        <v>324.41</v>
      </c>
      <c r="AA9" s="25">
        <v>23250000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-1439099273</v>
      </c>
      <c r="D12" s="21"/>
      <c r="E12" s="22">
        <v>-1378985007</v>
      </c>
      <c r="F12" s="23">
        <v>-1378985007</v>
      </c>
      <c r="G12" s="23">
        <v>-168337507</v>
      </c>
      <c r="H12" s="23">
        <v>-124282377</v>
      </c>
      <c r="I12" s="23">
        <v>-54523808</v>
      </c>
      <c r="J12" s="23">
        <v>-347143692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-347143692</v>
      </c>
      <c r="X12" s="23">
        <v>-299772000</v>
      </c>
      <c r="Y12" s="23">
        <v>-47371692</v>
      </c>
      <c r="Z12" s="24">
        <v>15.8</v>
      </c>
      <c r="AA12" s="25">
        <v>-1378985007</v>
      </c>
    </row>
    <row r="13" spans="1:27" ht="13.5">
      <c r="A13" s="26" t="s">
        <v>40</v>
      </c>
      <c r="B13" s="20"/>
      <c r="C13" s="21">
        <v>-28056346</v>
      </c>
      <c r="D13" s="21"/>
      <c r="E13" s="22">
        <v>-36559194</v>
      </c>
      <c r="F13" s="23">
        <v>-36559194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-36559194</v>
      </c>
    </row>
    <row r="14" spans="1:27" ht="13.5">
      <c r="A14" s="26" t="s">
        <v>41</v>
      </c>
      <c r="B14" s="20"/>
      <c r="C14" s="21">
        <v>-19564339</v>
      </c>
      <c r="D14" s="21"/>
      <c r="E14" s="22">
        <v>-4750000</v>
      </c>
      <c r="F14" s="23">
        <v>-4750000</v>
      </c>
      <c r="G14" s="23">
        <v>-1300000</v>
      </c>
      <c r="H14" s="23">
        <v>-200000</v>
      </c>
      <c r="I14" s="23">
        <v>-1450000</v>
      </c>
      <c r="J14" s="23">
        <v>-2950000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-2950000</v>
      </c>
      <c r="X14" s="23">
        <v>-4500000</v>
      </c>
      <c r="Y14" s="23">
        <v>1550000</v>
      </c>
      <c r="Z14" s="24">
        <v>-34.44</v>
      </c>
      <c r="AA14" s="25">
        <v>-4750000</v>
      </c>
    </row>
    <row r="15" spans="1:27" ht="13.5">
      <c r="A15" s="27" t="s">
        <v>42</v>
      </c>
      <c r="B15" s="28"/>
      <c r="C15" s="29">
        <f aca="true" t="shared" si="0" ref="C15:Y15">SUM(C6:C14)</f>
        <v>174806472</v>
      </c>
      <c r="D15" s="29">
        <f>SUM(D6:D14)</f>
        <v>0</v>
      </c>
      <c r="E15" s="30">
        <f t="shared" si="0"/>
        <v>159383400</v>
      </c>
      <c r="F15" s="31">
        <f t="shared" si="0"/>
        <v>159383400</v>
      </c>
      <c r="G15" s="31">
        <f t="shared" si="0"/>
        <v>-25514132</v>
      </c>
      <c r="H15" s="31">
        <f t="shared" si="0"/>
        <v>-1990372</v>
      </c>
      <c r="I15" s="31">
        <f t="shared" si="0"/>
        <v>41445941</v>
      </c>
      <c r="J15" s="31">
        <f t="shared" si="0"/>
        <v>13941437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13941437</v>
      </c>
      <c r="X15" s="31">
        <f t="shared" si="0"/>
        <v>237043661</v>
      </c>
      <c r="Y15" s="31">
        <f t="shared" si="0"/>
        <v>-223102224</v>
      </c>
      <c r="Z15" s="32">
        <f>+IF(X15&lt;&gt;0,+(Y15/X15)*100,0)</f>
        <v>-94.1186206198528</v>
      </c>
      <c r="AA15" s="33">
        <f>SUM(AA6:AA14)</f>
        <v>159383400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-238072154</v>
      </c>
      <c r="D24" s="21"/>
      <c r="E24" s="22">
        <v>-131182502</v>
      </c>
      <c r="F24" s="23">
        <v>-131182502</v>
      </c>
      <c r="G24" s="23">
        <v>-2070641</v>
      </c>
      <c r="H24" s="23">
        <v>-9420886</v>
      </c>
      <c r="I24" s="23">
        <v>-13422385</v>
      </c>
      <c r="J24" s="23">
        <v>-24913912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-24913912</v>
      </c>
      <c r="X24" s="23">
        <v>-14850000</v>
      </c>
      <c r="Y24" s="23">
        <v>-10063912</v>
      </c>
      <c r="Z24" s="24">
        <v>67.77</v>
      </c>
      <c r="AA24" s="25">
        <v>-131182502</v>
      </c>
    </row>
    <row r="25" spans="1:27" ht="13.5">
      <c r="A25" s="27" t="s">
        <v>49</v>
      </c>
      <c r="B25" s="28"/>
      <c r="C25" s="29">
        <f aca="true" t="shared" si="1" ref="C25:Y25">SUM(C19:C24)</f>
        <v>-238072154</v>
      </c>
      <c r="D25" s="29">
        <f>SUM(D19:D24)</f>
        <v>0</v>
      </c>
      <c r="E25" s="30">
        <f t="shared" si="1"/>
        <v>-131182502</v>
      </c>
      <c r="F25" s="31">
        <f t="shared" si="1"/>
        <v>-131182502</v>
      </c>
      <c r="G25" s="31">
        <f t="shared" si="1"/>
        <v>-2070641</v>
      </c>
      <c r="H25" s="31">
        <f t="shared" si="1"/>
        <v>-9420886</v>
      </c>
      <c r="I25" s="31">
        <f t="shared" si="1"/>
        <v>-13422385</v>
      </c>
      <c r="J25" s="31">
        <f t="shared" si="1"/>
        <v>-24913912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-24913912</v>
      </c>
      <c r="X25" s="31">
        <f t="shared" si="1"/>
        <v>-14850000</v>
      </c>
      <c r="Y25" s="31">
        <f t="shared" si="1"/>
        <v>-10063912</v>
      </c>
      <c r="Z25" s="32">
        <f>+IF(X25&lt;&gt;0,+(Y25/X25)*100,0)</f>
        <v>67.77045117845117</v>
      </c>
      <c r="AA25" s="33">
        <f>SUM(AA19:AA24)</f>
        <v>-131182502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64803069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1263001</v>
      </c>
      <c r="F31" s="23">
        <v>1263001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>
        <v>1263001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-20303318</v>
      </c>
      <c r="D33" s="21"/>
      <c r="E33" s="22">
        <v>-15826642</v>
      </c>
      <c r="F33" s="23">
        <v>-15826642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-15826642</v>
      </c>
    </row>
    <row r="34" spans="1:27" ht="13.5">
      <c r="A34" s="27" t="s">
        <v>55</v>
      </c>
      <c r="B34" s="28"/>
      <c r="C34" s="29">
        <f aca="true" t="shared" si="2" ref="C34:Y34">SUM(C29:C33)</f>
        <v>44499751</v>
      </c>
      <c r="D34" s="29">
        <f>SUM(D29:D33)</f>
        <v>0</v>
      </c>
      <c r="E34" s="30">
        <f t="shared" si="2"/>
        <v>-14563641</v>
      </c>
      <c r="F34" s="31">
        <f t="shared" si="2"/>
        <v>-14563641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-14563641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-18765931</v>
      </c>
      <c r="D36" s="35">
        <f>+D15+D25+D34</f>
        <v>0</v>
      </c>
      <c r="E36" s="36">
        <f t="shared" si="3"/>
        <v>13637257</v>
      </c>
      <c r="F36" s="37">
        <f t="shared" si="3"/>
        <v>13637257</v>
      </c>
      <c r="G36" s="37">
        <f t="shared" si="3"/>
        <v>-27584773</v>
      </c>
      <c r="H36" s="37">
        <f t="shared" si="3"/>
        <v>-11411258</v>
      </c>
      <c r="I36" s="37">
        <f t="shared" si="3"/>
        <v>28023556</v>
      </c>
      <c r="J36" s="37">
        <f t="shared" si="3"/>
        <v>-10972475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-10972475</v>
      </c>
      <c r="X36" s="37">
        <f t="shared" si="3"/>
        <v>222193661</v>
      </c>
      <c r="Y36" s="37">
        <f t="shared" si="3"/>
        <v>-233166136</v>
      </c>
      <c r="Z36" s="38">
        <f>+IF(X36&lt;&gt;0,+(Y36/X36)*100,0)</f>
        <v>-104.93824844084997</v>
      </c>
      <c r="AA36" s="39">
        <f>+AA15+AA25+AA34</f>
        <v>13637257</v>
      </c>
    </row>
    <row r="37" spans="1:27" ht="13.5">
      <c r="A37" s="26" t="s">
        <v>57</v>
      </c>
      <c r="B37" s="20"/>
      <c r="C37" s="35">
        <v>323965041</v>
      </c>
      <c r="D37" s="35"/>
      <c r="E37" s="36">
        <v>236901000</v>
      </c>
      <c r="F37" s="37">
        <v>236901000</v>
      </c>
      <c r="G37" s="37">
        <v>305199110</v>
      </c>
      <c r="H37" s="37">
        <v>277614337</v>
      </c>
      <c r="I37" s="37">
        <v>266203079</v>
      </c>
      <c r="J37" s="37">
        <v>305199110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305199110</v>
      </c>
      <c r="X37" s="37">
        <v>236901000</v>
      </c>
      <c r="Y37" s="37">
        <v>68298110</v>
      </c>
      <c r="Z37" s="38">
        <v>28.83</v>
      </c>
      <c r="AA37" s="39">
        <v>236901000</v>
      </c>
    </row>
    <row r="38" spans="1:27" ht="13.5">
      <c r="A38" s="45" t="s">
        <v>58</v>
      </c>
      <c r="B38" s="46"/>
      <c r="C38" s="47">
        <v>305199110</v>
      </c>
      <c r="D38" s="47"/>
      <c r="E38" s="48">
        <v>250538256</v>
      </c>
      <c r="F38" s="49">
        <v>250538256</v>
      </c>
      <c r="G38" s="49">
        <v>277614337</v>
      </c>
      <c r="H38" s="49">
        <v>266203079</v>
      </c>
      <c r="I38" s="49">
        <v>294226635</v>
      </c>
      <c r="J38" s="49">
        <v>294226635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294226635</v>
      </c>
      <c r="X38" s="49">
        <v>459094660</v>
      </c>
      <c r="Y38" s="49">
        <v>-164868025</v>
      </c>
      <c r="Z38" s="50">
        <v>-35.91</v>
      </c>
      <c r="AA38" s="51">
        <v>250538256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760198632</v>
      </c>
      <c r="F6" s="23">
        <v>760198632</v>
      </c>
      <c r="G6" s="23">
        <v>77523742</v>
      </c>
      <c r="H6" s="23">
        <v>61555830</v>
      </c>
      <c r="I6" s="23">
        <v>62042001</v>
      </c>
      <c r="J6" s="23">
        <v>201121573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201121573</v>
      </c>
      <c r="X6" s="23">
        <v>204299658</v>
      </c>
      <c r="Y6" s="23">
        <v>-3178085</v>
      </c>
      <c r="Z6" s="24">
        <v>-1.56</v>
      </c>
      <c r="AA6" s="25">
        <v>760198632</v>
      </c>
    </row>
    <row r="7" spans="1:27" ht="13.5">
      <c r="A7" s="26" t="s">
        <v>34</v>
      </c>
      <c r="B7" s="20"/>
      <c r="C7" s="21"/>
      <c r="D7" s="21"/>
      <c r="E7" s="22">
        <v>375958000</v>
      </c>
      <c r="F7" s="23">
        <v>375958000</v>
      </c>
      <c r="G7" s="23">
        <v>146964000</v>
      </c>
      <c r="H7" s="23">
        <v>3349000</v>
      </c>
      <c r="I7" s="23"/>
      <c r="J7" s="23">
        <v>150313000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150313000</v>
      </c>
      <c r="X7" s="23">
        <v>145000000</v>
      </c>
      <c r="Y7" s="23">
        <v>5313000</v>
      </c>
      <c r="Z7" s="24">
        <v>3.66</v>
      </c>
      <c r="AA7" s="25">
        <v>375958000</v>
      </c>
    </row>
    <row r="8" spans="1:27" ht="13.5">
      <c r="A8" s="26" t="s">
        <v>35</v>
      </c>
      <c r="B8" s="20"/>
      <c r="C8" s="21"/>
      <c r="D8" s="21"/>
      <c r="E8" s="22">
        <v>259194000</v>
      </c>
      <c r="F8" s="23">
        <v>259194000</v>
      </c>
      <c r="G8" s="23">
        <v>52507000</v>
      </c>
      <c r="H8" s="23">
        <v>4915000</v>
      </c>
      <c r="I8" s="23">
        <v>2000000</v>
      </c>
      <c r="J8" s="23">
        <v>59422000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59422000</v>
      </c>
      <c r="X8" s="23">
        <v>56900000</v>
      </c>
      <c r="Y8" s="23">
        <v>2522000</v>
      </c>
      <c r="Z8" s="24">
        <v>4.43</v>
      </c>
      <c r="AA8" s="25">
        <v>259194000</v>
      </c>
    </row>
    <row r="9" spans="1:27" ht="13.5">
      <c r="A9" s="26" t="s">
        <v>36</v>
      </c>
      <c r="B9" s="20"/>
      <c r="C9" s="21"/>
      <c r="D9" s="21"/>
      <c r="E9" s="22">
        <v>3942600</v>
      </c>
      <c r="F9" s="23">
        <v>3942600</v>
      </c>
      <c r="G9" s="23">
        <v>929448</v>
      </c>
      <c r="H9" s="23">
        <v>1091121</v>
      </c>
      <c r="I9" s="23">
        <v>1441311</v>
      </c>
      <c r="J9" s="23">
        <v>3461880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3461880</v>
      </c>
      <c r="X9" s="23">
        <v>985650</v>
      </c>
      <c r="Y9" s="23">
        <v>2476230</v>
      </c>
      <c r="Z9" s="24">
        <v>251.23</v>
      </c>
      <c r="AA9" s="25">
        <v>3942600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-1057678828</v>
      </c>
      <c r="F12" s="23">
        <v>-1057678828</v>
      </c>
      <c r="G12" s="23">
        <v>-217935709</v>
      </c>
      <c r="H12" s="23">
        <v>-109962999</v>
      </c>
      <c r="I12" s="23">
        <v>-60384868</v>
      </c>
      <c r="J12" s="23">
        <v>-388283576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-388283576</v>
      </c>
      <c r="X12" s="23">
        <v>-275919772</v>
      </c>
      <c r="Y12" s="23">
        <v>-112363804</v>
      </c>
      <c r="Z12" s="24">
        <v>40.72</v>
      </c>
      <c r="AA12" s="25">
        <v>-1057678828</v>
      </c>
    </row>
    <row r="13" spans="1:27" ht="13.5">
      <c r="A13" s="26" t="s">
        <v>40</v>
      </c>
      <c r="B13" s="20"/>
      <c r="C13" s="21"/>
      <c r="D13" s="21"/>
      <c r="E13" s="22">
        <v>-9999996</v>
      </c>
      <c r="F13" s="23">
        <v>-9999996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-2499999</v>
      </c>
      <c r="Y13" s="23">
        <v>2499999</v>
      </c>
      <c r="Z13" s="24">
        <v>-100</v>
      </c>
      <c r="AA13" s="25">
        <v>-9999996</v>
      </c>
    </row>
    <row r="14" spans="1:27" ht="13.5">
      <c r="A14" s="26" t="s">
        <v>41</v>
      </c>
      <c r="B14" s="20"/>
      <c r="C14" s="21"/>
      <c r="D14" s="21"/>
      <c r="E14" s="22">
        <v>-15000000</v>
      </c>
      <c r="F14" s="23">
        <v>-15000000</v>
      </c>
      <c r="G14" s="23"/>
      <c r="H14" s="23">
        <v>-4726</v>
      </c>
      <c r="I14" s="23"/>
      <c r="J14" s="23">
        <v>-4726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-4726</v>
      </c>
      <c r="X14" s="23">
        <v>-3750000</v>
      </c>
      <c r="Y14" s="23">
        <v>3745274</v>
      </c>
      <c r="Z14" s="24">
        <v>-99.87</v>
      </c>
      <c r="AA14" s="25">
        <v>-15000000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316614408</v>
      </c>
      <c r="F15" s="31">
        <f t="shared" si="0"/>
        <v>316614408</v>
      </c>
      <c r="G15" s="31">
        <f t="shared" si="0"/>
        <v>59988481</v>
      </c>
      <c r="H15" s="31">
        <f t="shared" si="0"/>
        <v>-39056774</v>
      </c>
      <c r="I15" s="31">
        <f t="shared" si="0"/>
        <v>5098444</v>
      </c>
      <c r="J15" s="31">
        <f t="shared" si="0"/>
        <v>26030151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26030151</v>
      </c>
      <c r="X15" s="31">
        <f t="shared" si="0"/>
        <v>125015537</v>
      </c>
      <c r="Y15" s="31">
        <f t="shared" si="0"/>
        <v>-98985386</v>
      </c>
      <c r="Z15" s="32">
        <f>+IF(X15&lt;&gt;0,+(Y15/X15)*100,0)</f>
        <v>-79.17846723323679</v>
      </c>
      <c r="AA15" s="33">
        <f>SUM(AA6:AA14)</f>
        <v>316614408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5280000</v>
      </c>
      <c r="F19" s="23">
        <v>5280000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5280000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12000000</v>
      </c>
      <c r="F22" s="23">
        <v>12000000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3000000</v>
      </c>
      <c r="Y22" s="23">
        <v>-3000000</v>
      </c>
      <c r="Z22" s="24">
        <v>-100</v>
      </c>
      <c r="AA22" s="25">
        <v>12000000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-265628000</v>
      </c>
      <c r="F24" s="23">
        <v>-265628000</v>
      </c>
      <c r="G24" s="23">
        <v>-4525260</v>
      </c>
      <c r="H24" s="23">
        <v>-3544007</v>
      </c>
      <c r="I24" s="23">
        <v>-10755809</v>
      </c>
      <c r="J24" s="23">
        <v>-18825076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-18825076</v>
      </c>
      <c r="X24" s="23">
        <v>-27000000</v>
      </c>
      <c r="Y24" s="23">
        <v>8174924</v>
      </c>
      <c r="Z24" s="24">
        <v>-30.28</v>
      </c>
      <c r="AA24" s="25">
        <v>-265628000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-248348000</v>
      </c>
      <c r="F25" s="31">
        <f t="shared" si="1"/>
        <v>-248348000</v>
      </c>
      <c r="G25" s="31">
        <f t="shared" si="1"/>
        <v>-4525260</v>
      </c>
      <c r="H25" s="31">
        <f t="shared" si="1"/>
        <v>-3544007</v>
      </c>
      <c r="I25" s="31">
        <f t="shared" si="1"/>
        <v>-10755809</v>
      </c>
      <c r="J25" s="31">
        <f t="shared" si="1"/>
        <v>-18825076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-18825076</v>
      </c>
      <c r="X25" s="31">
        <f t="shared" si="1"/>
        <v>-24000000</v>
      </c>
      <c r="Y25" s="31">
        <f t="shared" si="1"/>
        <v>5174924</v>
      </c>
      <c r="Z25" s="32">
        <f>+IF(X25&lt;&gt;0,+(Y25/X25)*100,0)</f>
        <v>-21.562183333333333</v>
      </c>
      <c r="AA25" s="33">
        <f>SUM(AA19:AA24)</f>
        <v>-248348000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69996</v>
      </c>
      <c r="F31" s="23">
        <v>69996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17499</v>
      </c>
      <c r="Y31" s="23">
        <v>-17499</v>
      </c>
      <c r="Z31" s="24">
        <v>-100</v>
      </c>
      <c r="AA31" s="25">
        <v>69996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-800000</v>
      </c>
      <c r="F33" s="23">
        <v>-800000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-198000</v>
      </c>
      <c r="Y33" s="23">
        <v>198000</v>
      </c>
      <c r="Z33" s="24">
        <v>-100</v>
      </c>
      <c r="AA33" s="25">
        <v>-800000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-730004</v>
      </c>
      <c r="F34" s="31">
        <f t="shared" si="2"/>
        <v>-730004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-180501</v>
      </c>
      <c r="Y34" s="31">
        <f t="shared" si="2"/>
        <v>180501</v>
      </c>
      <c r="Z34" s="32">
        <f>+IF(X34&lt;&gt;0,+(Y34/X34)*100,0)</f>
        <v>-100</v>
      </c>
      <c r="AA34" s="33">
        <f>SUM(AA29:AA33)</f>
        <v>-730004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67536404</v>
      </c>
      <c r="F36" s="37">
        <f t="shared" si="3"/>
        <v>67536404</v>
      </c>
      <c r="G36" s="37">
        <f t="shared" si="3"/>
        <v>55463221</v>
      </c>
      <c r="H36" s="37">
        <f t="shared" si="3"/>
        <v>-42600781</v>
      </c>
      <c r="I36" s="37">
        <f t="shared" si="3"/>
        <v>-5657365</v>
      </c>
      <c r="J36" s="37">
        <f t="shared" si="3"/>
        <v>7205075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7205075</v>
      </c>
      <c r="X36" s="37">
        <f t="shared" si="3"/>
        <v>100835036</v>
      </c>
      <c r="Y36" s="37">
        <f t="shared" si="3"/>
        <v>-93629961</v>
      </c>
      <c r="Z36" s="38">
        <f>+IF(X36&lt;&gt;0,+(Y36/X36)*100,0)</f>
        <v>-92.85459173138987</v>
      </c>
      <c r="AA36" s="39">
        <f>+AA15+AA25+AA34</f>
        <v>67536404</v>
      </c>
    </row>
    <row r="37" spans="1:27" ht="13.5">
      <c r="A37" s="26" t="s">
        <v>57</v>
      </c>
      <c r="B37" s="20"/>
      <c r="C37" s="35"/>
      <c r="D37" s="35"/>
      <c r="E37" s="36">
        <v>32096000</v>
      </c>
      <c r="F37" s="37">
        <v>32096000</v>
      </c>
      <c r="G37" s="37">
        <v>41857702</v>
      </c>
      <c r="H37" s="37">
        <v>97320923</v>
      </c>
      <c r="I37" s="37">
        <v>54720142</v>
      </c>
      <c r="J37" s="37">
        <v>41857702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41857702</v>
      </c>
      <c r="X37" s="37">
        <v>32096000</v>
      </c>
      <c r="Y37" s="37">
        <v>9761702</v>
      </c>
      <c r="Z37" s="38">
        <v>30.41</v>
      </c>
      <c r="AA37" s="39">
        <v>32096000</v>
      </c>
    </row>
    <row r="38" spans="1:27" ht="13.5">
      <c r="A38" s="45" t="s">
        <v>58</v>
      </c>
      <c r="B38" s="46"/>
      <c r="C38" s="47"/>
      <c r="D38" s="47"/>
      <c r="E38" s="48">
        <v>99632403</v>
      </c>
      <c r="F38" s="49">
        <v>99632403</v>
      </c>
      <c r="G38" s="49">
        <v>97320923</v>
      </c>
      <c r="H38" s="49">
        <v>54720142</v>
      </c>
      <c r="I38" s="49">
        <v>49062777</v>
      </c>
      <c r="J38" s="49">
        <v>49062777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49062777</v>
      </c>
      <c r="X38" s="49">
        <v>132931035</v>
      </c>
      <c r="Y38" s="49">
        <v>-83868258</v>
      </c>
      <c r="Z38" s="50">
        <v>-63.09</v>
      </c>
      <c r="AA38" s="51">
        <v>99632403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2672740108</v>
      </c>
      <c r="F6" s="23">
        <v>2672740108</v>
      </c>
      <c r="G6" s="23">
        <v>177408168</v>
      </c>
      <c r="H6" s="23">
        <v>168382159</v>
      </c>
      <c r="I6" s="23">
        <v>199149512</v>
      </c>
      <c r="J6" s="23">
        <v>544939839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544939839</v>
      </c>
      <c r="X6" s="23">
        <v>634148720</v>
      </c>
      <c r="Y6" s="23">
        <v>-89208881</v>
      </c>
      <c r="Z6" s="24">
        <v>-14.07</v>
      </c>
      <c r="AA6" s="25">
        <v>2672740108</v>
      </c>
    </row>
    <row r="7" spans="1:27" ht="13.5">
      <c r="A7" s="26" t="s">
        <v>34</v>
      </c>
      <c r="B7" s="20"/>
      <c r="C7" s="21"/>
      <c r="D7" s="21"/>
      <c r="E7" s="22">
        <v>389946839</v>
      </c>
      <c r="F7" s="23">
        <v>389946839</v>
      </c>
      <c r="G7" s="23"/>
      <c r="H7" s="23">
        <v>137539000</v>
      </c>
      <c r="I7" s="23"/>
      <c r="J7" s="23">
        <v>137539000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137539000</v>
      </c>
      <c r="X7" s="23">
        <v>97000000</v>
      </c>
      <c r="Y7" s="23">
        <v>40539000</v>
      </c>
      <c r="Z7" s="24">
        <v>41.79</v>
      </c>
      <c r="AA7" s="25">
        <v>389946839</v>
      </c>
    </row>
    <row r="8" spans="1:27" ht="13.5">
      <c r="A8" s="26" t="s">
        <v>35</v>
      </c>
      <c r="B8" s="20"/>
      <c r="C8" s="21"/>
      <c r="D8" s="21"/>
      <c r="E8" s="22">
        <v>686273161</v>
      </c>
      <c r="F8" s="23">
        <v>686273161</v>
      </c>
      <c r="G8" s="23">
        <v>319647000</v>
      </c>
      <c r="H8" s="23">
        <v>4028000</v>
      </c>
      <c r="I8" s="23"/>
      <c r="J8" s="23">
        <v>323675000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323675000</v>
      </c>
      <c r="X8" s="23">
        <v>161000000</v>
      </c>
      <c r="Y8" s="23">
        <v>162675000</v>
      </c>
      <c r="Z8" s="24">
        <v>101.04</v>
      </c>
      <c r="AA8" s="25">
        <v>686273161</v>
      </c>
    </row>
    <row r="9" spans="1:27" ht="13.5">
      <c r="A9" s="26" t="s">
        <v>36</v>
      </c>
      <c r="B9" s="20"/>
      <c r="C9" s="21"/>
      <c r="D9" s="21"/>
      <c r="E9" s="22">
        <v>146018507</v>
      </c>
      <c r="F9" s="23">
        <v>146018507</v>
      </c>
      <c r="G9" s="23">
        <v>11618876</v>
      </c>
      <c r="H9" s="23">
        <v>15553505</v>
      </c>
      <c r="I9" s="23">
        <v>12947689</v>
      </c>
      <c r="J9" s="23">
        <v>40120070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40120070</v>
      </c>
      <c r="X9" s="23">
        <v>35819638</v>
      </c>
      <c r="Y9" s="23">
        <v>4300432</v>
      </c>
      <c r="Z9" s="24">
        <v>12.01</v>
      </c>
      <c r="AA9" s="25">
        <v>146018507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-2655539754</v>
      </c>
      <c r="F12" s="23">
        <v>-2655539754</v>
      </c>
      <c r="G12" s="23">
        <v>-280746886</v>
      </c>
      <c r="H12" s="23">
        <v>-219815190</v>
      </c>
      <c r="I12" s="23">
        <v>-234924430</v>
      </c>
      <c r="J12" s="23">
        <v>-735486506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-735486506</v>
      </c>
      <c r="X12" s="23">
        <v>-699094681</v>
      </c>
      <c r="Y12" s="23">
        <v>-36391825</v>
      </c>
      <c r="Z12" s="24">
        <v>5.21</v>
      </c>
      <c r="AA12" s="25">
        <v>-2655539754</v>
      </c>
    </row>
    <row r="13" spans="1:27" ht="13.5">
      <c r="A13" s="26" t="s">
        <v>40</v>
      </c>
      <c r="B13" s="20"/>
      <c r="C13" s="21"/>
      <c r="D13" s="21"/>
      <c r="E13" s="22">
        <v>-80675175</v>
      </c>
      <c r="F13" s="23">
        <v>-80675175</v>
      </c>
      <c r="G13" s="23"/>
      <c r="H13" s="23">
        <v>-2940966</v>
      </c>
      <c r="I13" s="23"/>
      <c r="J13" s="23">
        <v>-2940966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-2940966</v>
      </c>
      <c r="X13" s="23">
        <v>-19331461</v>
      </c>
      <c r="Y13" s="23">
        <v>16390495</v>
      </c>
      <c r="Z13" s="24">
        <v>-84.79</v>
      </c>
      <c r="AA13" s="25">
        <v>-80675175</v>
      </c>
    </row>
    <row r="14" spans="1:27" ht="13.5">
      <c r="A14" s="26" t="s">
        <v>41</v>
      </c>
      <c r="B14" s="20"/>
      <c r="C14" s="21"/>
      <c r="D14" s="21"/>
      <c r="E14" s="22">
        <v>-57163001</v>
      </c>
      <c r="F14" s="23">
        <v>-57163001</v>
      </c>
      <c r="G14" s="23">
        <v>-7614</v>
      </c>
      <c r="H14" s="23">
        <v>-38789</v>
      </c>
      <c r="I14" s="23">
        <v>-40988</v>
      </c>
      <c r="J14" s="23">
        <v>-87391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-87391</v>
      </c>
      <c r="X14" s="23">
        <v>-14462501</v>
      </c>
      <c r="Y14" s="23">
        <v>14375110</v>
      </c>
      <c r="Z14" s="24">
        <v>-99.4</v>
      </c>
      <c r="AA14" s="25">
        <v>-57163001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1101600685</v>
      </c>
      <c r="F15" s="31">
        <f t="shared" si="0"/>
        <v>1101600685</v>
      </c>
      <c r="G15" s="31">
        <f t="shared" si="0"/>
        <v>227919544</v>
      </c>
      <c r="H15" s="31">
        <f t="shared" si="0"/>
        <v>102707719</v>
      </c>
      <c r="I15" s="31">
        <f t="shared" si="0"/>
        <v>-22868217</v>
      </c>
      <c r="J15" s="31">
        <f t="shared" si="0"/>
        <v>307759046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307759046</v>
      </c>
      <c r="X15" s="31">
        <f t="shared" si="0"/>
        <v>195079715</v>
      </c>
      <c r="Y15" s="31">
        <f t="shared" si="0"/>
        <v>112679331</v>
      </c>
      <c r="Z15" s="32">
        <f>+IF(X15&lt;&gt;0,+(Y15/X15)*100,0)</f>
        <v>57.76066004607399</v>
      </c>
      <c r="AA15" s="33">
        <f>SUM(AA6:AA14)</f>
        <v>1101600685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30000000</v>
      </c>
      <c r="F19" s="23">
        <v>30000000</v>
      </c>
      <c r="G19" s="40"/>
      <c r="H19" s="40">
        <v>87719</v>
      </c>
      <c r="I19" s="40"/>
      <c r="J19" s="23">
        <v>87719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87719</v>
      </c>
      <c r="X19" s="23">
        <v>6254133</v>
      </c>
      <c r="Y19" s="40">
        <v>-6166414</v>
      </c>
      <c r="Z19" s="41">
        <v>-98.6</v>
      </c>
      <c r="AA19" s="42">
        <v>30000000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-970956077</v>
      </c>
      <c r="F24" s="23">
        <v>-970956077</v>
      </c>
      <c r="G24" s="23">
        <v>-16036256</v>
      </c>
      <c r="H24" s="23">
        <v>-39031339</v>
      </c>
      <c r="I24" s="23">
        <v>-69296594</v>
      </c>
      <c r="J24" s="23">
        <v>-124364189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-124364189</v>
      </c>
      <c r="X24" s="23">
        <v>-290157319</v>
      </c>
      <c r="Y24" s="23">
        <v>165793130</v>
      </c>
      <c r="Z24" s="24">
        <v>-57.14</v>
      </c>
      <c r="AA24" s="25">
        <v>-970956077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-940956077</v>
      </c>
      <c r="F25" s="31">
        <f t="shared" si="1"/>
        <v>-940956077</v>
      </c>
      <c r="G25" s="31">
        <f t="shared" si="1"/>
        <v>-16036256</v>
      </c>
      <c r="H25" s="31">
        <f t="shared" si="1"/>
        <v>-38943620</v>
      </c>
      <c r="I25" s="31">
        <f t="shared" si="1"/>
        <v>-69296594</v>
      </c>
      <c r="J25" s="31">
        <f t="shared" si="1"/>
        <v>-124276470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-124276470</v>
      </c>
      <c r="X25" s="31">
        <f t="shared" si="1"/>
        <v>-283903186</v>
      </c>
      <c r="Y25" s="31">
        <f t="shared" si="1"/>
        <v>159626716</v>
      </c>
      <c r="Z25" s="32">
        <f>+IF(X25&lt;&gt;0,+(Y25/X25)*100,0)</f>
        <v>-56.225757184704506</v>
      </c>
      <c r="AA25" s="33">
        <f>SUM(AA19:AA24)</f>
        <v>-940956077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258000000</v>
      </c>
      <c r="F30" s="23">
        <v>258000000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258000000</v>
      </c>
    </row>
    <row r="31" spans="1:27" ht="13.5">
      <c r="A31" s="26" t="s">
        <v>53</v>
      </c>
      <c r="B31" s="20"/>
      <c r="C31" s="21"/>
      <c r="D31" s="21"/>
      <c r="E31" s="22">
        <v>27356976</v>
      </c>
      <c r="F31" s="23">
        <v>27356976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6880500</v>
      </c>
      <c r="Y31" s="23">
        <v>-6880500</v>
      </c>
      <c r="Z31" s="24">
        <v>-100</v>
      </c>
      <c r="AA31" s="25">
        <v>27356976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-40859870</v>
      </c>
      <c r="F33" s="23">
        <v>-40859870</v>
      </c>
      <c r="G33" s="23"/>
      <c r="H33" s="23">
        <v>-1061103</v>
      </c>
      <c r="I33" s="23"/>
      <c r="J33" s="23">
        <v>-1061103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-1061103</v>
      </c>
      <c r="X33" s="23">
        <v>-13620000</v>
      </c>
      <c r="Y33" s="23">
        <v>12558897</v>
      </c>
      <c r="Z33" s="24">
        <v>-92.21</v>
      </c>
      <c r="AA33" s="25">
        <v>-40859870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244497106</v>
      </c>
      <c r="F34" s="31">
        <f t="shared" si="2"/>
        <v>244497106</v>
      </c>
      <c r="G34" s="31">
        <f t="shared" si="2"/>
        <v>0</v>
      </c>
      <c r="H34" s="31">
        <f t="shared" si="2"/>
        <v>-1061103</v>
      </c>
      <c r="I34" s="31">
        <f t="shared" si="2"/>
        <v>0</v>
      </c>
      <c r="J34" s="31">
        <f t="shared" si="2"/>
        <v>-1061103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-1061103</v>
      </c>
      <c r="X34" s="31">
        <f t="shared" si="2"/>
        <v>-6739500</v>
      </c>
      <c r="Y34" s="31">
        <f t="shared" si="2"/>
        <v>5678397</v>
      </c>
      <c r="Z34" s="32">
        <f>+IF(X34&lt;&gt;0,+(Y34/X34)*100,0)</f>
        <v>-84.25546405519697</v>
      </c>
      <c r="AA34" s="33">
        <f>SUM(AA29:AA33)</f>
        <v>244497106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405141714</v>
      </c>
      <c r="F36" s="37">
        <f t="shared" si="3"/>
        <v>405141714</v>
      </c>
      <c r="G36" s="37">
        <f t="shared" si="3"/>
        <v>211883288</v>
      </c>
      <c r="H36" s="37">
        <f t="shared" si="3"/>
        <v>62702996</v>
      </c>
      <c r="I36" s="37">
        <f t="shared" si="3"/>
        <v>-92164811</v>
      </c>
      <c r="J36" s="37">
        <f t="shared" si="3"/>
        <v>182421473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182421473</v>
      </c>
      <c r="X36" s="37">
        <f t="shared" si="3"/>
        <v>-95562971</v>
      </c>
      <c r="Y36" s="37">
        <f t="shared" si="3"/>
        <v>277984444</v>
      </c>
      <c r="Z36" s="38">
        <f>+IF(X36&lt;&gt;0,+(Y36/X36)*100,0)</f>
        <v>-290.8913788375207</v>
      </c>
      <c r="AA36" s="39">
        <f>+AA15+AA25+AA34</f>
        <v>405141714</v>
      </c>
    </row>
    <row r="37" spans="1:27" ht="13.5">
      <c r="A37" s="26" t="s">
        <v>57</v>
      </c>
      <c r="B37" s="20"/>
      <c r="C37" s="35"/>
      <c r="D37" s="35"/>
      <c r="E37" s="36">
        <v>376228703</v>
      </c>
      <c r="F37" s="37">
        <v>376228703</v>
      </c>
      <c r="G37" s="37">
        <v>881546146</v>
      </c>
      <c r="H37" s="37">
        <v>1093429434</v>
      </c>
      <c r="I37" s="37">
        <v>1156132430</v>
      </c>
      <c r="J37" s="37">
        <v>881546146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881546146</v>
      </c>
      <c r="X37" s="37">
        <v>376228703</v>
      </c>
      <c r="Y37" s="37">
        <v>505317443</v>
      </c>
      <c r="Z37" s="38">
        <v>134.31</v>
      </c>
      <c r="AA37" s="39">
        <v>376228703</v>
      </c>
    </row>
    <row r="38" spans="1:27" ht="13.5">
      <c r="A38" s="45" t="s">
        <v>58</v>
      </c>
      <c r="B38" s="46"/>
      <c r="C38" s="47"/>
      <c r="D38" s="47"/>
      <c r="E38" s="48">
        <v>781370417</v>
      </c>
      <c r="F38" s="49">
        <v>781370417</v>
      </c>
      <c r="G38" s="49">
        <v>1093429434</v>
      </c>
      <c r="H38" s="49">
        <v>1156132430</v>
      </c>
      <c r="I38" s="49">
        <v>1063967619</v>
      </c>
      <c r="J38" s="49">
        <v>1063967619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1063967619</v>
      </c>
      <c r="X38" s="49">
        <v>280665732</v>
      </c>
      <c r="Y38" s="49">
        <v>783301887</v>
      </c>
      <c r="Z38" s="50">
        <v>279.09</v>
      </c>
      <c r="AA38" s="51">
        <v>781370417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841708860</v>
      </c>
      <c r="F6" s="23">
        <v>841708860</v>
      </c>
      <c r="G6" s="23">
        <v>87016972</v>
      </c>
      <c r="H6" s="23">
        <v>87056887</v>
      </c>
      <c r="I6" s="23">
        <v>83212724</v>
      </c>
      <c r="J6" s="23">
        <v>257286583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257286583</v>
      </c>
      <c r="X6" s="23"/>
      <c r="Y6" s="23">
        <v>257286583</v>
      </c>
      <c r="Z6" s="24"/>
      <c r="AA6" s="25">
        <v>841708860</v>
      </c>
    </row>
    <row r="7" spans="1:27" ht="13.5">
      <c r="A7" s="26" t="s">
        <v>34</v>
      </c>
      <c r="B7" s="20"/>
      <c r="C7" s="21"/>
      <c r="D7" s="21"/>
      <c r="E7" s="22">
        <v>108268000</v>
      </c>
      <c r="F7" s="23">
        <v>108268000</v>
      </c>
      <c r="G7" s="23">
        <v>45470721</v>
      </c>
      <c r="H7" s="23">
        <v>4352507</v>
      </c>
      <c r="I7" s="23">
        <v>4122259</v>
      </c>
      <c r="J7" s="23">
        <v>53945487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53945487</v>
      </c>
      <c r="X7" s="23"/>
      <c r="Y7" s="23">
        <v>53945487</v>
      </c>
      <c r="Z7" s="24"/>
      <c r="AA7" s="25">
        <v>108268000</v>
      </c>
    </row>
    <row r="8" spans="1:27" ht="13.5">
      <c r="A8" s="26" t="s">
        <v>35</v>
      </c>
      <c r="B8" s="20"/>
      <c r="C8" s="21"/>
      <c r="D8" s="21"/>
      <c r="E8" s="22">
        <v>53853000</v>
      </c>
      <c r="F8" s="23">
        <v>53853000</v>
      </c>
      <c r="G8" s="23">
        <v>453200</v>
      </c>
      <c r="H8" s="23"/>
      <c r="I8" s="23"/>
      <c r="J8" s="23">
        <v>453200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453200</v>
      </c>
      <c r="X8" s="23"/>
      <c r="Y8" s="23">
        <v>453200</v>
      </c>
      <c r="Z8" s="24"/>
      <c r="AA8" s="25">
        <v>53853000</v>
      </c>
    </row>
    <row r="9" spans="1:27" ht="13.5">
      <c r="A9" s="26" t="s">
        <v>36</v>
      </c>
      <c r="B9" s="20"/>
      <c r="C9" s="21"/>
      <c r="D9" s="21"/>
      <c r="E9" s="22">
        <v>21000000</v>
      </c>
      <c r="F9" s="23">
        <v>21000000</v>
      </c>
      <c r="G9" s="23">
        <v>958185</v>
      </c>
      <c r="H9" s="23">
        <v>668481</v>
      </c>
      <c r="I9" s="23">
        <v>1023954</v>
      </c>
      <c r="J9" s="23">
        <v>2650620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2650620</v>
      </c>
      <c r="X9" s="23"/>
      <c r="Y9" s="23">
        <v>2650620</v>
      </c>
      <c r="Z9" s="24"/>
      <c r="AA9" s="25">
        <v>21000000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-922161208</v>
      </c>
      <c r="F12" s="23">
        <v>-922161208</v>
      </c>
      <c r="G12" s="23">
        <v>-84661893</v>
      </c>
      <c r="H12" s="23">
        <v>-113260544</v>
      </c>
      <c r="I12" s="23">
        <v>-86350193</v>
      </c>
      <c r="J12" s="23">
        <v>-284272630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-284272630</v>
      </c>
      <c r="X12" s="23"/>
      <c r="Y12" s="23">
        <v>-284272630</v>
      </c>
      <c r="Z12" s="24"/>
      <c r="AA12" s="25">
        <v>-922161208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>
        <v>-5292469</v>
      </c>
      <c r="H13" s="23">
        <v>-595751</v>
      </c>
      <c r="I13" s="23">
        <v>-2105408</v>
      </c>
      <c r="J13" s="23">
        <v>-7993628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-7993628</v>
      </c>
      <c r="X13" s="23"/>
      <c r="Y13" s="23">
        <v>-7993628</v>
      </c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>
        <v>-359104</v>
      </c>
      <c r="H14" s="23">
        <v>-380354</v>
      </c>
      <c r="I14" s="23">
        <v>-449198</v>
      </c>
      <c r="J14" s="23">
        <v>-1188656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-1188656</v>
      </c>
      <c r="X14" s="23"/>
      <c r="Y14" s="23">
        <v>-1188656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102668652</v>
      </c>
      <c r="F15" s="31">
        <f t="shared" si="0"/>
        <v>102668652</v>
      </c>
      <c r="G15" s="31">
        <f t="shared" si="0"/>
        <v>43585612</v>
      </c>
      <c r="H15" s="31">
        <f t="shared" si="0"/>
        <v>-22158774</v>
      </c>
      <c r="I15" s="31">
        <f t="shared" si="0"/>
        <v>-545862</v>
      </c>
      <c r="J15" s="31">
        <f t="shared" si="0"/>
        <v>20880976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20880976</v>
      </c>
      <c r="X15" s="31">
        <f t="shared" si="0"/>
        <v>0</v>
      </c>
      <c r="Y15" s="31">
        <f t="shared" si="0"/>
        <v>20880976</v>
      </c>
      <c r="Z15" s="32">
        <f>+IF(X15&lt;&gt;0,+(Y15/X15)*100,0)</f>
        <v>0</v>
      </c>
      <c r="AA15" s="33">
        <f>SUM(AA6:AA14)</f>
        <v>102668652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>
        <v>166240</v>
      </c>
      <c r="H19" s="40"/>
      <c r="I19" s="40"/>
      <c r="J19" s="23">
        <v>166240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166240</v>
      </c>
      <c r="X19" s="23"/>
      <c r="Y19" s="40">
        <v>166240</v>
      </c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-2000000</v>
      </c>
      <c r="F20" s="40">
        <v>-2000000</v>
      </c>
      <c r="G20" s="23"/>
      <c r="H20" s="23">
        <v>1559581</v>
      </c>
      <c r="I20" s="23">
        <v>1176760</v>
      </c>
      <c r="J20" s="23">
        <v>2736341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2736341</v>
      </c>
      <c r="X20" s="23"/>
      <c r="Y20" s="23">
        <v>2736341</v>
      </c>
      <c r="Z20" s="24"/>
      <c r="AA20" s="25">
        <v>-2000000</v>
      </c>
    </row>
    <row r="21" spans="1:27" ht="13.5">
      <c r="A21" s="26" t="s">
        <v>46</v>
      </c>
      <c r="B21" s="20"/>
      <c r="C21" s="44"/>
      <c r="D21" s="44"/>
      <c r="E21" s="22">
        <v>75000</v>
      </c>
      <c r="F21" s="23">
        <v>75000</v>
      </c>
      <c r="G21" s="40">
        <v>3271</v>
      </c>
      <c r="H21" s="40">
        <v>3718</v>
      </c>
      <c r="I21" s="40">
        <v>2428260</v>
      </c>
      <c r="J21" s="23">
        <v>2435249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2435249</v>
      </c>
      <c r="X21" s="23"/>
      <c r="Y21" s="40">
        <v>2435249</v>
      </c>
      <c r="Z21" s="41"/>
      <c r="AA21" s="42">
        <v>75000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-200568766</v>
      </c>
      <c r="F24" s="23">
        <v>-200568766</v>
      </c>
      <c r="G24" s="23">
        <v>-3045600</v>
      </c>
      <c r="H24" s="23">
        <v>-8625624</v>
      </c>
      <c r="I24" s="23">
        <v>-12418746</v>
      </c>
      <c r="J24" s="23">
        <v>-24089970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-24089970</v>
      </c>
      <c r="X24" s="23"/>
      <c r="Y24" s="23">
        <v>-24089970</v>
      </c>
      <c r="Z24" s="24"/>
      <c r="AA24" s="25">
        <v>-200568766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-202493766</v>
      </c>
      <c r="F25" s="31">
        <f t="shared" si="1"/>
        <v>-202493766</v>
      </c>
      <c r="G25" s="31">
        <f t="shared" si="1"/>
        <v>-2876089</v>
      </c>
      <c r="H25" s="31">
        <f t="shared" si="1"/>
        <v>-7062325</v>
      </c>
      <c r="I25" s="31">
        <f t="shared" si="1"/>
        <v>-8813726</v>
      </c>
      <c r="J25" s="31">
        <f t="shared" si="1"/>
        <v>-18752140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-18752140</v>
      </c>
      <c r="X25" s="31">
        <f t="shared" si="1"/>
        <v>0</v>
      </c>
      <c r="Y25" s="31">
        <f t="shared" si="1"/>
        <v>-18752140</v>
      </c>
      <c r="Z25" s="32">
        <f>+IF(X25&lt;&gt;0,+(Y25/X25)*100,0)</f>
        <v>0</v>
      </c>
      <c r="AA25" s="33">
        <f>SUM(AA19:AA24)</f>
        <v>-202493766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800000</v>
      </c>
      <c r="F31" s="23">
        <v>800000</v>
      </c>
      <c r="G31" s="23">
        <v>514514</v>
      </c>
      <c r="H31" s="40">
        <v>712333</v>
      </c>
      <c r="I31" s="40">
        <v>540592</v>
      </c>
      <c r="J31" s="40">
        <v>1767439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1767439</v>
      </c>
      <c r="X31" s="40"/>
      <c r="Y31" s="23">
        <v>1767439</v>
      </c>
      <c r="Z31" s="24"/>
      <c r="AA31" s="25">
        <v>800000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>
        <v>-933328</v>
      </c>
      <c r="J33" s="23">
        <v>-933328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-933328</v>
      </c>
      <c r="X33" s="23"/>
      <c r="Y33" s="23">
        <v>-933328</v>
      </c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800000</v>
      </c>
      <c r="F34" s="31">
        <f t="shared" si="2"/>
        <v>800000</v>
      </c>
      <c r="G34" s="31">
        <f t="shared" si="2"/>
        <v>514514</v>
      </c>
      <c r="H34" s="31">
        <f t="shared" si="2"/>
        <v>712333</v>
      </c>
      <c r="I34" s="31">
        <f t="shared" si="2"/>
        <v>-392736</v>
      </c>
      <c r="J34" s="31">
        <f t="shared" si="2"/>
        <v>834111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834111</v>
      </c>
      <c r="X34" s="31">
        <f t="shared" si="2"/>
        <v>0</v>
      </c>
      <c r="Y34" s="31">
        <f t="shared" si="2"/>
        <v>834111</v>
      </c>
      <c r="Z34" s="32">
        <f>+IF(X34&lt;&gt;0,+(Y34/X34)*100,0)</f>
        <v>0</v>
      </c>
      <c r="AA34" s="33">
        <f>SUM(AA29:AA33)</f>
        <v>800000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-99025114</v>
      </c>
      <c r="F36" s="37">
        <f t="shared" si="3"/>
        <v>-99025114</v>
      </c>
      <c r="G36" s="37">
        <f t="shared" si="3"/>
        <v>41224037</v>
      </c>
      <c r="H36" s="37">
        <f t="shared" si="3"/>
        <v>-28508766</v>
      </c>
      <c r="I36" s="37">
        <f t="shared" si="3"/>
        <v>-9752324</v>
      </c>
      <c r="J36" s="37">
        <f t="shared" si="3"/>
        <v>2962947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2962947</v>
      </c>
      <c r="X36" s="37">
        <f t="shared" si="3"/>
        <v>0</v>
      </c>
      <c r="Y36" s="37">
        <f t="shared" si="3"/>
        <v>2962947</v>
      </c>
      <c r="Z36" s="38">
        <f>+IF(X36&lt;&gt;0,+(Y36/X36)*100,0)</f>
        <v>0</v>
      </c>
      <c r="AA36" s="39">
        <f>+AA15+AA25+AA34</f>
        <v>-99025114</v>
      </c>
    </row>
    <row r="37" spans="1:27" ht="13.5">
      <c r="A37" s="26" t="s">
        <v>57</v>
      </c>
      <c r="B37" s="20"/>
      <c r="C37" s="35"/>
      <c r="D37" s="35"/>
      <c r="E37" s="36">
        <v>157714267</v>
      </c>
      <c r="F37" s="37">
        <v>157714267</v>
      </c>
      <c r="G37" s="37">
        <v>157714267</v>
      </c>
      <c r="H37" s="37">
        <v>198938304</v>
      </c>
      <c r="I37" s="37">
        <v>170429538</v>
      </c>
      <c r="J37" s="37">
        <v>157714267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157714267</v>
      </c>
      <c r="X37" s="37">
        <v>157714267</v>
      </c>
      <c r="Y37" s="37"/>
      <c r="Z37" s="38"/>
      <c r="AA37" s="39">
        <v>157714267</v>
      </c>
    </row>
    <row r="38" spans="1:27" ht="13.5">
      <c r="A38" s="45" t="s">
        <v>58</v>
      </c>
      <c r="B38" s="46"/>
      <c r="C38" s="47"/>
      <c r="D38" s="47"/>
      <c r="E38" s="48">
        <v>58689153</v>
      </c>
      <c r="F38" s="49">
        <v>58689153</v>
      </c>
      <c r="G38" s="49">
        <v>198938304</v>
      </c>
      <c r="H38" s="49">
        <v>170429538</v>
      </c>
      <c r="I38" s="49">
        <v>160677214</v>
      </c>
      <c r="J38" s="49">
        <v>160677214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160677214</v>
      </c>
      <c r="X38" s="49">
        <v>157714267</v>
      </c>
      <c r="Y38" s="49">
        <v>2962947</v>
      </c>
      <c r="Z38" s="50">
        <v>1.88</v>
      </c>
      <c r="AA38" s="51">
        <v>58689153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1245956226</v>
      </c>
      <c r="D6" s="21"/>
      <c r="E6" s="22">
        <v>1400762800</v>
      </c>
      <c r="F6" s="23">
        <v>1400762800</v>
      </c>
      <c r="G6" s="23">
        <v>98417711</v>
      </c>
      <c r="H6" s="23">
        <v>100347960</v>
      </c>
      <c r="I6" s="23">
        <v>114454176</v>
      </c>
      <c r="J6" s="23">
        <v>313219847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313219847</v>
      </c>
      <c r="X6" s="23">
        <v>378427800</v>
      </c>
      <c r="Y6" s="23">
        <v>-65207953</v>
      </c>
      <c r="Z6" s="24">
        <v>-17.23</v>
      </c>
      <c r="AA6" s="25">
        <v>1400762800</v>
      </c>
    </row>
    <row r="7" spans="1:27" ht="13.5">
      <c r="A7" s="26" t="s">
        <v>34</v>
      </c>
      <c r="B7" s="20"/>
      <c r="C7" s="21">
        <v>343159397</v>
      </c>
      <c r="D7" s="21"/>
      <c r="E7" s="22">
        <v>347183000</v>
      </c>
      <c r="F7" s="23">
        <v>347183000</v>
      </c>
      <c r="G7" s="23">
        <v>123111000</v>
      </c>
      <c r="H7" s="23">
        <v>1699000</v>
      </c>
      <c r="I7" s="23"/>
      <c r="J7" s="23">
        <v>124810000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124810000</v>
      </c>
      <c r="X7" s="23">
        <v>140505000</v>
      </c>
      <c r="Y7" s="23">
        <v>-15695000</v>
      </c>
      <c r="Z7" s="24">
        <v>-11.17</v>
      </c>
      <c r="AA7" s="25">
        <v>347183000</v>
      </c>
    </row>
    <row r="8" spans="1:27" ht="13.5">
      <c r="A8" s="26" t="s">
        <v>35</v>
      </c>
      <c r="B8" s="20"/>
      <c r="C8" s="21">
        <v>122716284</v>
      </c>
      <c r="D8" s="21"/>
      <c r="E8" s="22">
        <v>114856000</v>
      </c>
      <c r="F8" s="23">
        <v>114856000</v>
      </c>
      <c r="G8" s="23">
        <v>15792000</v>
      </c>
      <c r="H8" s="23"/>
      <c r="I8" s="23">
        <v>8405000</v>
      </c>
      <c r="J8" s="23">
        <v>24197000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24197000</v>
      </c>
      <c r="X8" s="23">
        <v>10625000</v>
      </c>
      <c r="Y8" s="23">
        <v>13572000</v>
      </c>
      <c r="Z8" s="24">
        <v>127.74</v>
      </c>
      <c r="AA8" s="25">
        <v>114856000</v>
      </c>
    </row>
    <row r="9" spans="1:27" ht="13.5">
      <c r="A9" s="26" t="s">
        <v>36</v>
      </c>
      <c r="B9" s="20"/>
      <c r="C9" s="21">
        <v>57067891</v>
      </c>
      <c r="D9" s="21"/>
      <c r="E9" s="22">
        <v>5348000</v>
      </c>
      <c r="F9" s="23">
        <v>5348000</v>
      </c>
      <c r="G9" s="23">
        <v>28342</v>
      </c>
      <c r="H9" s="23">
        <v>29050</v>
      </c>
      <c r="I9" s="23">
        <v>26791</v>
      </c>
      <c r="J9" s="23">
        <v>84183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84183</v>
      </c>
      <c r="X9" s="23">
        <v>609000</v>
      </c>
      <c r="Y9" s="23">
        <v>-524817</v>
      </c>
      <c r="Z9" s="24">
        <v>-86.18</v>
      </c>
      <c r="AA9" s="25">
        <v>5348000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-1593618457</v>
      </c>
      <c r="D12" s="21"/>
      <c r="E12" s="22">
        <v>-1540168230</v>
      </c>
      <c r="F12" s="23">
        <v>-1540168230</v>
      </c>
      <c r="G12" s="23">
        <v>-170868172</v>
      </c>
      <c r="H12" s="23">
        <v>-163129300</v>
      </c>
      <c r="I12" s="23">
        <v>-115070977</v>
      </c>
      <c r="J12" s="23">
        <v>-449068449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-449068449</v>
      </c>
      <c r="X12" s="23">
        <v>-401574333</v>
      </c>
      <c r="Y12" s="23">
        <v>-47494116</v>
      </c>
      <c r="Z12" s="24">
        <v>11.83</v>
      </c>
      <c r="AA12" s="25">
        <v>-1540168230</v>
      </c>
    </row>
    <row r="13" spans="1:27" ht="13.5">
      <c r="A13" s="26" t="s">
        <v>40</v>
      </c>
      <c r="B13" s="20"/>
      <c r="C13" s="21">
        <v>-32380749</v>
      </c>
      <c r="D13" s="21"/>
      <c r="E13" s="22">
        <v>-12534000</v>
      </c>
      <c r="F13" s="23">
        <v>-12534000</v>
      </c>
      <c r="G13" s="23">
        <v>-276489</v>
      </c>
      <c r="H13" s="23">
        <v>-275458</v>
      </c>
      <c r="I13" s="23">
        <v>-2848538</v>
      </c>
      <c r="J13" s="23">
        <v>-3400485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-3400485</v>
      </c>
      <c r="X13" s="23">
        <v>-3120000</v>
      </c>
      <c r="Y13" s="23">
        <v>-280485</v>
      </c>
      <c r="Z13" s="24">
        <v>8.99</v>
      </c>
      <c r="AA13" s="25">
        <v>-12534000</v>
      </c>
    </row>
    <row r="14" spans="1:27" ht="13.5">
      <c r="A14" s="26" t="s">
        <v>41</v>
      </c>
      <c r="B14" s="20"/>
      <c r="C14" s="21"/>
      <c r="D14" s="21"/>
      <c r="E14" s="22">
        <v>-4847000</v>
      </c>
      <c r="F14" s="23">
        <v>-4847000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-3000000</v>
      </c>
      <c r="Y14" s="23">
        <v>3000000</v>
      </c>
      <c r="Z14" s="24">
        <v>-100</v>
      </c>
      <c r="AA14" s="25">
        <v>-4847000</v>
      </c>
    </row>
    <row r="15" spans="1:27" ht="13.5">
      <c r="A15" s="27" t="s">
        <v>42</v>
      </c>
      <c r="B15" s="28"/>
      <c r="C15" s="29">
        <f aca="true" t="shared" si="0" ref="C15:Y15">SUM(C6:C14)</f>
        <v>142900592</v>
      </c>
      <c r="D15" s="29">
        <f>SUM(D6:D14)</f>
        <v>0</v>
      </c>
      <c r="E15" s="30">
        <f t="shared" si="0"/>
        <v>310600570</v>
      </c>
      <c r="F15" s="31">
        <f t="shared" si="0"/>
        <v>310600570</v>
      </c>
      <c r="G15" s="31">
        <f t="shared" si="0"/>
        <v>66204392</v>
      </c>
      <c r="H15" s="31">
        <f t="shared" si="0"/>
        <v>-61328748</v>
      </c>
      <c r="I15" s="31">
        <f t="shared" si="0"/>
        <v>4966452</v>
      </c>
      <c r="J15" s="31">
        <f t="shared" si="0"/>
        <v>9842096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9842096</v>
      </c>
      <c r="X15" s="31">
        <f t="shared" si="0"/>
        <v>122472467</v>
      </c>
      <c r="Y15" s="31">
        <f t="shared" si="0"/>
        <v>-112630371</v>
      </c>
      <c r="Z15" s="32">
        <f>+IF(X15&lt;&gt;0,+(Y15/X15)*100,0)</f>
        <v>-91.9638297152943</v>
      </c>
      <c r="AA15" s="33">
        <f>SUM(AA6:AA14)</f>
        <v>310600570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422000</v>
      </c>
      <c r="F19" s="23">
        <v>422000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422000</v>
      </c>
    </row>
    <row r="20" spans="1:27" ht="13.5">
      <c r="A20" s="26" t="s">
        <v>45</v>
      </c>
      <c r="B20" s="20"/>
      <c r="C20" s="21">
        <v>-1750010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4817732</v>
      </c>
      <c r="D21" s="44"/>
      <c r="E21" s="22"/>
      <c r="F21" s="23"/>
      <c r="G21" s="40"/>
      <c r="H21" s="40">
        <v>3790</v>
      </c>
      <c r="I21" s="40">
        <v>1904</v>
      </c>
      <c r="J21" s="23">
        <v>5694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5694</v>
      </c>
      <c r="X21" s="23"/>
      <c r="Y21" s="40">
        <v>5694</v>
      </c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-123423841</v>
      </c>
      <c r="D24" s="21"/>
      <c r="E24" s="22">
        <v>-114856000</v>
      </c>
      <c r="F24" s="23">
        <v>-114856000</v>
      </c>
      <c r="G24" s="23"/>
      <c r="H24" s="23">
        <v>-7108295</v>
      </c>
      <c r="I24" s="23">
        <v>-1578893</v>
      </c>
      <c r="J24" s="23">
        <v>-8687188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-8687188</v>
      </c>
      <c r="X24" s="23">
        <v>-10231000</v>
      </c>
      <c r="Y24" s="23">
        <v>1543812</v>
      </c>
      <c r="Z24" s="24">
        <v>-15.09</v>
      </c>
      <c r="AA24" s="25">
        <v>-114856000</v>
      </c>
    </row>
    <row r="25" spans="1:27" ht="13.5">
      <c r="A25" s="27" t="s">
        <v>49</v>
      </c>
      <c r="B25" s="28"/>
      <c r="C25" s="29">
        <f aca="true" t="shared" si="1" ref="C25:Y25">SUM(C19:C24)</f>
        <v>-120356119</v>
      </c>
      <c r="D25" s="29">
        <f>SUM(D19:D24)</f>
        <v>0</v>
      </c>
      <c r="E25" s="30">
        <f t="shared" si="1"/>
        <v>-114434000</v>
      </c>
      <c r="F25" s="31">
        <f t="shared" si="1"/>
        <v>-114434000</v>
      </c>
      <c r="G25" s="31">
        <f t="shared" si="1"/>
        <v>0</v>
      </c>
      <c r="H25" s="31">
        <f t="shared" si="1"/>
        <v>-7104505</v>
      </c>
      <c r="I25" s="31">
        <f t="shared" si="1"/>
        <v>-1576989</v>
      </c>
      <c r="J25" s="31">
        <f t="shared" si="1"/>
        <v>-8681494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-8681494</v>
      </c>
      <c r="X25" s="31">
        <f t="shared" si="1"/>
        <v>-10231000</v>
      </c>
      <c r="Y25" s="31">
        <f t="shared" si="1"/>
        <v>1549506</v>
      </c>
      <c r="Z25" s="32">
        <f>+IF(X25&lt;&gt;0,+(Y25/X25)*100,0)</f>
        <v>-15.145205747238785</v>
      </c>
      <c r="AA25" s="33">
        <f>SUM(AA19:AA24)</f>
        <v>-114434000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>
        <v>-230879</v>
      </c>
      <c r="I30" s="23">
        <v>-4969482</v>
      </c>
      <c r="J30" s="23">
        <v>-5200361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-5200361</v>
      </c>
      <c r="X30" s="23"/>
      <c r="Y30" s="23">
        <v>-5200361</v>
      </c>
      <c r="Z30" s="24"/>
      <c r="AA30" s="25"/>
    </row>
    <row r="31" spans="1:27" ht="13.5">
      <c r="A31" s="26" t="s">
        <v>53</v>
      </c>
      <c r="B31" s="20"/>
      <c r="C31" s="21">
        <v>-14179116</v>
      </c>
      <c r="D31" s="21"/>
      <c r="E31" s="22"/>
      <c r="F31" s="23"/>
      <c r="G31" s="23"/>
      <c r="H31" s="40">
        <v>1813590</v>
      </c>
      <c r="I31" s="40">
        <v>2282907</v>
      </c>
      <c r="J31" s="40">
        <v>4096497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4096497</v>
      </c>
      <c r="X31" s="40"/>
      <c r="Y31" s="23">
        <v>4096497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-17003821</v>
      </c>
      <c r="D33" s="21"/>
      <c r="E33" s="22">
        <v>-15000000</v>
      </c>
      <c r="F33" s="23">
        <v>-15000000</v>
      </c>
      <c r="G33" s="23">
        <v>-391412</v>
      </c>
      <c r="H33" s="23">
        <v>-391412</v>
      </c>
      <c r="I33" s="23">
        <v>-7818020</v>
      </c>
      <c r="J33" s="23">
        <v>-8600844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-8600844</v>
      </c>
      <c r="X33" s="23">
        <v>-2900000</v>
      </c>
      <c r="Y33" s="23">
        <v>-5700844</v>
      </c>
      <c r="Z33" s="24">
        <v>196.58</v>
      </c>
      <c r="AA33" s="25">
        <v>-15000000</v>
      </c>
    </row>
    <row r="34" spans="1:27" ht="13.5">
      <c r="A34" s="27" t="s">
        <v>55</v>
      </c>
      <c r="B34" s="28"/>
      <c r="C34" s="29">
        <f aca="true" t="shared" si="2" ref="C34:Y34">SUM(C29:C33)</f>
        <v>-31182937</v>
      </c>
      <c r="D34" s="29">
        <f>SUM(D29:D33)</f>
        <v>0</v>
      </c>
      <c r="E34" s="30">
        <f t="shared" si="2"/>
        <v>-15000000</v>
      </c>
      <c r="F34" s="31">
        <f t="shared" si="2"/>
        <v>-15000000</v>
      </c>
      <c r="G34" s="31">
        <f t="shared" si="2"/>
        <v>-391412</v>
      </c>
      <c r="H34" s="31">
        <f t="shared" si="2"/>
        <v>1191299</v>
      </c>
      <c r="I34" s="31">
        <f t="shared" si="2"/>
        <v>-10504595</v>
      </c>
      <c r="J34" s="31">
        <f t="shared" si="2"/>
        <v>-9704708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-9704708</v>
      </c>
      <c r="X34" s="31">
        <f t="shared" si="2"/>
        <v>-2900000</v>
      </c>
      <c r="Y34" s="31">
        <f t="shared" si="2"/>
        <v>-6804708</v>
      </c>
      <c r="Z34" s="32">
        <f>+IF(X34&lt;&gt;0,+(Y34/X34)*100,0)</f>
        <v>234.64510344827585</v>
      </c>
      <c r="AA34" s="33">
        <f>SUM(AA29:AA33)</f>
        <v>-15000000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-8638464</v>
      </c>
      <c r="D36" s="35">
        <f>+D15+D25+D34</f>
        <v>0</v>
      </c>
      <c r="E36" s="36">
        <f t="shared" si="3"/>
        <v>181166570</v>
      </c>
      <c r="F36" s="37">
        <f t="shared" si="3"/>
        <v>181166570</v>
      </c>
      <c r="G36" s="37">
        <f t="shared" si="3"/>
        <v>65812980</v>
      </c>
      <c r="H36" s="37">
        <f t="shared" si="3"/>
        <v>-67241954</v>
      </c>
      <c r="I36" s="37">
        <f t="shared" si="3"/>
        <v>-7115132</v>
      </c>
      <c r="J36" s="37">
        <f t="shared" si="3"/>
        <v>-8544106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-8544106</v>
      </c>
      <c r="X36" s="37">
        <f t="shared" si="3"/>
        <v>109341467</v>
      </c>
      <c r="Y36" s="37">
        <f t="shared" si="3"/>
        <v>-117885573</v>
      </c>
      <c r="Z36" s="38">
        <f>+IF(X36&lt;&gt;0,+(Y36/X36)*100,0)</f>
        <v>-107.81414977722955</v>
      </c>
      <c r="AA36" s="39">
        <f>+AA15+AA25+AA34</f>
        <v>181166570</v>
      </c>
    </row>
    <row r="37" spans="1:27" ht="13.5">
      <c r="A37" s="26" t="s">
        <v>57</v>
      </c>
      <c r="B37" s="20"/>
      <c r="C37" s="35">
        <v>58296126</v>
      </c>
      <c r="D37" s="35"/>
      <c r="E37" s="36">
        <v>70000000</v>
      </c>
      <c r="F37" s="37">
        <v>70000000</v>
      </c>
      <c r="G37" s="37">
        <v>16375114</v>
      </c>
      <c r="H37" s="37">
        <v>82188094</v>
      </c>
      <c r="I37" s="37">
        <v>14946140</v>
      </c>
      <c r="J37" s="37">
        <v>16375114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16375114</v>
      </c>
      <c r="X37" s="37">
        <v>70000000</v>
      </c>
      <c r="Y37" s="37">
        <v>-53624886</v>
      </c>
      <c r="Z37" s="38">
        <v>-76.61</v>
      </c>
      <c r="AA37" s="39">
        <v>70000000</v>
      </c>
    </row>
    <row r="38" spans="1:27" ht="13.5">
      <c r="A38" s="45" t="s">
        <v>58</v>
      </c>
      <c r="B38" s="46"/>
      <c r="C38" s="47">
        <v>49657662</v>
      </c>
      <c r="D38" s="47"/>
      <c r="E38" s="48">
        <v>251166570</v>
      </c>
      <c r="F38" s="49">
        <v>251166570</v>
      </c>
      <c r="G38" s="49">
        <v>82188094</v>
      </c>
      <c r="H38" s="49">
        <v>14946140</v>
      </c>
      <c r="I38" s="49">
        <v>7831008</v>
      </c>
      <c r="J38" s="49">
        <v>7831008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7831008</v>
      </c>
      <c r="X38" s="49">
        <v>179341467</v>
      </c>
      <c r="Y38" s="49">
        <v>-171510459</v>
      </c>
      <c r="Z38" s="50">
        <v>-95.63</v>
      </c>
      <c r="AA38" s="51">
        <v>251166570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1251076062</v>
      </c>
      <c r="D6" s="21"/>
      <c r="E6" s="22">
        <v>1275680715</v>
      </c>
      <c r="F6" s="23">
        <v>1275680715</v>
      </c>
      <c r="G6" s="23">
        <v>121722061</v>
      </c>
      <c r="H6" s="23">
        <v>87152764</v>
      </c>
      <c r="I6" s="23">
        <v>72595339</v>
      </c>
      <c r="J6" s="23">
        <v>281470164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281470164</v>
      </c>
      <c r="X6" s="23">
        <v>564539429</v>
      </c>
      <c r="Y6" s="23">
        <v>-283069265</v>
      </c>
      <c r="Z6" s="24">
        <v>-50.14</v>
      </c>
      <c r="AA6" s="25">
        <v>1275680715</v>
      </c>
    </row>
    <row r="7" spans="1:27" ht="13.5">
      <c r="A7" s="26" t="s">
        <v>34</v>
      </c>
      <c r="B7" s="20"/>
      <c r="C7" s="21">
        <v>246649916</v>
      </c>
      <c r="D7" s="21"/>
      <c r="E7" s="22">
        <v>161876169</v>
      </c>
      <c r="F7" s="23">
        <v>154051210</v>
      </c>
      <c r="G7" s="23">
        <v>38259040</v>
      </c>
      <c r="H7" s="23">
        <v>538738</v>
      </c>
      <c r="I7" s="23">
        <v>6077729</v>
      </c>
      <c r="J7" s="23">
        <v>44875507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44875507</v>
      </c>
      <c r="X7" s="23">
        <v>7083513</v>
      </c>
      <c r="Y7" s="23">
        <v>37791994</v>
      </c>
      <c r="Z7" s="24">
        <v>533.52</v>
      </c>
      <c r="AA7" s="25">
        <v>154051210</v>
      </c>
    </row>
    <row r="8" spans="1:27" ht="13.5">
      <c r="A8" s="26" t="s">
        <v>35</v>
      </c>
      <c r="B8" s="20"/>
      <c r="C8" s="21">
        <v>-207951178</v>
      </c>
      <c r="D8" s="21"/>
      <c r="E8" s="22">
        <v>54671141</v>
      </c>
      <c r="F8" s="23">
        <v>65814314</v>
      </c>
      <c r="G8" s="23"/>
      <c r="H8" s="23">
        <v>934000</v>
      </c>
      <c r="I8" s="23">
        <v>1871916</v>
      </c>
      <c r="J8" s="23">
        <v>2805916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2805916</v>
      </c>
      <c r="X8" s="23"/>
      <c r="Y8" s="23">
        <v>2805916</v>
      </c>
      <c r="Z8" s="24"/>
      <c r="AA8" s="25">
        <v>65814314</v>
      </c>
    </row>
    <row r="9" spans="1:27" ht="13.5">
      <c r="A9" s="26" t="s">
        <v>36</v>
      </c>
      <c r="B9" s="20"/>
      <c r="C9" s="21">
        <v>22141703</v>
      </c>
      <c r="D9" s="21"/>
      <c r="E9" s="22">
        <v>18779627</v>
      </c>
      <c r="F9" s="23">
        <v>18779627</v>
      </c>
      <c r="G9" s="23">
        <v>1179820</v>
      </c>
      <c r="H9" s="23">
        <v>1401195</v>
      </c>
      <c r="I9" s="23">
        <v>4226392</v>
      </c>
      <c r="J9" s="23">
        <v>6807407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6807407</v>
      </c>
      <c r="X9" s="23">
        <v>3921708</v>
      </c>
      <c r="Y9" s="23">
        <v>2885699</v>
      </c>
      <c r="Z9" s="24">
        <v>73.58</v>
      </c>
      <c r="AA9" s="25">
        <v>18779627</v>
      </c>
    </row>
    <row r="10" spans="1:27" ht="13.5">
      <c r="A10" s="26" t="s">
        <v>37</v>
      </c>
      <c r="B10" s="20"/>
      <c r="C10" s="21">
        <v>15120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1232266568</v>
      </c>
      <c r="D12" s="21"/>
      <c r="E12" s="22">
        <v>-1207992701</v>
      </c>
      <c r="F12" s="23">
        <v>-1207992701</v>
      </c>
      <c r="G12" s="23">
        <v>-100101740</v>
      </c>
      <c r="H12" s="23">
        <v>-109980226</v>
      </c>
      <c r="I12" s="23">
        <v>-111470919</v>
      </c>
      <c r="J12" s="23">
        <v>-321552885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-321552885</v>
      </c>
      <c r="X12" s="23">
        <v>-260543863</v>
      </c>
      <c r="Y12" s="23">
        <v>-61009022</v>
      </c>
      <c r="Z12" s="24">
        <v>23.42</v>
      </c>
      <c r="AA12" s="25">
        <v>-1207992701</v>
      </c>
    </row>
    <row r="13" spans="1:27" ht="13.5">
      <c r="A13" s="26" t="s">
        <v>40</v>
      </c>
      <c r="B13" s="20"/>
      <c r="C13" s="21">
        <v>58975521</v>
      </c>
      <c r="D13" s="21"/>
      <c r="E13" s="22">
        <v>-56833007</v>
      </c>
      <c r="F13" s="23">
        <v>-56833007</v>
      </c>
      <c r="G13" s="23"/>
      <c r="H13" s="23"/>
      <c r="I13" s="23">
        <v>-5085011</v>
      </c>
      <c r="J13" s="23">
        <v>-5085011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-5085011</v>
      </c>
      <c r="X13" s="23">
        <v>-13145568</v>
      </c>
      <c r="Y13" s="23">
        <v>8060557</v>
      </c>
      <c r="Z13" s="24">
        <v>-61.32</v>
      </c>
      <c r="AA13" s="25">
        <v>-56833007</v>
      </c>
    </row>
    <row r="14" spans="1:27" ht="13.5">
      <c r="A14" s="26" t="s">
        <v>41</v>
      </c>
      <c r="B14" s="20"/>
      <c r="C14" s="21"/>
      <c r="D14" s="21"/>
      <c r="E14" s="22">
        <v>-595002</v>
      </c>
      <c r="F14" s="23">
        <v>-595002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>
        <v>-595002</v>
      </c>
    </row>
    <row r="15" spans="1:27" ht="13.5">
      <c r="A15" s="27" t="s">
        <v>42</v>
      </c>
      <c r="B15" s="28"/>
      <c r="C15" s="29">
        <f aca="true" t="shared" si="0" ref="C15:Y15">SUM(C6:C14)</f>
        <v>2603173712</v>
      </c>
      <c r="D15" s="29">
        <f>SUM(D6:D14)</f>
        <v>0</v>
      </c>
      <c r="E15" s="30">
        <f t="shared" si="0"/>
        <v>245586942</v>
      </c>
      <c r="F15" s="31">
        <f t="shared" si="0"/>
        <v>248905156</v>
      </c>
      <c r="G15" s="31">
        <f t="shared" si="0"/>
        <v>61059181</v>
      </c>
      <c r="H15" s="31">
        <f t="shared" si="0"/>
        <v>-19953529</v>
      </c>
      <c r="I15" s="31">
        <f t="shared" si="0"/>
        <v>-31784554</v>
      </c>
      <c r="J15" s="31">
        <f t="shared" si="0"/>
        <v>9321098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9321098</v>
      </c>
      <c r="X15" s="31">
        <f t="shared" si="0"/>
        <v>301855219</v>
      </c>
      <c r="Y15" s="31">
        <f t="shared" si="0"/>
        <v>-292534121</v>
      </c>
      <c r="Z15" s="32">
        <f>+IF(X15&lt;&gt;0,+(Y15/X15)*100,0)</f>
        <v>-96.91206332927442</v>
      </c>
      <c r="AA15" s="33">
        <f>SUM(AA6:AA14)</f>
        <v>248905156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1539002</v>
      </c>
      <c r="D19" s="21"/>
      <c r="E19" s="22">
        <v>250000</v>
      </c>
      <c r="F19" s="23">
        <v>250000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250000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392152</v>
      </c>
      <c r="D21" s="44"/>
      <c r="E21" s="22">
        <v>-250359</v>
      </c>
      <c r="F21" s="23">
        <v>-250359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-250359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>
        <v>-27500000</v>
      </c>
      <c r="H22" s="23">
        <v>5000000</v>
      </c>
      <c r="I22" s="23">
        <v>53578113</v>
      </c>
      <c r="J22" s="23">
        <v>31078113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31078113</v>
      </c>
      <c r="X22" s="23"/>
      <c r="Y22" s="23">
        <v>31078113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-276276506</v>
      </c>
      <c r="F24" s="23">
        <v>-330453823</v>
      </c>
      <c r="G24" s="23">
        <v>-258592</v>
      </c>
      <c r="H24" s="23">
        <v>-5240859</v>
      </c>
      <c r="I24" s="23">
        <v>-16473636</v>
      </c>
      <c r="J24" s="23">
        <v>-21973087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-21973087</v>
      </c>
      <c r="X24" s="23">
        <v>-30073404</v>
      </c>
      <c r="Y24" s="23">
        <v>8100317</v>
      </c>
      <c r="Z24" s="24">
        <v>-26.94</v>
      </c>
      <c r="AA24" s="25">
        <v>-330453823</v>
      </c>
    </row>
    <row r="25" spans="1:27" ht="13.5">
      <c r="A25" s="27" t="s">
        <v>49</v>
      </c>
      <c r="B25" s="28"/>
      <c r="C25" s="29">
        <f aca="true" t="shared" si="1" ref="C25:Y25">SUM(C19:C24)</f>
        <v>1931154</v>
      </c>
      <c r="D25" s="29">
        <f>SUM(D19:D24)</f>
        <v>0</v>
      </c>
      <c r="E25" s="30">
        <f t="shared" si="1"/>
        <v>-276276865</v>
      </c>
      <c r="F25" s="31">
        <f t="shared" si="1"/>
        <v>-330454182</v>
      </c>
      <c r="G25" s="31">
        <f t="shared" si="1"/>
        <v>-27758592</v>
      </c>
      <c r="H25" s="31">
        <f t="shared" si="1"/>
        <v>-240859</v>
      </c>
      <c r="I25" s="31">
        <f t="shared" si="1"/>
        <v>37104477</v>
      </c>
      <c r="J25" s="31">
        <f t="shared" si="1"/>
        <v>9105026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9105026</v>
      </c>
      <c r="X25" s="31">
        <f t="shared" si="1"/>
        <v>-30073404</v>
      </c>
      <c r="Y25" s="31">
        <f t="shared" si="1"/>
        <v>39178430</v>
      </c>
      <c r="Z25" s="32">
        <f>+IF(X25&lt;&gt;0,+(Y25/X25)*100,0)</f>
        <v>-130.2760073319269</v>
      </c>
      <c r="AA25" s="33">
        <f>SUM(AA19:AA24)</f>
        <v>-330454182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21665215</v>
      </c>
      <c r="D30" s="21"/>
      <c r="E30" s="22">
        <v>205000000</v>
      </c>
      <c r="F30" s="23">
        <v>205000000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205000000</v>
      </c>
    </row>
    <row r="31" spans="1:27" ht="13.5">
      <c r="A31" s="26" t="s">
        <v>53</v>
      </c>
      <c r="B31" s="20"/>
      <c r="C31" s="21">
        <v>2536291</v>
      </c>
      <c r="D31" s="21"/>
      <c r="E31" s="22">
        <v>654779</v>
      </c>
      <c r="F31" s="23">
        <v>654779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>
        <v>654779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-108932338</v>
      </c>
      <c r="F33" s="23">
        <v>-108932338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-108932338</v>
      </c>
    </row>
    <row r="34" spans="1:27" ht="13.5">
      <c r="A34" s="27" t="s">
        <v>55</v>
      </c>
      <c r="B34" s="28"/>
      <c r="C34" s="29">
        <f aca="true" t="shared" si="2" ref="C34:Y34">SUM(C29:C33)</f>
        <v>24201506</v>
      </c>
      <c r="D34" s="29">
        <f>SUM(D29:D33)</f>
        <v>0</v>
      </c>
      <c r="E34" s="30">
        <f t="shared" si="2"/>
        <v>96722441</v>
      </c>
      <c r="F34" s="31">
        <f t="shared" si="2"/>
        <v>96722441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96722441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2629306372</v>
      </c>
      <c r="D36" s="35">
        <f>+D15+D25+D34</f>
        <v>0</v>
      </c>
      <c r="E36" s="36">
        <f t="shared" si="3"/>
        <v>66032518</v>
      </c>
      <c r="F36" s="37">
        <f t="shared" si="3"/>
        <v>15173415</v>
      </c>
      <c r="G36" s="37">
        <f t="shared" si="3"/>
        <v>33300589</v>
      </c>
      <c r="H36" s="37">
        <f t="shared" si="3"/>
        <v>-20194388</v>
      </c>
      <c r="I36" s="37">
        <f t="shared" si="3"/>
        <v>5319923</v>
      </c>
      <c r="J36" s="37">
        <f t="shared" si="3"/>
        <v>18426124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18426124</v>
      </c>
      <c r="X36" s="37">
        <f t="shared" si="3"/>
        <v>271781815</v>
      </c>
      <c r="Y36" s="37">
        <f t="shared" si="3"/>
        <v>-253355691</v>
      </c>
      <c r="Z36" s="38">
        <f>+IF(X36&lt;&gt;0,+(Y36/X36)*100,0)</f>
        <v>-93.220251325498</v>
      </c>
      <c r="AA36" s="39">
        <f>+AA15+AA25+AA34</f>
        <v>15173415</v>
      </c>
    </row>
    <row r="37" spans="1:27" ht="13.5">
      <c r="A37" s="26" t="s">
        <v>57</v>
      </c>
      <c r="B37" s="20"/>
      <c r="C37" s="35">
        <v>135846333</v>
      </c>
      <c r="D37" s="35"/>
      <c r="E37" s="36">
        <v>65507289</v>
      </c>
      <c r="F37" s="37">
        <v>65507289</v>
      </c>
      <c r="G37" s="37">
        <v>178786182</v>
      </c>
      <c r="H37" s="37">
        <v>212086771</v>
      </c>
      <c r="I37" s="37">
        <v>191892383</v>
      </c>
      <c r="J37" s="37">
        <v>178786182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178786182</v>
      </c>
      <c r="X37" s="37">
        <v>65507289</v>
      </c>
      <c r="Y37" s="37">
        <v>113278893</v>
      </c>
      <c r="Z37" s="38">
        <v>172.93</v>
      </c>
      <c r="AA37" s="39">
        <v>65507289</v>
      </c>
    </row>
    <row r="38" spans="1:27" ht="13.5">
      <c r="A38" s="45" t="s">
        <v>58</v>
      </c>
      <c r="B38" s="46"/>
      <c r="C38" s="47">
        <v>182668527</v>
      </c>
      <c r="D38" s="47"/>
      <c r="E38" s="48">
        <v>131539806</v>
      </c>
      <c r="F38" s="49">
        <v>80680703</v>
      </c>
      <c r="G38" s="49">
        <v>212086771</v>
      </c>
      <c r="H38" s="49">
        <v>191892383</v>
      </c>
      <c r="I38" s="49">
        <v>197212306</v>
      </c>
      <c r="J38" s="49">
        <v>197212306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197212306</v>
      </c>
      <c r="X38" s="49">
        <v>337289103</v>
      </c>
      <c r="Y38" s="49">
        <v>-140076797</v>
      </c>
      <c r="Z38" s="50">
        <v>-41.53</v>
      </c>
      <c r="AA38" s="51">
        <v>80680703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899438292</v>
      </c>
      <c r="F6" s="23">
        <v>899438292</v>
      </c>
      <c r="G6" s="23">
        <v>130241765</v>
      </c>
      <c r="H6" s="23">
        <v>89792814</v>
      </c>
      <c r="I6" s="23">
        <v>97620993</v>
      </c>
      <c r="J6" s="23">
        <v>317655572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317655572</v>
      </c>
      <c r="X6" s="23">
        <v>224610616</v>
      </c>
      <c r="Y6" s="23">
        <v>93044956</v>
      </c>
      <c r="Z6" s="24">
        <v>41.43</v>
      </c>
      <c r="AA6" s="25">
        <v>899438292</v>
      </c>
    </row>
    <row r="7" spans="1:27" ht="13.5">
      <c r="A7" s="26" t="s">
        <v>34</v>
      </c>
      <c r="B7" s="20"/>
      <c r="C7" s="21"/>
      <c r="D7" s="21"/>
      <c r="E7" s="22">
        <v>92112230</v>
      </c>
      <c r="F7" s="23">
        <v>92112230</v>
      </c>
      <c r="G7" s="23">
        <v>94</v>
      </c>
      <c r="H7" s="23">
        <v>50</v>
      </c>
      <c r="I7" s="23"/>
      <c r="J7" s="23">
        <v>144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144</v>
      </c>
      <c r="X7" s="23">
        <v>61595212</v>
      </c>
      <c r="Y7" s="23">
        <v>-61595068</v>
      </c>
      <c r="Z7" s="24">
        <v>-100</v>
      </c>
      <c r="AA7" s="25">
        <v>92112230</v>
      </c>
    </row>
    <row r="8" spans="1:27" ht="13.5">
      <c r="A8" s="26" t="s">
        <v>35</v>
      </c>
      <c r="B8" s="20"/>
      <c r="C8" s="21"/>
      <c r="D8" s="21"/>
      <c r="E8" s="22">
        <v>73993987</v>
      </c>
      <c r="F8" s="23">
        <v>73993987</v>
      </c>
      <c r="G8" s="23">
        <v>114490</v>
      </c>
      <c r="H8" s="23">
        <v>51546</v>
      </c>
      <c r="I8" s="23">
        <v>544507</v>
      </c>
      <c r="J8" s="23">
        <v>710543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710543</v>
      </c>
      <c r="X8" s="23">
        <v>9301529</v>
      </c>
      <c r="Y8" s="23">
        <v>-8590986</v>
      </c>
      <c r="Z8" s="24">
        <v>-92.36</v>
      </c>
      <c r="AA8" s="25">
        <v>73993987</v>
      </c>
    </row>
    <row r="9" spans="1:27" ht="13.5">
      <c r="A9" s="26" t="s">
        <v>36</v>
      </c>
      <c r="B9" s="20"/>
      <c r="C9" s="21"/>
      <c r="D9" s="21"/>
      <c r="E9" s="22">
        <v>27493674</v>
      </c>
      <c r="F9" s="23">
        <v>27493674</v>
      </c>
      <c r="G9" s="23">
        <v>207574</v>
      </c>
      <c r="H9" s="23">
        <v>269464</v>
      </c>
      <c r="I9" s="23">
        <v>197450</v>
      </c>
      <c r="J9" s="23">
        <v>674488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674488</v>
      </c>
      <c r="X9" s="23">
        <v>4904676</v>
      </c>
      <c r="Y9" s="23">
        <v>-4230188</v>
      </c>
      <c r="Z9" s="24">
        <v>-86.25</v>
      </c>
      <c r="AA9" s="25">
        <v>27493674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-900222540</v>
      </c>
      <c r="F12" s="23">
        <v>-393610963</v>
      </c>
      <c r="G12" s="23">
        <v>-48739579</v>
      </c>
      <c r="H12" s="23">
        <v>-91682613</v>
      </c>
      <c r="I12" s="23">
        <v>-116807661</v>
      </c>
      <c r="J12" s="23">
        <v>-257229853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-257229853</v>
      </c>
      <c r="X12" s="23">
        <v>-85299502</v>
      </c>
      <c r="Y12" s="23">
        <v>-171930351</v>
      </c>
      <c r="Z12" s="24">
        <v>201.56</v>
      </c>
      <c r="AA12" s="25">
        <v>-393610963</v>
      </c>
    </row>
    <row r="13" spans="1:27" ht="13.5">
      <c r="A13" s="26" t="s">
        <v>40</v>
      </c>
      <c r="B13" s="20"/>
      <c r="C13" s="21"/>
      <c r="D13" s="21"/>
      <c r="E13" s="22">
        <v>-23270726</v>
      </c>
      <c r="F13" s="23">
        <v>-277621830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-72806327</v>
      </c>
      <c r="Y13" s="23">
        <v>72806327</v>
      </c>
      <c r="Z13" s="24">
        <v>-100</v>
      </c>
      <c r="AA13" s="25">
        <v>-277621830</v>
      </c>
    </row>
    <row r="14" spans="1:27" ht="13.5">
      <c r="A14" s="26" t="s">
        <v>41</v>
      </c>
      <c r="B14" s="20"/>
      <c r="C14" s="21"/>
      <c r="D14" s="21"/>
      <c r="E14" s="22">
        <v>-6778550</v>
      </c>
      <c r="F14" s="23">
        <v>-259039023</v>
      </c>
      <c r="G14" s="23">
        <v>-93020</v>
      </c>
      <c r="H14" s="23">
        <v>-315322</v>
      </c>
      <c r="I14" s="23">
        <v>-347441</v>
      </c>
      <c r="J14" s="23">
        <v>-755783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-755783</v>
      </c>
      <c r="X14" s="23">
        <v>-63331760</v>
      </c>
      <c r="Y14" s="23">
        <v>62575977</v>
      </c>
      <c r="Z14" s="24">
        <v>-98.81</v>
      </c>
      <c r="AA14" s="25">
        <v>-259039023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162766367</v>
      </c>
      <c r="F15" s="31">
        <f t="shared" si="0"/>
        <v>162766367</v>
      </c>
      <c r="G15" s="31">
        <f t="shared" si="0"/>
        <v>81731324</v>
      </c>
      <c r="H15" s="31">
        <f t="shared" si="0"/>
        <v>-1884061</v>
      </c>
      <c r="I15" s="31">
        <f t="shared" si="0"/>
        <v>-18792152</v>
      </c>
      <c r="J15" s="31">
        <f t="shared" si="0"/>
        <v>61055111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61055111</v>
      </c>
      <c r="X15" s="31">
        <f t="shared" si="0"/>
        <v>78974444</v>
      </c>
      <c r="Y15" s="31">
        <f t="shared" si="0"/>
        <v>-17919333</v>
      </c>
      <c r="Z15" s="32">
        <f>+IF(X15&lt;&gt;0,+(Y15/X15)*100,0)</f>
        <v>-22.690040084359442</v>
      </c>
      <c r="AA15" s="33">
        <f>SUM(AA6:AA14)</f>
        <v>162766367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-294188484</v>
      </c>
      <c r="F24" s="23">
        <v>-294188484</v>
      </c>
      <c r="G24" s="23">
        <v>-79340</v>
      </c>
      <c r="H24" s="23">
        <v>-4017965</v>
      </c>
      <c r="I24" s="23">
        <v>-7093128</v>
      </c>
      <c r="J24" s="23">
        <v>-11190433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-11190433</v>
      </c>
      <c r="X24" s="23">
        <v>-37074371</v>
      </c>
      <c r="Y24" s="23">
        <v>25883938</v>
      </c>
      <c r="Z24" s="24">
        <v>-69.82</v>
      </c>
      <c r="AA24" s="25">
        <v>-294188484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-294188484</v>
      </c>
      <c r="F25" s="31">
        <f t="shared" si="1"/>
        <v>-294188484</v>
      </c>
      <c r="G25" s="31">
        <f t="shared" si="1"/>
        <v>-79340</v>
      </c>
      <c r="H25" s="31">
        <f t="shared" si="1"/>
        <v>-4017965</v>
      </c>
      <c r="I25" s="31">
        <f t="shared" si="1"/>
        <v>-7093128</v>
      </c>
      <c r="J25" s="31">
        <f t="shared" si="1"/>
        <v>-11190433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-11190433</v>
      </c>
      <c r="X25" s="31">
        <f t="shared" si="1"/>
        <v>-37074371</v>
      </c>
      <c r="Y25" s="31">
        <f t="shared" si="1"/>
        <v>25883938</v>
      </c>
      <c r="Z25" s="32">
        <f>+IF(X25&lt;&gt;0,+(Y25/X25)*100,0)</f>
        <v>-69.81625662644419</v>
      </c>
      <c r="AA25" s="33">
        <f>SUM(AA19:AA24)</f>
        <v>-294188484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100000000</v>
      </c>
      <c r="F30" s="23">
        <v>100000000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12570655</v>
      </c>
      <c r="Y30" s="23">
        <v>-12570655</v>
      </c>
      <c r="Z30" s="24">
        <v>-100</v>
      </c>
      <c r="AA30" s="25">
        <v>100000000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>
        <v>91637</v>
      </c>
      <c r="H31" s="40">
        <v>42865</v>
      </c>
      <c r="I31" s="40">
        <v>75232</v>
      </c>
      <c r="J31" s="40">
        <v>209734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209734</v>
      </c>
      <c r="X31" s="40"/>
      <c r="Y31" s="23">
        <v>209734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-6974545</v>
      </c>
      <c r="F33" s="23">
        <v>-6974545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-6974545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93025455</v>
      </c>
      <c r="F34" s="31">
        <f t="shared" si="2"/>
        <v>93025455</v>
      </c>
      <c r="G34" s="31">
        <f t="shared" si="2"/>
        <v>91637</v>
      </c>
      <c r="H34" s="31">
        <f t="shared" si="2"/>
        <v>42865</v>
      </c>
      <c r="I34" s="31">
        <f t="shared" si="2"/>
        <v>75232</v>
      </c>
      <c r="J34" s="31">
        <f t="shared" si="2"/>
        <v>209734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209734</v>
      </c>
      <c r="X34" s="31">
        <f t="shared" si="2"/>
        <v>12570655</v>
      </c>
      <c r="Y34" s="31">
        <f t="shared" si="2"/>
        <v>-12360921</v>
      </c>
      <c r="Z34" s="32">
        <f>+IF(X34&lt;&gt;0,+(Y34/X34)*100,0)</f>
        <v>-98.33155869761758</v>
      </c>
      <c r="AA34" s="33">
        <f>SUM(AA29:AA33)</f>
        <v>93025455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-38396662</v>
      </c>
      <c r="F36" s="37">
        <f t="shared" si="3"/>
        <v>-38396662</v>
      </c>
      <c r="G36" s="37">
        <f t="shared" si="3"/>
        <v>81743621</v>
      </c>
      <c r="H36" s="37">
        <f t="shared" si="3"/>
        <v>-5859161</v>
      </c>
      <c r="I36" s="37">
        <f t="shared" si="3"/>
        <v>-25810048</v>
      </c>
      <c r="J36" s="37">
        <f t="shared" si="3"/>
        <v>50074412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50074412</v>
      </c>
      <c r="X36" s="37">
        <f t="shared" si="3"/>
        <v>54470728</v>
      </c>
      <c r="Y36" s="37">
        <f t="shared" si="3"/>
        <v>-4396316</v>
      </c>
      <c r="Z36" s="38">
        <f>+IF(X36&lt;&gt;0,+(Y36/X36)*100,0)</f>
        <v>-8.070969787662834</v>
      </c>
      <c r="AA36" s="39">
        <f>+AA15+AA25+AA34</f>
        <v>-38396662</v>
      </c>
    </row>
    <row r="37" spans="1:27" ht="13.5">
      <c r="A37" s="26" t="s">
        <v>57</v>
      </c>
      <c r="B37" s="20"/>
      <c r="C37" s="35"/>
      <c r="D37" s="35"/>
      <c r="E37" s="36">
        <v>492149679</v>
      </c>
      <c r="F37" s="37"/>
      <c r="G37" s="37">
        <v>504928066</v>
      </c>
      <c r="H37" s="37">
        <v>586671687</v>
      </c>
      <c r="I37" s="37">
        <v>580812526</v>
      </c>
      <c r="J37" s="37">
        <v>504928066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504928066</v>
      </c>
      <c r="X37" s="37"/>
      <c r="Y37" s="37">
        <v>504928066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453753018</v>
      </c>
      <c r="F38" s="49">
        <v>-38396661</v>
      </c>
      <c r="G38" s="49">
        <v>586671687</v>
      </c>
      <c r="H38" s="49">
        <v>580812526</v>
      </c>
      <c r="I38" s="49">
        <v>555002478</v>
      </c>
      <c r="J38" s="49">
        <v>555002478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555002478</v>
      </c>
      <c r="X38" s="49">
        <v>54470729</v>
      </c>
      <c r="Y38" s="49">
        <v>500531749</v>
      </c>
      <c r="Z38" s="50">
        <v>918.9</v>
      </c>
      <c r="AA38" s="51">
        <v>-38396661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946340213</v>
      </c>
      <c r="D6" s="21"/>
      <c r="E6" s="22">
        <v>857630964</v>
      </c>
      <c r="F6" s="23">
        <v>857630964</v>
      </c>
      <c r="G6" s="23">
        <v>80091088</v>
      </c>
      <c r="H6" s="23">
        <v>63396880</v>
      </c>
      <c r="I6" s="23">
        <v>69339793</v>
      </c>
      <c r="J6" s="23">
        <v>212827761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212827761</v>
      </c>
      <c r="X6" s="23">
        <v>237955962</v>
      </c>
      <c r="Y6" s="23">
        <v>-25128201</v>
      </c>
      <c r="Z6" s="24">
        <v>-10.56</v>
      </c>
      <c r="AA6" s="25">
        <v>857630964</v>
      </c>
    </row>
    <row r="7" spans="1:27" ht="13.5">
      <c r="A7" s="26" t="s">
        <v>34</v>
      </c>
      <c r="B7" s="20"/>
      <c r="C7" s="21">
        <v>228453515</v>
      </c>
      <c r="D7" s="21"/>
      <c r="E7" s="22">
        <v>242333977</v>
      </c>
      <c r="F7" s="23">
        <v>242333977</v>
      </c>
      <c r="G7" s="23">
        <v>54541978</v>
      </c>
      <c r="H7" s="23">
        <v>12551197</v>
      </c>
      <c r="I7" s="23">
        <v>4591983</v>
      </c>
      <c r="J7" s="23">
        <v>71685158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71685158</v>
      </c>
      <c r="X7" s="23">
        <v>54916439</v>
      </c>
      <c r="Y7" s="23">
        <v>16768719</v>
      </c>
      <c r="Z7" s="24">
        <v>30.53</v>
      </c>
      <c r="AA7" s="25">
        <v>242333977</v>
      </c>
    </row>
    <row r="8" spans="1:27" ht="13.5">
      <c r="A8" s="26" t="s">
        <v>35</v>
      </c>
      <c r="B8" s="20"/>
      <c r="C8" s="21">
        <v>267657523</v>
      </c>
      <c r="D8" s="21"/>
      <c r="E8" s="22">
        <v>142273589</v>
      </c>
      <c r="F8" s="23">
        <v>142273589</v>
      </c>
      <c r="G8" s="23">
        <v>44563000</v>
      </c>
      <c r="H8" s="23">
        <v>37909869</v>
      </c>
      <c r="I8" s="23"/>
      <c r="J8" s="23">
        <v>82472869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82472869</v>
      </c>
      <c r="X8" s="23">
        <v>24939591</v>
      </c>
      <c r="Y8" s="23">
        <v>57533278</v>
      </c>
      <c r="Z8" s="24">
        <v>230.69</v>
      </c>
      <c r="AA8" s="25">
        <v>142273589</v>
      </c>
    </row>
    <row r="9" spans="1:27" ht="13.5">
      <c r="A9" s="26" t="s">
        <v>36</v>
      </c>
      <c r="B9" s="20"/>
      <c r="C9" s="21">
        <v>22977273</v>
      </c>
      <c r="D9" s="21"/>
      <c r="E9" s="22">
        <v>23124431</v>
      </c>
      <c r="F9" s="23">
        <v>23124431</v>
      </c>
      <c r="G9" s="23">
        <v>2485381</v>
      </c>
      <c r="H9" s="23">
        <v>1964869</v>
      </c>
      <c r="I9" s="23">
        <v>1938071</v>
      </c>
      <c r="J9" s="23">
        <v>6388321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6388321</v>
      </c>
      <c r="X9" s="23">
        <v>5010483</v>
      </c>
      <c r="Y9" s="23">
        <v>1377838</v>
      </c>
      <c r="Z9" s="24">
        <v>27.5</v>
      </c>
      <c r="AA9" s="25">
        <v>23124431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-1136152472</v>
      </c>
      <c r="D12" s="21"/>
      <c r="E12" s="22">
        <v>-988638714</v>
      </c>
      <c r="F12" s="23">
        <v>-988638714</v>
      </c>
      <c r="G12" s="23">
        <v>-99510486</v>
      </c>
      <c r="H12" s="23">
        <v>-113049668</v>
      </c>
      <c r="I12" s="23">
        <v>-78832882</v>
      </c>
      <c r="J12" s="23">
        <v>-291393036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-291393036</v>
      </c>
      <c r="X12" s="23">
        <v>-234844599</v>
      </c>
      <c r="Y12" s="23">
        <v>-56548437</v>
      </c>
      <c r="Z12" s="24">
        <v>24.08</v>
      </c>
      <c r="AA12" s="25">
        <v>-988638714</v>
      </c>
    </row>
    <row r="13" spans="1:27" ht="13.5">
      <c r="A13" s="26" t="s">
        <v>40</v>
      </c>
      <c r="B13" s="20"/>
      <c r="C13" s="21">
        <v>-50384455</v>
      </c>
      <c r="D13" s="21"/>
      <c r="E13" s="22">
        <v>-47984398</v>
      </c>
      <c r="F13" s="23">
        <v>-47984398</v>
      </c>
      <c r="G13" s="23"/>
      <c r="H13" s="23"/>
      <c r="I13" s="23">
        <v>-31298</v>
      </c>
      <c r="J13" s="23">
        <v>-31298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-31298</v>
      </c>
      <c r="X13" s="23">
        <v>-74987</v>
      </c>
      <c r="Y13" s="23">
        <v>43689</v>
      </c>
      <c r="Z13" s="24">
        <v>-58.26</v>
      </c>
      <c r="AA13" s="25">
        <v>-47984398</v>
      </c>
    </row>
    <row r="14" spans="1:27" ht="13.5">
      <c r="A14" s="26" t="s">
        <v>41</v>
      </c>
      <c r="B14" s="20"/>
      <c r="C14" s="21">
        <v>-2301147</v>
      </c>
      <c r="D14" s="21"/>
      <c r="E14" s="22">
        <v>-3043001</v>
      </c>
      <c r="F14" s="23">
        <v>-3043001</v>
      </c>
      <c r="G14" s="23">
        <v>-135360</v>
      </c>
      <c r="H14" s="23">
        <v>-223622</v>
      </c>
      <c r="I14" s="23">
        <v>-323770</v>
      </c>
      <c r="J14" s="23">
        <v>-682752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-682752</v>
      </c>
      <c r="X14" s="23">
        <v>-215164</v>
      </c>
      <c r="Y14" s="23">
        <v>-467588</v>
      </c>
      <c r="Z14" s="24">
        <v>217.32</v>
      </c>
      <c r="AA14" s="25">
        <v>-3043001</v>
      </c>
    </row>
    <row r="15" spans="1:27" ht="13.5">
      <c r="A15" s="27" t="s">
        <v>42</v>
      </c>
      <c r="B15" s="28"/>
      <c r="C15" s="29">
        <f aca="true" t="shared" si="0" ref="C15:Y15">SUM(C6:C14)</f>
        <v>276590450</v>
      </c>
      <c r="D15" s="29">
        <f>SUM(D6:D14)</f>
        <v>0</v>
      </c>
      <c r="E15" s="30">
        <f t="shared" si="0"/>
        <v>225696848</v>
      </c>
      <c r="F15" s="31">
        <f t="shared" si="0"/>
        <v>225696848</v>
      </c>
      <c r="G15" s="31">
        <f t="shared" si="0"/>
        <v>82035601</v>
      </c>
      <c r="H15" s="31">
        <f t="shared" si="0"/>
        <v>2549525</v>
      </c>
      <c r="I15" s="31">
        <f t="shared" si="0"/>
        <v>-3318103</v>
      </c>
      <c r="J15" s="31">
        <f t="shared" si="0"/>
        <v>81267023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81267023</v>
      </c>
      <c r="X15" s="31">
        <f t="shared" si="0"/>
        <v>87687725</v>
      </c>
      <c r="Y15" s="31">
        <f t="shared" si="0"/>
        <v>-6420702</v>
      </c>
      <c r="Z15" s="32">
        <f>+IF(X15&lt;&gt;0,+(Y15/X15)*100,0)</f>
        <v>-7.3222358089458925</v>
      </c>
      <c r="AA15" s="33">
        <f>SUM(AA6:AA14)</f>
        <v>225696848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16324016</v>
      </c>
      <c r="D19" s="21"/>
      <c r="E19" s="22">
        <v>20201135</v>
      </c>
      <c r="F19" s="23">
        <v>20201135</v>
      </c>
      <c r="G19" s="40">
        <v>447359</v>
      </c>
      <c r="H19" s="40">
        <v>74193</v>
      </c>
      <c r="I19" s="40">
        <v>810134</v>
      </c>
      <c r="J19" s="23">
        <v>1331686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1331686</v>
      </c>
      <c r="X19" s="23">
        <v>2832767</v>
      </c>
      <c r="Y19" s="40">
        <v>-1501081</v>
      </c>
      <c r="Z19" s="41">
        <v>-52.99</v>
      </c>
      <c r="AA19" s="42">
        <v>20201135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-141592193</v>
      </c>
      <c r="D24" s="21"/>
      <c r="E24" s="22">
        <v>-176570126</v>
      </c>
      <c r="F24" s="23">
        <v>-176570126</v>
      </c>
      <c r="G24" s="23">
        <v>-8133608</v>
      </c>
      <c r="H24" s="23">
        <v>-7454504</v>
      </c>
      <c r="I24" s="23">
        <v>-10911223</v>
      </c>
      <c r="J24" s="23">
        <v>-26499335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-26499335</v>
      </c>
      <c r="X24" s="23">
        <v>-15025561</v>
      </c>
      <c r="Y24" s="23">
        <v>-11473774</v>
      </c>
      <c r="Z24" s="24">
        <v>76.36</v>
      </c>
      <c r="AA24" s="25">
        <v>-176570126</v>
      </c>
    </row>
    <row r="25" spans="1:27" ht="13.5">
      <c r="A25" s="27" t="s">
        <v>49</v>
      </c>
      <c r="B25" s="28"/>
      <c r="C25" s="29">
        <f aca="true" t="shared" si="1" ref="C25:Y25">SUM(C19:C24)</f>
        <v>-125268177</v>
      </c>
      <c r="D25" s="29">
        <f>SUM(D19:D24)</f>
        <v>0</v>
      </c>
      <c r="E25" s="30">
        <f t="shared" si="1"/>
        <v>-156368991</v>
      </c>
      <c r="F25" s="31">
        <f t="shared" si="1"/>
        <v>-156368991</v>
      </c>
      <c r="G25" s="31">
        <f t="shared" si="1"/>
        <v>-7686249</v>
      </c>
      <c r="H25" s="31">
        <f t="shared" si="1"/>
        <v>-7380311</v>
      </c>
      <c r="I25" s="31">
        <f t="shared" si="1"/>
        <v>-10101089</v>
      </c>
      <c r="J25" s="31">
        <f t="shared" si="1"/>
        <v>-25167649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-25167649</v>
      </c>
      <c r="X25" s="31">
        <f t="shared" si="1"/>
        <v>-12192794</v>
      </c>
      <c r="Y25" s="31">
        <f t="shared" si="1"/>
        <v>-12974855</v>
      </c>
      <c r="Z25" s="32">
        <f>+IF(X25&lt;&gt;0,+(Y25/X25)*100,0)</f>
        <v>106.41412460507411</v>
      </c>
      <c r="AA25" s="33">
        <f>SUM(AA19:AA24)</f>
        <v>-156368991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3444931</v>
      </c>
      <c r="D30" s="21"/>
      <c r="E30" s="22">
        <v>13505000</v>
      </c>
      <c r="F30" s="23">
        <v>13505000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13505000</v>
      </c>
    </row>
    <row r="31" spans="1:27" ht="13.5">
      <c r="A31" s="26" t="s">
        <v>53</v>
      </c>
      <c r="B31" s="20"/>
      <c r="C31" s="21">
        <v>2673133</v>
      </c>
      <c r="D31" s="21"/>
      <c r="E31" s="22">
        <v>495500</v>
      </c>
      <c r="F31" s="23">
        <v>495500</v>
      </c>
      <c r="G31" s="23">
        <v>139875</v>
      </c>
      <c r="H31" s="40">
        <v>174287</v>
      </c>
      <c r="I31" s="40">
        <v>191659</v>
      </c>
      <c r="J31" s="40">
        <v>505821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505821</v>
      </c>
      <c r="X31" s="40">
        <v>316946</v>
      </c>
      <c r="Y31" s="23">
        <v>188875</v>
      </c>
      <c r="Z31" s="24">
        <v>59.59</v>
      </c>
      <c r="AA31" s="25">
        <v>495500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-37122539</v>
      </c>
      <c r="D33" s="21"/>
      <c r="E33" s="22">
        <v>-33644292</v>
      </c>
      <c r="F33" s="23">
        <v>-33644292</v>
      </c>
      <c r="G33" s="23"/>
      <c r="H33" s="23"/>
      <c r="I33" s="23">
        <v>-252465</v>
      </c>
      <c r="J33" s="23">
        <v>-252465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-252465</v>
      </c>
      <c r="X33" s="23">
        <v>-503921</v>
      </c>
      <c r="Y33" s="23">
        <v>251456</v>
      </c>
      <c r="Z33" s="24">
        <v>-49.9</v>
      </c>
      <c r="AA33" s="25">
        <v>-33644292</v>
      </c>
    </row>
    <row r="34" spans="1:27" ht="13.5">
      <c r="A34" s="27" t="s">
        <v>55</v>
      </c>
      <c r="B34" s="28"/>
      <c r="C34" s="29">
        <f aca="true" t="shared" si="2" ref="C34:Y34">SUM(C29:C33)</f>
        <v>-31004475</v>
      </c>
      <c r="D34" s="29">
        <f>SUM(D29:D33)</f>
        <v>0</v>
      </c>
      <c r="E34" s="30">
        <f t="shared" si="2"/>
        <v>-19643792</v>
      </c>
      <c r="F34" s="31">
        <f t="shared" si="2"/>
        <v>-19643792</v>
      </c>
      <c r="G34" s="31">
        <f t="shared" si="2"/>
        <v>139875</v>
      </c>
      <c r="H34" s="31">
        <f t="shared" si="2"/>
        <v>174287</v>
      </c>
      <c r="I34" s="31">
        <f t="shared" si="2"/>
        <v>-60806</v>
      </c>
      <c r="J34" s="31">
        <f t="shared" si="2"/>
        <v>253356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253356</v>
      </c>
      <c r="X34" s="31">
        <f t="shared" si="2"/>
        <v>-186975</v>
      </c>
      <c r="Y34" s="31">
        <f t="shared" si="2"/>
        <v>440331</v>
      </c>
      <c r="Z34" s="32">
        <f>+IF(X34&lt;&gt;0,+(Y34/X34)*100,0)</f>
        <v>-235.50260730044124</v>
      </c>
      <c r="AA34" s="33">
        <f>SUM(AA29:AA33)</f>
        <v>-19643792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120317798</v>
      </c>
      <c r="D36" s="35">
        <f>+D15+D25+D34</f>
        <v>0</v>
      </c>
      <c r="E36" s="36">
        <f t="shared" si="3"/>
        <v>49684065</v>
      </c>
      <c r="F36" s="37">
        <f t="shared" si="3"/>
        <v>49684065</v>
      </c>
      <c r="G36" s="37">
        <f t="shared" si="3"/>
        <v>74489227</v>
      </c>
      <c r="H36" s="37">
        <f t="shared" si="3"/>
        <v>-4656499</v>
      </c>
      <c r="I36" s="37">
        <f t="shared" si="3"/>
        <v>-13479998</v>
      </c>
      <c r="J36" s="37">
        <f t="shared" si="3"/>
        <v>56352730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56352730</v>
      </c>
      <c r="X36" s="37">
        <f t="shared" si="3"/>
        <v>75307956</v>
      </c>
      <c r="Y36" s="37">
        <f t="shared" si="3"/>
        <v>-18955226</v>
      </c>
      <c r="Z36" s="38">
        <f>+IF(X36&lt;&gt;0,+(Y36/X36)*100,0)</f>
        <v>-25.17028346911978</v>
      </c>
      <c r="AA36" s="39">
        <f>+AA15+AA25+AA34</f>
        <v>49684065</v>
      </c>
    </row>
    <row r="37" spans="1:27" ht="13.5">
      <c r="A37" s="26" t="s">
        <v>57</v>
      </c>
      <c r="B37" s="20"/>
      <c r="C37" s="35">
        <v>266877126</v>
      </c>
      <c r="D37" s="35"/>
      <c r="E37" s="36">
        <v>387194924</v>
      </c>
      <c r="F37" s="37">
        <v>387194924</v>
      </c>
      <c r="G37" s="37">
        <v>387194924</v>
      </c>
      <c r="H37" s="37">
        <v>461684151</v>
      </c>
      <c r="I37" s="37">
        <v>457027652</v>
      </c>
      <c r="J37" s="37">
        <v>387194924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387194924</v>
      </c>
      <c r="X37" s="37">
        <v>387194924</v>
      </c>
      <c r="Y37" s="37"/>
      <c r="Z37" s="38"/>
      <c r="AA37" s="39">
        <v>387194924</v>
      </c>
    </row>
    <row r="38" spans="1:27" ht="13.5">
      <c r="A38" s="45" t="s">
        <v>58</v>
      </c>
      <c r="B38" s="46"/>
      <c r="C38" s="47">
        <v>387194924</v>
      </c>
      <c r="D38" s="47"/>
      <c r="E38" s="48">
        <v>436878988</v>
      </c>
      <c r="F38" s="49">
        <v>436878988</v>
      </c>
      <c r="G38" s="49">
        <v>461684151</v>
      </c>
      <c r="H38" s="49">
        <v>457027652</v>
      </c>
      <c r="I38" s="49">
        <v>443547654</v>
      </c>
      <c r="J38" s="49">
        <v>443547654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443547654</v>
      </c>
      <c r="X38" s="49">
        <v>462502879</v>
      </c>
      <c r="Y38" s="49">
        <v>-18955225</v>
      </c>
      <c r="Z38" s="50">
        <v>-4.1</v>
      </c>
      <c r="AA38" s="51">
        <v>436878988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3097264640</v>
      </c>
      <c r="D6" s="21"/>
      <c r="E6" s="22">
        <v>3626681740</v>
      </c>
      <c r="F6" s="23">
        <v>3626681740</v>
      </c>
      <c r="G6" s="23">
        <v>305592269</v>
      </c>
      <c r="H6" s="23">
        <v>263648481</v>
      </c>
      <c r="I6" s="23">
        <v>303485096</v>
      </c>
      <c r="J6" s="23">
        <v>872725846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872725846</v>
      </c>
      <c r="X6" s="23">
        <v>1008718228</v>
      </c>
      <c r="Y6" s="23">
        <v>-135992382</v>
      </c>
      <c r="Z6" s="24">
        <v>-13.48</v>
      </c>
      <c r="AA6" s="25">
        <v>3626681740</v>
      </c>
    </row>
    <row r="7" spans="1:27" ht="13.5">
      <c r="A7" s="26" t="s">
        <v>34</v>
      </c>
      <c r="B7" s="20"/>
      <c r="C7" s="21">
        <v>660291616</v>
      </c>
      <c r="D7" s="21"/>
      <c r="E7" s="22">
        <v>623643790</v>
      </c>
      <c r="F7" s="23">
        <v>623643790</v>
      </c>
      <c r="G7" s="23">
        <v>238348000</v>
      </c>
      <c r="H7" s="23"/>
      <c r="I7" s="23"/>
      <c r="J7" s="23">
        <v>238348000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238348000</v>
      </c>
      <c r="X7" s="23">
        <v>207787438</v>
      </c>
      <c r="Y7" s="23">
        <v>30560562</v>
      </c>
      <c r="Z7" s="24">
        <v>14.71</v>
      </c>
      <c r="AA7" s="25">
        <v>623643790</v>
      </c>
    </row>
    <row r="8" spans="1:27" ht="13.5">
      <c r="A8" s="26" t="s">
        <v>35</v>
      </c>
      <c r="B8" s="20"/>
      <c r="C8" s="21">
        <v>163746075</v>
      </c>
      <c r="D8" s="21"/>
      <c r="E8" s="22">
        <v>263006660</v>
      </c>
      <c r="F8" s="23">
        <v>263006660</v>
      </c>
      <c r="G8" s="23">
        <v>80067000</v>
      </c>
      <c r="H8" s="23">
        <v>2610000</v>
      </c>
      <c r="I8" s="23"/>
      <c r="J8" s="23">
        <v>82677000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82677000</v>
      </c>
      <c r="X8" s="23">
        <v>34820669</v>
      </c>
      <c r="Y8" s="23">
        <v>47856331</v>
      </c>
      <c r="Z8" s="24">
        <v>137.44</v>
      </c>
      <c r="AA8" s="25">
        <v>263006660</v>
      </c>
    </row>
    <row r="9" spans="1:27" ht="13.5">
      <c r="A9" s="26" t="s">
        <v>36</v>
      </c>
      <c r="B9" s="20"/>
      <c r="C9" s="21">
        <v>39715278</v>
      </c>
      <c r="D9" s="21"/>
      <c r="E9" s="22">
        <v>33947562</v>
      </c>
      <c r="F9" s="23">
        <v>33947562</v>
      </c>
      <c r="G9" s="23">
        <v>2399850</v>
      </c>
      <c r="H9" s="23">
        <v>3411072</v>
      </c>
      <c r="I9" s="23">
        <v>2887931</v>
      </c>
      <c r="J9" s="23">
        <v>8698853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8698853</v>
      </c>
      <c r="X9" s="23">
        <v>7312182</v>
      </c>
      <c r="Y9" s="23">
        <v>1386671</v>
      </c>
      <c r="Z9" s="24">
        <v>18.96</v>
      </c>
      <c r="AA9" s="25">
        <v>33947562</v>
      </c>
    </row>
    <row r="10" spans="1:27" ht="13.5">
      <c r="A10" s="26" t="s">
        <v>37</v>
      </c>
      <c r="B10" s="20"/>
      <c r="C10" s="21">
        <v>6050</v>
      </c>
      <c r="D10" s="21"/>
      <c r="E10" s="22">
        <v>5000</v>
      </c>
      <c r="F10" s="23">
        <v>5000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>
        <v>5000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-3686079844</v>
      </c>
      <c r="D12" s="21"/>
      <c r="E12" s="22">
        <v>-3870732226</v>
      </c>
      <c r="F12" s="23">
        <v>-3870732226</v>
      </c>
      <c r="G12" s="23">
        <v>-584788452</v>
      </c>
      <c r="H12" s="23">
        <v>-438542894</v>
      </c>
      <c r="I12" s="23">
        <v>-443903565</v>
      </c>
      <c r="J12" s="23">
        <v>-1467234911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-1467234911</v>
      </c>
      <c r="X12" s="23">
        <v>-1145517774</v>
      </c>
      <c r="Y12" s="23">
        <v>-321717137</v>
      </c>
      <c r="Z12" s="24">
        <v>28.08</v>
      </c>
      <c r="AA12" s="25">
        <v>-3870732226</v>
      </c>
    </row>
    <row r="13" spans="1:27" ht="13.5">
      <c r="A13" s="26" t="s">
        <v>40</v>
      </c>
      <c r="B13" s="20"/>
      <c r="C13" s="21">
        <v>-27575845</v>
      </c>
      <c r="D13" s="21"/>
      <c r="E13" s="22">
        <v>-11896707</v>
      </c>
      <c r="F13" s="23">
        <v>-11896707</v>
      </c>
      <c r="G13" s="23">
        <v>-39732</v>
      </c>
      <c r="H13" s="23">
        <v>-46305</v>
      </c>
      <c r="I13" s="23"/>
      <c r="J13" s="23">
        <v>-86037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-86037</v>
      </c>
      <c r="X13" s="23">
        <v>-211218</v>
      </c>
      <c r="Y13" s="23">
        <v>125181</v>
      </c>
      <c r="Z13" s="24">
        <v>-59.27</v>
      </c>
      <c r="AA13" s="25">
        <v>-11896707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247367970</v>
      </c>
      <c r="D15" s="29">
        <f>SUM(D6:D14)</f>
        <v>0</v>
      </c>
      <c r="E15" s="30">
        <f t="shared" si="0"/>
        <v>664655819</v>
      </c>
      <c r="F15" s="31">
        <f t="shared" si="0"/>
        <v>664655819</v>
      </c>
      <c r="G15" s="31">
        <f t="shared" si="0"/>
        <v>41578935</v>
      </c>
      <c r="H15" s="31">
        <f t="shared" si="0"/>
        <v>-168919646</v>
      </c>
      <c r="I15" s="31">
        <f t="shared" si="0"/>
        <v>-137530538</v>
      </c>
      <c r="J15" s="31">
        <f t="shared" si="0"/>
        <v>-264871249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-264871249</v>
      </c>
      <c r="X15" s="31">
        <f t="shared" si="0"/>
        <v>112909525</v>
      </c>
      <c r="Y15" s="31">
        <f t="shared" si="0"/>
        <v>-377780774</v>
      </c>
      <c r="Z15" s="32">
        <f>+IF(X15&lt;&gt;0,+(Y15/X15)*100,0)</f>
        <v>-334.5871608263342</v>
      </c>
      <c r="AA15" s="33">
        <f>SUM(AA6:AA14)</f>
        <v>664655819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-67170748</v>
      </c>
      <c r="D19" s="21"/>
      <c r="E19" s="22">
        <v>1413853</v>
      </c>
      <c r="F19" s="23">
        <v>1413853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1413853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1119510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782742</v>
      </c>
      <c r="H22" s="23">
        <v>70367646</v>
      </c>
      <c r="I22" s="23">
        <v>65599375</v>
      </c>
      <c r="J22" s="23">
        <v>136749763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136749763</v>
      </c>
      <c r="X22" s="23"/>
      <c r="Y22" s="23">
        <v>136749763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-180416705</v>
      </c>
      <c r="D24" s="21"/>
      <c r="E24" s="22">
        <v>-408425347</v>
      </c>
      <c r="F24" s="23">
        <v>-408425347</v>
      </c>
      <c r="G24" s="23">
        <v>-119352</v>
      </c>
      <c r="H24" s="23">
        <v>-21065982</v>
      </c>
      <c r="I24" s="23">
        <v>-17522993</v>
      </c>
      <c r="J24" s="23">
        <v>-38708327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-38708327</v>
      </c>
      <c r="X24" s="23">
        <v>-98702486</v>
      </c>
      <c r="Y24" s="23">
        <v>59994159</v>
      </c>
      <c r="Z24" s="24">
        <v>-60.78</v>
      </c>
      <c r="AA24" s="25">
        <v>-408425347</v>
      </c>
    </row>
    <row r="25" spans="1:27" ht="13.5">
      <c r="A25" s="27" t="s">
        <v>49</v>
      </c>
      <c r="B25" s="28"/>
      <c r="C25" s="29">
        <f aca="true" t="shared" si="1" ref="C25:Y25">SUM(C19:C24)</f>
        <v>-246467943</v>
      </c>
      <c r="D25" s="29">
        <f>SUM(D19:D24)</f>
        <v>0</v>
      </c>
      <c r="E25" s="30">
        <f t="shared" si="1"/>
        <v>-407011494</v>
      </c>
      <c r="F25" s="31">
        <f t="shared" si="1"/>
        <v>-407011494</v>
      </c>
      <c r="G25" s="31">
        <f t="shared" si="1"/>
        <v>663390</v>
      </c>
      <c r="H25" s="31">
        <f t="shared" si="1"/>
        <v>49301664</v>
      </c>
      <c r="I25" s="31">
        <f t="shared" si="1"/>
        <v>48076382</v>
      </c>
      <c r="J25" s="31">
        <f t="shared" si="1"/>
        <v>98041436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98041436</v>
      </c>
      <c r="X25" s="31">
        <f t="shared" si="1"/>
        <v>-98702486</v>
      </c>
      <c r="Y25" s="31">
        <f t="shared" si="1"/>
        <v>196743922</v>
      </c>
      <c r="Z25" s="32">
        <f>+IF(X25&lt;&gt;0,+(Y25/X25)*100,0)</f>
        <v>-199.3302600301273</v>
      </c>
      <c r="AA25" s="33">
        <f>SUM(AA19:AA24)</f>
        <v>-407011494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>
        <v>98000000</v>
      </c>
      <c r="J29" s="23">
        <v>98000000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98000000</v>
      </c>
      <c r="X29" s="23"/>
      <c r="Y29" s="23">
        <v>98000000</v>
      </c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3465352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-5431665</v>
      </c>
      <c r="D33" s="21"/>
      <c r="E33" s="22"/>
      <c r="F33" s="23"/>
      <c r="G33" s="23">
        <v>-4434243</v>
      </c>
      <c r="H33" s="23">
        <v>-6049091</v>
      </c>
      <c r="I33" s="23">
        <v>-5453460</v>
      </c>
      <c r="J33" s="23">
        <v>-15936794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-15936794</v>
      </c>
      <c r="X33" s="23"/>
      <c r="Y33" s="23">
        <v>-15936794</v>
      </c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-1966313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-4434243</v>
      </c>
      <c r="H34" s="31">
        <f t="shared" si="2"/>
        <v>-6049091</v>
      </c>
      <c r="I34" s="31">
        <f t="shared" si="2"/>
        <v>92546540</v>
      </c>
      <c r="J34" s="31">
        <f t="shared" si="2"/>
        <v>82063206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82063206</v>
      </c>
      <c r="X34" s="31">
        <f t="shared" si="2"/>
        <v>0</v>
      </c>
      <c r="Y34" s="31">
        <f t="shared" si="2"/>
        <v>82063206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-1066286</v>
      </c>
      <c r="D36" s="35">
        <f>+D15+D25+D34</f>
        <v>0</v>
      </c>
      <c r="E36" s="36">
        <f t="shared" si="3"/>
        <v>257644325</v>
      </c>
      <c r="F36" s="37">
        <f t="shared" si="3"/>
        <v>257644325</v>
      </c>
      <c r="G36" s="37">
        <f t="shared" si="3"/>
        <v>37808082</v>
      </c>
      <c r="H36" s="37">
        <f t="shared" si="3"/>
        <v>-125667073</v>
      </c>
      <c r="I36" s="37">
        <f t="shared" si="3"/>
        <v>3092384</v>
      </c>
      <c r="J36" s="37">
        <f t="shared" si="3"/>
        <v>-84766607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-84766607</v>
      </c>
      <c r="X36" s="37">
        <f t="shared" si="3"/>
        <v>14207039</v>
      </c>
      <c r="Y36" s="37">
        <f t="shared" si="3"/>
        <v>-98973646</v>
      </c>
      <c r="Z36" s="38">
        <f>+IF(X36&lt;&gt;0,+(Y36/X36)*100,0)</f>
        <v>-696.6521736161912</v>
      </c>
      <c r="AA36" s="39">
        <f>+AA15+AA25+AA34</f>
        <v>257644325</v>
      </c>
    </row>
    <row r="37" spans="1:27" ht="13.5">
      <c r="A37" s="26" t="s">
        <v>57</v>
      </c>
      <c r="B37" s="20"/>
      <c r="C37" s="35">
        <v>127751098</v>
      </c>
      <c r="D37" s="35"/>
      <c r="E37" s="36">
        <v>127704348</v>
      </c>
      <c r="F37" s="37">
        <v>127704348</v>
      </c>
      <c r="G37" s="37">
        <v>45203864</v>
      </c>
      <c r="H37" s="37">
        <v>83011946</v>
      </c>
      <c r="I37" s="37">
        <v>-42655127</v>
      </c>
      <c r="J37" s="37">
        <v>45203864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45203864</v>
      </c>
      <c r="X37" s="37">
        <v>127704348</v>
      </c>
      <c r="Y37" s="37">
        <v>-82500484</v>
      </c>
      <c r="Z37" s="38">
        <v>-64.6</v>
      </c>
      <c r="AA37" s="39">
        <v>127704348</v>
      </c>
    </row>
    <row r="38" spans="1:27" ht="13.5">
      <c r="A38" s="45" t="s">
        <v>58</v>
      </c>
      <c r="B38" s="46"/>
      <c r="C38" s="47">
        <v>126684812</v>
      </c>
      <c r="D38" s="47"/>
      <c r="E38" s="48">
        <v>385348673</v>
      </c>
      <c r="F38" s="49">
        <v>385348673</v>
      </c>
      <c r="G38" s="49">
        <v>83011946</v>
      </c>
      <c r="H38" s="49">
        <v>-42655127</v>
      </c>
      <c r="I38" s="49">
        <v>-39562743</v>
      </c>
      <c r="J38" s="49">
        <v>-39562743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-39562743</v>
      </c>
      <c r="X38" s="49">
        <v>141911387</v>
      </c>
      <c r="Y38" s="49">
        <v>-181474130</v>
      </c>
      <c r="Z38" s="50">
        <v>-127.88</v>
      </c>
      <c r="AA38" s="51">
        <v>385348673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17214310448</v>
      </c>
      <c r="D6" s="21"/>
      <c r="E6" s="22">
        <v>28945581786</v>
      </c>
      <c r="F6" s="23">
        <v>28945581786</v>
      </c>
      <c r="G6" s="23">
        <v>3835144746</v>
      </c>
      <c r="H6" s="23">
        <v>2396971914</v>
      </c>
      <c r="I6" s="23">
        <v>2482235990</v>
      </c>
      <c r="J6" s="23">
        <v>8714352650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8714352650</v>
      </c>
      <c r="X6" s="23">
        <v>7578157647</v>
      </c>
      <c r="Y6" s="23">
        <v>1136195003</v>
      </c>
      <c r="Z6" s="24">
        <v>14.99</v>
      </c>
      <c r="AA6" s="25">
        <v>28945581786</v>
      </c>
    </row>
    <row r="7" spans="1:27" ht="13.5">
      <c r="A7" s="26" t="s">
        <v>34</v>
      </c>
      <c r="B7" s="20"/>
      <c r="C7" s="21">
        <v>3955663767</v>
      </c>
      <c r="D7" s="21"/>
      <c r="E7" s="22">
        <v>5742711504</v>
      </c>
      <c r="F7" s="23">
        <v>5734886545</v>
      </c>
      <c r="G7" s="23">
        <v>2033081479</v>
      </c>
      <c r="H7" s="23">
        <v>316869876</v>
      </c>
      <c r="I7" s="23">
        <v>107536829</v>
      </c>
      <c r="J7" s="23">
        <v>2457488184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2457488184</v>
      </c>
      <c r="X7" s="23">
        <v>1817226963</v>
      </c>
      <c r="Y7" s="23">
        <v>640261221</v>
      </c>
      <c r="Z7" s="24">
        <v>35.23</v>
      </c>
      <c r="AA7" s="25">
        <v>5734886545</v>
      </c>
    </row>
    <row r="8" spans="1:27" ht="13.5">
      <c r="A8" s="26" t="s">
        <v>35</v>
      </c>
      <c r="B8" s="20"/>
      <c r="C8" s="21">
        <v>1492833924</v>
      </c>
      <c r="D8" s="21"/>
      <c r="E8" s="22">
        <v>3795844572</v>
      </c>
      <c r="F8" s="23">
        <v>3806987745</v>
      </c>
      <c r="G8" s="23">
        <v>1098412122</v>
      </c>
      <c r="H8" s="23">
        <v>96805685</v>
      </c>
      <c r="I8" s="23">
        <v>52790125</v>
      </c>
      <c r="J8" s="23">
        <v>1248007932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1248007932</v>
      </c>
      <c r="X8" s="23">
        <v>834601753</v>
      </c>
      <c r="Y8" s="23">
        <v>413406179</v>
      </c>
      <c r="Z8" s="24">
        <v>49.53</v>
      </c>
      <c r="AA8" s="25">
        <v>3806987745</v>
      </c>
    </row>
    <row r="9" spans="1:27" ht="13.5">
      <c r="A9" s="26" t="s">
        <v>36</v>
      </c>
      <c r="B9" s="20"/>
      <c r="C9" s="21">
        <v>544017652</v>
      </c>
      <c r="D9" s="21"/>
      <c r="E9" s="22">
        <v>618561448</v>
      </c>
      <c r="F9" s="23">
        <v>618561448</v>
      </c>
      <c r="G9" s="23">
        <v>98104587</v>
      </c>
      <c r="H9" s="23">
        <v>58476528</v>
      </c>
      <c r="I9" s="23">
        <v>71224875</v>
      </c>
      <c r="J9" s="23">
        <v>227805990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227805990</v>
      </c>
      <c r="X9" s="23">
        <v>129889179</v>
      </c>
      <c r="Y9" s="23">
        <v>97916811</v>
      </c>
      <c r="Z9" s="24">
        <v>75.38</v>
      </c>
      <c r="AA9" s="25">
        <v>618561448</v>
      </c>
    </row>
    <row r="10" spans="1:27" ht="13.5">
      <c r="A10" s="26" t="s">
        <v>37</v>
      </c>
      <c r="B10" s="20"/>
      <c r="C10" s="21">
        <v>74666</v>
      </c>
      <c r="D10" s="21"/>
      <c r="E10" s="22">
        <v>5000</v>
      </c>
      <c r="F10" s="23">
        <v>5000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>
        <v>5000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-17301009991</v>
      </c>
      <c r="D12" s="21"/>
      <c r="E12" s="22">
        <v>-31463039207</v>
      </c>
      <c r="F12" s="23">
        <v>-30956427630</v>
      </c>
      <c r="G12" s="23">
        <v>-5514507718</v>
      </c>
      <c r="H12" s="23">
        <v>-3082931683</v>
      </c>
      <c r="I12" s="23">
        <v>-3108662432</v>
      </c>
      <c r="J12" s="23">
        <v>-11706101833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-11706101833</v>
      </c>
      <c r="X12" s="23">
        <v>-7649728075</v>
      </c>
      <c r="Y12" s="23">
        <v>-4056373758</v>
      </c>
      <c r="Z12" s="24">
        <v>53.03</v>
      </c>
      <c r="AA12" s="25">
        <v>-30956427630</v>
      </c>
    </row>
    <row r="13" spans="1:27" ht="13.5">
      <c r="A13" s="26" t="s">
        <v>40</v>
      </c>
      <c r="B13" s="20"/>
      <c r="C13" s="21">
        <v>-254393470</v>
      </c>
      <c r="D13" s="21"/>
      <c r="E13" s="22">
        <v>-708481750</v>
      </c>
      <c r="F13" s="23">
        <v>-962832854</v>
      </c>
      <c r="G13" s="23">
        <v>-9920585</v>
      </c>
      <c r="H13" s="23">
        <v>-8794841</v>
      </c>
      <c r="I13" s="23">
        <v>-38851562</v>
      </c>
      <c r="J13" s="23">
        <v>-57566988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-57566988</v>
      </c>
      <c r="X13" s="23">
        <v>-171534052</v>
      </c>
      <c r="Y13" s="23">
        <v>113967064</v>
      </c>
      <c r="Z13" s="24">
        <v>-66.44</v>
      </c>
      <c r="AA13" s="25">
        <v>-962832854</v>
      </c>
    </row>
    <row r="14" spans="1:27" ht="13.5">
      <c r="A14" s="26" t="s">
        <v>41</v>
      </c>
      <c r="B14" s="20"/>
      <c r="C14" s="21">
        <v>-118980328</v>
      </c>
      <c r="D14" s="21"/>
      <c r="E14" s="22">
        <v>-440262298</v>
      </c>
      <c r="F14" s="23">
        <v>-692522771</v>
      </c>
      <c r="G14" s="23">
        <v>-31586770</v>
      </c>
      <c r="H14" s="23">
        <v>-16169581</v>
      </c>
      <c r="I14" s="23">
        <v>-16371453</v>
      </c>
      <c r="J14" s="23">
        <v>-64127804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-64127804</v>
      </c>
      <c r="X14" s="23">
        <v>-170910460</v>
      </c>
      <c r="Y14" s="23">
        <v>106782656</v>
      </c>
      <c r="Z14" s="24">
        <v>-62.48</v>
      </c>
      <c r="AA14" s="25">
        <v>-692522771</v>
      </c>
    </row>
    <row r="15" spans="1:27" ht="13.5">
      <c r="A15" s="27" t="s">
        <v>42</v>
      </c>
      <c r="B15" s="28"/>
      <c r="C15" s="29">
        <f aca="true" t="shared" si="0" ref="C15:Y15">SUM(C6:C14)</f>
        <v>5532516668</v>
      </c>
      <c r="D15" s="29">
        <f>SUM(D6:D14)</f>
        <v>0</v>
      </c>
      <c r="E15" s="30">
        <f t="shared" si="0"/>
        <v>6490921055</v>
      </c>
      <c r="F15" s="31">
        <f t="shared" si="0"/>
        <v>6494239269</v>
      </c>
      <c r="G15" s="31">
        <f t="shared" si="0"/>
        <v>1508727861</v>
      </c>
      <c r="H15" s="31">
        <f t="shared" si="0"/>
        <v>-238772102</v>
      </c>
      <c r="I15" s="31">
        <f t="shared" si="0"/>
        <v>-450097628</v>
      </c>
      <c r="J15" s="31">
        <f t="shared" si="0"/>
        <v>819858131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819858131</v>
      </c>
      <c r="X15" s="31">
        <f t="shared" si="0"/>
        <v>2367702955</v>
      </c>
      <c r="Y15" s="31">
        <f t="shared" si="0"/>
        <v>-1547844824</v>
      </c>
      <c r="Z15" s="32">
        <f>+IF(X15&lt;&gt;0,+(Y15/X15)*100,0)</f>
        <v>-65.37326908898503</v>
      </c>
      <c r="AA15" s="33">
        <f>SUM(AA6:AA14)</f>
        <v>6494239269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13062658</v>
      </c>
      <c r="D19" s="21"/>
      <c r="E19" s="22">
        <v>214051465</v>
      </c>
      <c r="F19" s="23">
        <v>214051465</v>
      </c>
      <c r="G19" s="40">
        <v>20551246</v>
      </c>
      <c r="H19" s="40">
        <v>6064464</v>
      </c>
      <c r="I19" s="40">
        <v>40546979</v>
      </c>
      <c r="J19" s="23">
        <v>67162689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67162689</v>
      </c>
      <c r="X19" s="23">
        <v>31228019</v>
      </c>
      <c r="Y19" s="40">
        <v>35934670</v>
      </c>
      <c r="Z19" s="41">
        <v>115.07</v>
      </c>
      <c r="AA19" s="42">
        <v>214051465</v>
      </c>
    </row>
    <row r="20" spans="1:27" ht="13.5">
      <c r="A20" s="26" t="s">
        <v>45</v>
      </c>
      <c r="B20" s="20"/>
      <c r="C20" s="21">
        <v>-806238</v>
      </c>
      <c r="D20" s="21"/>
      <c r="E20" s="43">
        <v>89270800</v>
      </c>
      <c r="F20" s="40">
        <v>89270800</v>
      </c>
      <c r="G20" s="23">
        <v>20152</v>
      </c>
      <c r="H20" s="23">
        <v>1570248</v>
      </c>
      <c r="I20" s="23">
        <v>1183857</v>
      </c>
      <c r="J20" s="23">
        <v>2774257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2774257</v>
      </c>
      <c r="X20" s="23">
        <v>22817700</v>
      </c>
      <c r="Y20" s="23">
        <v>-20043443</v>
      </c>
      <c r="Z20" s="24">
        <v>-87.84</v>
      </c>
      <c r="AA20" s="25">
        <v>89270800</v>
      </c>
    </row>
    <row r="21" spans="1:27" ht="13.5">
      <c r="A21" s="26" t="s">
        <v>46</v>
      </c>
      <c r="B21" s="20"/>
      <c r="C21" s="44">
        <v>537203004</v>
      </c>
      <c r="D21" s="44"/>
      <c r="E21" s="22">
        <v>50641</v>
      </c>
      <c r="F21" s="23">
        <v>50641</v>
      </c>
      <c r="G21" s="40">
        <v>-4837814</v>
      </c>
      <c r="H21" s="40">
        <v>-1826998</v>
      </c>
      <c r="I21" s="40">
        <v>1333737</v>
      </c>
      <c r="J21" s="23">
        <v>-5331075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-5331075</v>
      </c>
      <c r="X21" s="23">
        <v>54000</v>
      </c>
      <c r="Y21" s="40">
        <v>-5385075</v>
      </c>
      <c r="Z21" s="41">
        <v>-9972.36</v>
      </c>
      <c r="AA21" s="42">
        <v>50641</v>
      </c>
    </row>
    <row r="22" spans="1:27" ht="13.5">
      <c r="A22" s="26" t="s">
        <v>47</v>
      </c>
      <c r="B22" s="20"/>
      <c r="C22" s="21">
        <v>-976186021</v>
      </c>
      <c r="D22" s="21"/>
      <c r="E22" s="22">
        <v>-193818208</v>
      </c>
      <c r="F22" s="23">
        <v>-108818208</v>
      </c>
      <c r="G22" s="23">
        <v>33850912</v>
      </c>
      <c r="H22" s="23">
        <v>114829373</v>
      </c>
      <c r="I22" s="23">
        <v>155177488</v>
      </c>
      <c r="J22" s="23">
        <v>303857773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303857773</v>
      </c>
      <c r="X22" s="23">
        <v>-59204552</v>
      </c>
      <c r="Y22" s="23">
        <v>363062325</v>
      </c>
      <c r="Z22" s="24">
        <v>-613.23</v>
      </c>
      <c r="AA22" s="25">
        <v>-108818208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-1907781566</v>
      </c>
      <c r="D24" s="21"/>
      <c r="E24" s="22">
        <v>-5777822881</v>
      </c>
      <c r="F24" s="23">
        <v>-5902690938</v>
      </c>
      <c r="G24" s="23">
        <v>-106191648</v>
      </c>
      <c r="H24" s="23">
        <v>-258910372</v>
      </c>
      <c r="I24" s="23">
        <v>-310728875</v>
      </c>
      <c r="J24" s="23">
        <v>-675830895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-675830895</v>
      </c>
      <c r="X24" s="23">
        <v>-1071365751</v>
      </c>
      <c r="Y24" s="23">
        <v>395534856</v>
      </c>
      <c r="Z24" s="24">
        <v>-36.92</v>
      </c>
      <c r="AA24" s="25">
        <v>-5902690938</v>
      </c>
    </row>
    <row r="25" spans="1:27" ht="13.5">
      <c r="A25" s="27" t="s">
        <v>49</v>
      </c>
      <c r="B25" s="28"/>
      <c r="C25" s="29">
        <f aca="true" t="shared" si="1" ref="C25:Y25">SUM(C19:C24)</f>
        <v>-2334508163</v>
      </c>
      <c r="D25" s="29">
        <f>SUM(D19:D24)</f>
        <v>0</v>
      </c>
      <c r="E25" s="30">
        <f t="shared" si="1"/>
        <v>-5668268183</v>
      </c>
      <c r="F25" s="31">
        <f t="shared" si="1"/>
        <v>-5708136240</v>
      </c>
      <c r="G25" s="31">
        <f t="shared" si="1"/>
        <v>-56607152</v>
      </c>
      <c r="H25" s="31">
        <f t="shared" si="1"/>
        <v>-138273285</v>
      </c>
      <c r="I25" s="31">
        <f t="shared" si="1"/>
        <v>-112486814</v>
      </c>
      <c r="J25" s="31">
        <f t="shared" si="1"/>
        <v>-307367251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-307367251</v>
      </c>
      <c r="X25" s="31">
        <f t="shared" si="1"/>
        <v>-1076470584</v>
      </c>
      <c r="Y25" s="31">
        <f t="shared" si="1"/>
        <v>769103333</v>
      </c>
      <c r="Z25" s="32">
        <f>+IF(X25&lt;&gt;0,+(Y25/X25)*100,0)</f>
        <v>-71.44675799148452</v>
      </c>
      <c r="AA25" s="33">
        <f>SUM(AA19:AA24)</f>
        <v>-5708136240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>
        <v>98000000</v>
      </c>
      <c r="J29" s="23">
        <v>98000000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98000000</v>
      </c>
      <c r="X29" s="23"/>
      <c r="Y29" s="23">
        <v>98000000</v>
      </c>
      <c r="Z29" s="24"/>
      <c r="AA29" s="25"/>
    </row>
    <row r="30" spans="1:27" ht="13.5">
      <c r="A30" s="26" t="s">
        <v>52</v>
      </c>
      <c r="B30" s="20"/>
      <c r="C30" s="21">
        <v>189913215</v>
      </c>
      <c r="D30" s="21"/>
      <c r="E30" s="22">
        <v>1443495473</v>
      </c>
      <c r="F30" s="23">
        <v>1443495473</v>
      </c>
      <c r="G30" s="23">
        <v>-3830105</v>
      </c>
      <c r="H30" s="23">
        <v>3786196</v>
      </c>
      <c r="I30" s="23">
        <v>-4969482</v>
      </c>
      <c r="J30" s="23">
        <v>-5013391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-5013391</v>
      </c>
      <c r="X30" s="23">
        <v>247620941</v>
      </c>
      <c r="Y30" s="23">
        <v>-252634332</v>
      </c>
      <c r="Z30" s="24">
        <v>-102.02</v>
      </c>
      <c r="AA30" s="25">
        <v>1443495473</v>
      </c>
    </row>
    <row r="31" spans="1:27" ht="13.5">
      <c r="A31" s="26" t="s">
        <v>53</v>
      </c>
      <c r="B31" s="20"/>
      <c r="C31" s="21">
        <v>12891159</v>
      </c>
      <c r="D31" s="21"/>
      <c r="E31" s="22">
        <v>50166383</v>
      </c>
      <c r="F31" s="23">
        <v>50166383</v>
      </c>
      <c r="G31" s="23">
        <v>3859509</v>
      </c>
      <c r="H31" s="40">
        <v>3099338</v>
      </c>
      <c r="I31" s="40">
        <v>4537159</v>
      </c>
      <c r="J31" s="40">
        <v>11496006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11496006</v>
      </c>
      <c r="X31" s="40">
        <v>11579085</v>
      </c>
      <c r="Y31" s="23">
        <v>-83079</v>
      </c>
      <c r="Z31" s="24">
        <v>-0.72</v>
      </c>
      <c r="AA31" s="25">
        <v>50166383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-274760419</v>
      </c>
      <c r="D33" s="21"/>
      <c r="E33" s="22">
        <v>-533599448</v>
      </c>
      <c r="F33" s="23">
        <v>-533599448</v>
      </c>
      <c r="G33" s="23">
        <v>-5985823</v>
      </c>
      <c r="H33" s="23">
        <v>-8167217</v>
      </c>
      <c r="I33" s="23">
        <v>-41002376</v>
      </c>
      <c r="J33" s="23">
        <v>-55155416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-55155416</v>
      </c>
      <c r="X33" s="23">
        <v>-57571074</v>
      </c>
      <c r="Y33" s="23">
        <v>2415658</v>
      </c>
      <c r="Z33" s="24">
        <v>-4.2</v>
      </c>
      <c r="AA33" s="25">
        <v>-533599448</v>
      </c>
    </row>
    <row r="34" spans="1:27" ht="13.5">
      <c r="A34" s="27" t="s">
        <v>55</v>
      </c>
      <c r="B34" s="28"/>
      <c r="C34" s="29">
        <f aca="true" t="shared" si="2" ref="C34:Y34">SUM(C29:C33)</f>
        <v>-71956045</v>
      </c>
      <c r="D34" s="29">
        <f>SUM(D29:D33)</f>
        <v>0</v>
      </c>
      <c r="E34" s="30">
        <f t="shared" si="2"/>
        <v>960062408</v>
      </c>
      <c r="F34" s="31">
        <f t="shared" si="2"/>
        <v>960062408</v>
      </c>
      <c r="G34" s="31">
        <f t="shared" si="2"/>
        <v>-5956419</v>
      </c>
      <c r="H34" s="31">
        <f t="shared" si="2"/>
        <v>-1281683</v>
      </c>
      <c r="I34" s="31">
        <f t="shared" si="2"/>
        <v>56565301</v>
      </c>
      <c r="J34" s="31">
        <f t="shared" si="2"/>
        <v>49327199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49327199</v>
      </c>
      <c r="X34" s="31">
        <f t="shared" si="2"/>
        <v>201628952</v>
      </c>
      <c r="Y34" s="31">
        <f t="shared" si="2"/>
        <v>-152301753</v>
      </c>
      <c r="Z34" s="32">
        <f>+IF(X34&lt;&gt;0,+(Y34/X34)*100,0)</f>
        <v>-75.53565670469784</v>
      </c>
      <c r="AA34" s="33">
        <f>SUM(AA29:AA33)</f>
        <v>960062408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3126052460</v>
      </c>
      <c r="D36" s="35">
        <f>+D15+D25+D34</f>
        <v>0</v>
      </c>
      <c r="E36" s="36">
        <f t="shared" si="3"/>
        <v>1782715280</v>
      </c>
      <c r="F36" s="37">
        <f t="shared" si="3"/>
        <v>1746165437</v>
      </c>
      <c r="G36" s="37">
        <f t="shared" si="3"/>
        <v>1446164290</v>
      </c>
      <c r="H36" s="37">
        <f t="shared" si="3"/>
        <v>-378327070</v>
      </c>
      <c r="I36" s="37">
        <f t="shared" si="3"/>
        <v>-506019141</v>
      </c>
      <c r="J36" s="37">
        <f t="shared" si="3"/>
        <v>561818079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561818079</v>
      </c>
      <c r="X36" s="37">
        <f t="shared" si="3"/>
        <v>1492861323</v>
      </c>
      <c r="Y36" s="37">
        <f t="shared" si="3"/>
        <v>-931043244</v>
      </c>
      <c r="Z36" s="38">
        <f>+IF(X36&lt;&gt;0,+(Y36/X36)*100,0)</f>
        <v>-62.36635845913733</v>
      </c>
      <c r="AA36" s="39">
        <f>+AA15+AA25+AA34</f>
        <v>1746165437</v>
      </c>
    </row>
    <row r="37" spans="1:27" ht="13.5">
      <c r="A37" s="26" t="s">
        <v>57</v>
      </c>
      <c r="B37" s="20"/>
      <c r="C37" s="35">
        <v>2328042150</v>
      </c>
      <c r="D37" s="35"/>
      <c r="E37" s="36">
        <v>3480397412</v>
      </c>
      <c r="F37" s="37">
        <v>2988247733</v>
      </c>
      <c r="G37" s="37">
        <v>4425433932</v>
      </c>
      <c r="H37" s="37">
        <v>5871598222</v>
      </c>
      <c r="I37" s="37">
        <v>5154405932</v>
      </c>
      <c r="J37" s="37">
        <v>4425433932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4425433932</v>
      </c>
      <c r="X37" s="37">
        <v>2988247733</v>
      </c>
      <c r="Y37" s="37">
        <v>1437186199</v>
      </c>
      <c r="Z37" s="38">
        <v>48.09</v>
      </c>
      <c r="AA37" s="39">
        <v>2988247733</v>
      </c>
    </row>
    <row r="38" spans="1:27" ht="13.5">
      <c r="A38" s="45" t="s">
        <v>58</v>
      </c>
      <c r="B38" s="46"/>
      <c r="C38" s="47">
        <v>2871610431</v>
      </c>
      <c r="D38" s="47"/>
      <c r="E38" s="48">
        <v>5263112689</v>
      </c>
      <c r="F38" s="49">
        <v>4734413167</v>
      </c>
      <c r="G38" s="49">
        <v>5871598222</v>
      </c>
      <c r="H38" s="49">
        <v>5493271152</v>
      </c>
      <c r="I38" s="49">
        <v>4648386791</v>
      </c>
      <c r="J38" s="49">
        <v>4987252011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4987252011</v>
      </c>
      <c r="X38" s="49">
        <v>4481109053</v>
      </c>
      <c r="Y38" s="49">
        <v>506142958</v>
      </c>
      <c r="Z38" s="50">
        <v>11.3</v>
      </c>
      <c r="AA38" s="51">
        <v>4734413167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1990832395</v>
      </c>
      <c r="F6" s="23">
        <v>1990832395</v>
      </c>
      <c r="G6" s="23">
        <v>140846363</v>
      </c>
      <c r="H6" s="23">
        <v>158360948</v>
      </c>
      <c r="I6" s="23">
        <v>124411172</v>
      </c>
      <c r="J6" s="23">
        <v>423618483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423618483</v>
      </c>
      <c r="X6" s="23">
        <v>436567407</v>
      </c>
      <c r="Y6" s="23">
        <v>-12948924</v>
      </c>
      <c r="Z6" s="24">
        <v>-2.97</v>
      </c>
      <c r="AA6" s="25">
        <v>1990832395</v>
      </c>
    </row>
    <row r="7" spans="1:27" ht="13.5">
      <c r="A7" s="26" t="s">
        <v>34</v>
      </c>
      <c r="B7" s="20"/>
      <c r="C7" s="21"/>
      <c r="D7" s="21"/>
      <c r="E7" s="22">
        <v>250984101</v>
      </c>
      <c r="F7" s="23">
        <v>250984101</v>
      </c>
      <c r="G7" s="23">
        <v>95916000</v>
      </c>
      <c r="H7" s="23">
        <v>1070390</v>
      </c>
      <c r="I7" s="23">
        <v>11386752</v>
      </c>
      <c r="J7" s="23">
        <v>108373142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108373142</v>
      </c>
      <c r="X7" s="23">
        <v>105822491</v>
      </c>
      <c r="Y7" s="23">
        <v>2550651</v>
      </c>
      <c r="Z7" s="24">
        <v>2.41</v>
      </c>
      <c r="AA7" s="25">
        <v>250984101</v>
      </c>
    </row>
    <row r="8" spans="1:27" ht="13.5">
      <c r="A8" s="26" t="s">
        <v>35</v>
      </c>
      <c r="B8" s="20"/>
      <c r="C8" s="21"/>
      <c r="D8" s="21"/>
      <c r="E8" s="22">
        <v>122012128</v>
      </c>
      <c r="F8" s="23">
        <v>122012128</v>
      </c>
      <c r="G8" s="23">
        <v>13684000</v>
      </c>
      <c r="H8" s="23">
        <v>934000</v>
      </c>
      <c r="I8" s="23">
        <v>5292000</v>
      </c>
      <c r="J8" s="23">
        <v>19910000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19910000</v>
      </c>
      <c r="X8" s="23">
        <v>14882612</v>
      </c>
      <c r="Y8" s="23">
        <v>5027388</v>
      </c>
      <c r="Z8" s="24">
        <v>33.78</v>
      </c>
      <c r="AA8" s="25">
        <v>122012128</v>
      </c>
    </row>
    <row r="9" spans="1:27" ht="13.5">
      <c r="A9" s="26" t="s">
        <v>36</v>
      </c>
      <c r="B9" s="20"/>
      <c r="C9" s="21"/>
      <c r="D9" s="21"/>
      <c r="E9" s="22">
        <v>15200553</v>
      </c>
      <c r="F9" s="23">
        <v>15200553</v>
      </c>
      <c r="G9" s="23">
        <v>2313018</v>
      </c>
      <c r="H9" s="23">
        <v>2813623</v>
      </c>
      <c r="I9" s="23">
        <v>2976820</v>
      </c>
      <c r="J9" s="23">
        <v>8103461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8103461</v>
      </c>
      <c r="X9" s="23">
        <v>4152061</v>
      </c>
      <c r="Y9" s="23">
        <v>3951400</v>
      </c>
      <c r="Z9" s="24">
        <v>95.17</v>
      </c>
      <c r="AA9" s="25">
        <v>15200553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-2030297227</v>
      </c>
      <c r="F12" s="23">
        <v>-2030297227</v>
      </c>
      <c r="G12" s="23">
        <v>-214581850</v>
      </c>
      <c r="H12" s="23">
        <v>-164271196</v>
      </c>
      <c r="I12" s="23">
        <v>-151191658</v>
      </c>
      <c r="J12" s="23">
        <v>-530044704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-530044704</v>
      </c>
      <c r="X12" s="23">
        <v>-409007641</v>
      </c>
      <c r="Y12" s="23">
        <v>-121037063</v>
      </c>
      <c r="Z12" s="24">
        <v>29.59</v>
      </c>
      <c r="AA12" s="25">
        <v>-2030297227</v>
      </c>
    </row>
    <row r="13" spans="1:27" ht="13.5">
      <c r="A13" s="26" t="s">
        <v>40</v>
      </c>
      <c r="B13" s="20"/>
      <c r="C13" s="21"/>
      <c r="D13" s="21"/>
      <c r="E13" s="22">
        <v>-58067500</v>
      </c>
      <c r="F13" s="23">
        <v>-58067500</v>
      </c>
      <c r="G13" s="23">
        <v>-1923501</v>
      </c>
      <c r="H13" s="23">
        <v>-1303355</v>
      </c>
      <c r="I13" s="23">
        <v>-9336726</v>
      </c>
      <c r="J13" s="23">
        <v>-12563582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-12563582</v>
      </c>
      <c r="X13" s="23">
        <v>-13893062</v>
      </c>
      <c r="Y13" s="23">
        <v>1329480</v>
      </c>
      <c r="Z13" s="24">
        <v>-9.57</v>
      </c>
      <c r="AA13" s="25">
        <v>-58067500</v>
      </c>
    </row>
    <row r="14" spans="1:27" ht="13.5">
      <c r="A14" s="26" t="s">
        <v>41</v>
      </c>
      <c r="B14" s="20"/>
      <c r="C14" s="21"/>
      <c r="D14" s="21"/>
      <c r="E14" s="22">
        <v>-40649556</v>
      </c>
      <c r="F14" s="23">
        <v>-40649556</v>
      </c>
      <c r="G14" s="23">
        <v>-1137859</v>
      </c>
      <c r="H14" s="23">
        <v>-2462268</v>
      </c>
      <c r="I14" s="23">
        <v>-2096312</v>
      </c>
      <c r="J14" s="23">
        <v>-5696439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-5696439</v>
      </c>
      <c r="X14" s="23">
        <v>-7074302</v>
      </c>
      <c r="Y14" s="23">
        <v>1377863</v>
      </c>
      <c r="Z14" s="24">
        <v>-19.48</v>
      </c>
      <c r="AA14" s="25">
        <v>-40649556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250014894</v>
      </c>
      <c r="F15" s="31">
        <f t="shared" si="0"/>
        <v>250014894</v>
      </c>
      <c r="G15" s="31">
        <f t="shared" si="0"/>
        <v>35116171</v>
      </c>
      <c r="H15" s="31">
        <f t="shared" si="0"/>
        <v>-4857858</v>
      </c>
      <c r="I15" s="31">
        <f t="shared" si="0"/>
        <v>-18557952</v>
      </c>
      <c r="J15" s="31">
        <f t="shared" si="0"/>
        <v>11700361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11700361</v>
      </c>
      <c r="X15" s="31">
        <f t="shared" si="0"/>
        <v>131449566</v>
      </c>
      <c r="Y15" s="31">
        <f t="shared" si="0"/>
        <v>-119749205</v>
      </c>
      <c r="Z15" s="32">
        <f>+IF(X15&lt;&gt;0,+(Y15/X15)*100,0)</f>
        <v>-91.09897327466263</v>
      </c>
      <c r="AA15" s="33">
        <f>SUM(AA6:AA14)</f>
        <v>250014894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2000000</v>
      </c>
      <c r="F19" s="23">
        <v>2000000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2000000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-483995869</v>
      </c>
      <c r="F24" s="23">
        <v>-483995869</v>
      </c>
      <c r="G24" s="23">
        <v>-16238018</v>
      </c>
      <c r="H24" s="23">
        <v>-27044725</v>
      </c>
      <c r="I24" s="23">
        <v>-9094056</v>
      </c>
      <c r="J24" s="23">
        <v>-52376799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-52376799</v>
      </c>
      <c r="X24" s="23">
        <v>-114375613</v>
      </c>
      <c r="Y24" s="23">
        <v>61998814</v>
      </c>
      <c r="Z24" s="24">
        <v>-54.21</v>
      </c>
      <c r="AA24" s="25">
        <v>-483995869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-481995869</v>
      </c>
      <c r="F25" s="31">
        <f t="shared" si="1"/>
        <v>-481995869</v>
      </c>
      <c r="G25" s="31">
        <f t="shared" si="1"/>
        <v>-16238018</v>
      </c>
      <c r="H25" s="31">
        <f t="shared" si="1"/>
        <v>-27044725</v>
      </c>
      <c r="I25" s="31">
        <f t="shared" si="1"/>
        <v>-9094056</v>
      </c>
      <c r="J25" s="31">
        <f t="shared" si="1"/>
        <v>-52376799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-52376799</v>
      </c>
      <c r="X25" s="31">
        <f t="shared" si="1"/>
        <v>-114375613</v>
      </c>
      <c r="Y25" s="31">
        <f t="shared" si="1"/>
        <v>61998814</v>
      </c>
      <c r="Z25" s="32">
        <f>+IF(X25&lt;&gt;0,+(Y25/X25)*100,0)</f>
        <v>-54.20632281113982</v>
      </c>
      <c r="AA25" s="33">
        <f>SUM(AA19:AA24)</f>
        <v>-481995869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239500000</v>
      </c>
      <c r="F30" s="23">
        <v>239500000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60200000</v>
      </c>
      <c r="Y30" s="23">
        <v>-60200000</v>
      </c>
      <c r="Z30" s="24">
        <v>-100</v>
      </c>
      <c r="AA30" s="25">
        <v>239500000</v>
      </c>
    </row>
    <row r="31" spans="1:27" ht="13.5">
      <c r="A31" s="26" t="s">
        <v>53</v>
      </c>
      <c r="B31" s="20"/>
      <c r="C31" s="21"/>
      <c r="D31" s="21"/>
      <c r="E31" s="22">
        <v>727193</v>
      </c>
      <c r="F31" s="23">
        <v>727193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493</v>
      </c>
      <c r="Y31" s="23">
        <v>-493</v>
      </c>
      <c r="Z31" s="24">
        <v>-100</v>
      </c>
      <c r="AA31" s="25">
        <v>727193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-28621432</v>
      </c>
      <c r="F33" s="23">
        <v>-28621432</v>
      </c>
      <c r="G33" s="23">
        <v>-1122680</v>
      </c>
      <c r="H33" s="23">
        <v>-628034</v>
      </c>
      <c r="I33" s="23">
        <v>-3762926</v>
      </c>
      <c r="J33" s="23">
        <v>-5513640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-5513640</v>
      </c>
      <c r="X33" s="23">
        <v>-5548229</v>
      </c>
      <c r="Y33" s="23">
        <v>34589</v>
      </c>
      <c r="Z33" s="24">
        <v>-0.62</v>
      </c>
      <c r="AA33" s="25">
        <v>-28621432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211605761</v>
      </c>
      <c r="F34" s="31">
        <f t="shared" si="2"/>
        <v>211605761</v>
      </c>
      <c r="G34" s="31">
        <f t="shared" si="2"/>
        <v>-1122680</v>
      </c>
      <c r="H34" s="31">
        <f t="shared" si="2"/>
        <v>-628034</v>
      </c>
      <c r="I34" s="31">
        <f t="shared" si="2"/>
        <v>-3762926</v>
      </c>
      <c r="J34" s="31">
        <f t="shared" si="2"/>
        <v>-5513640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-5513640</v>
      </c>
      <c r="X34" s="31">
        <f t="shared" si="2"/>
        <v>54652264</v>
      </c>
      <c r="Y34" s="31">
        <f t="shared" si="2"/>
        <v>-60165904</v>
      </c>
      <c r="Z34" s="32">
        <f>+IF(X34&lt;&gt;0,+(Y34/X34)*100,0)</f>
        <v>-110.08858480226912</v>
      </c>
      <c r="AA34" s="33">
        <f>SUM(AA29:AA33)</f>
        <v>211605761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-20375214</v>
      </c>
      <c r="F36" s="37">
        <f t="shared" si="3"/>
        <v>-20375214</v>
      </c>
      <c r="G36" s="37">
        <f t="shared" si="3"/>
        <v>17755473</v>
      </c>
      <c r="H36" s="37">
        <f t="shared" si="3"/>
        <v>-32530617</v>
      </c>
      <c r="I36" s="37">
        <f t="shared" si="3"/>
        <v>-31414934</v>
      </c>
      <c r="J36" s="37">
        <f t="shared" si="3"/>
        <v>-46190078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-46190078</v>
      </c>
      <c r="X36" s="37">
        <f t="shared" si="3"/>
        <v>71726217</v>
      </c>
      <c r="Y36" s="37">
        <f t="shared" si="3"/>
        <v>-117916295</v>
      </c>
      <c r="Z36" s="38">
        <f>+IF(X36&lt;&gt;0,+(Y36/X36)*100,0)</f>
        <v>-164.39776128162453</v>
      </c>
      <c r="AA36" s="39">
        <f>+AA15+AA25+AA34</f>
        <v>-20375214</v>
      </c>
    </row>
    <row r="37" spans="1:27" ht="13.5">
      <c r="A37" s="26" t="s">
        <v>57</v>
      </c>
      <c r="B37" s="20"/>
      <c r="C37" s="35"/>
      <c r="D37" s="35"/>
      <c r="E37" s="36">
        <v>27267003</v>
      </c>
      <c r="F37" s="37">
        <v>27267003</v>
      </c>
      <c r="G37" s="37">
        <v>96705287</v>
      </c>
      <c r="H37" s="37">
        <v>114460760</v>
      </c>
      <c r="I37" s="37">
        <v>81930143</v>
      </c>
      <c r="J37" s="37">
        <v>96705287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96705287</v>
      </c>
      <c r="X37" s="37">
        <v>27267003</v>
      </c>
      <c r="Y37" s="37">
        <v>69438284</v>
      </c>
      <c r="Z37" s="38">
        <v>254.66</v>
      </c>
      <c r="AA37" s="39">
        <v>27267003</v>
      </c>
    </row>
    <row r="38" spans="1:27" ht="13.5">
      <c r="A38" s="45" t="s">
        <v>58</v>
      </c>
      <c r="B38" s="46"/>
      <c r="C38" s="47"/>
      <c r="D38" s="47"/>
      <c r="E38" s="48">
        <v>6891790</v>
      </c>
      <c r="F38" s="49">
        <v>6891790</v>
      </c>
      <c r="G38" s="49">
        <v>114460760</v>
      </c>
      <c r="H38" s="49">
        <v>81930143</v>
      </c>
      <c r="I38" s="49">
        <v>50515209</v>
      </c>
      <c r="J38" s="49">
        <v>50515209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50515209</v>
      </c>
      <c r="X38" s="49">
        <v>98993221</v>
      </c>
      <c r="Y38" s="49">
        <v>-48478012</v>
      </c>
      <c r="Z38" s="50">
        <v>-48.97</v>
      </c>
      <c r="AA38" s="51">
        <v>6891790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2833940582</v>
      </c>
      <c r="D6" s="21"/>
      <c r="E6" s="22">
        <v>3015567158</v>
      </c>
      <c r="F6" s="23">
        <v>3015567158</v>
      </c>
      <c r="G6" s="23">
        <v>166451448</v>
      </c>
      <c r="H6" s="23">
        <v>262245885</v>
      </c>
      <c r="I6" s="23">
        <v>327146292</v>
      </c>
      <c r="J6" s="23">
        <v>755843625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755843625</v>
      </c>
      <c r="X6" s="23">
        <v>874614150</v>
      </c>
      <c r="Y6" s="23">
        <v>-118770525</v>
      </c>
      <c r="Z6" s="24">
        <v>-13.58</v>
      </c>
      <c r="AA6" s="25">
        <v>3015567158</v>
      </c>
    </row>
    <row r="7" spans="1:27" ht="13.5">
      <c r="A7" s="26" t="s">
        <v>34</v>
      </c>
      <c r="B7" s="20"/>
      <c r="C7" s="21">
        <v>448121964</v>
      </c>
      <c r="D7" s="21"/>
      <c r="E7" s="22">
        <v>415372000</v>
      </c>
      <c r="F7" s="23">
        <v>415372000</v>
      </c>
      <c r="G7" s="23">
        <v>177751020</v>
      </c>
      <c r="H7" s="23">
        <v>24225000</v>
      </c>
      <c r="I7" s="23"/>
      <c r="J7" s="23">
        <v>201976020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201976020</v>
      </c>
      <c r="X7" s="23">
        <v>107478900</v>
      </c>
      <c r="Y7" s="23">
        <v>94497120</v>
      </c>
      <c r="Z7" s="24">
        <v>87.92</v>
      </c>
      <c r="AA7" s="25">
        <v>415372000</v>
      </c>
    </row>
    <row r="8" spans="1:27" ht="13.5">
      <c r="A8" s="26" t="s">
        <v>35</v>
      </c>
      <c r="B8" s="20"/>
      <c r="C8" s="21">
        <v>246182649</v>
      </c>
      <c r="D8" s="21"/>
      <c r="E8" s="22">
        <v>293824000</v>
      </c>
      <c r="F8" s="23">
        <v>293824000</v>
      </c>
      <c r="G8" s="23">
        <v>70179000</v>
      </c>
      <c r="H8" s="23">
        <v>3553756</v>
      </c>
      <c r="I8" s="23">
        <v>25471454</v>
      </c>
      <c r="J8" s="23">
        <v>99204210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99204210</v>
      </c>
      <c r="X8" s="23">
        <v>70974240</v>
      </c>
      <c r="Y8" s="23">
        <v>28229970</v>
      </c>
      <c r="Z8" s="24">
        <v>39.77</v>
      </c>
      <c r="AA8" s="25">
        <v>293824000</v>
      </c>
    </row>
    <row r="9" spans="1:27" ht="13.5">
      <c r="A9" s="26" t="s">
        <v>36</v>
      </c>
      <c r="B9" s="20"/>
      <c r="C9" s="21">
        <v>96358040</v>
      </c>
      <c r="D9" s="21"/>
      <c r="E9" s="22">
        <v>32247000</v>
      </c>
      <c r="F9" s="23">
        <v>32247000</v>
      </c>
      <c r="G9" s="23">
        <v>3291173</v>
      </c>
      <c r="H9" s="23">
        <v>3513641</v>
      </c>
      <c r="I9" s="23">
        <v>6327380</v>
      </c>
      <c r="J9" s="23">
        <v>13132194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13132194</v>
      </c>
      <c r="X9" s="23">
        <v>7012500</v>
      </c>
      <c r="Y9" s="23">
        <v>6119694</v>
      </c>
      <c r="Z9" s="24">
        <v>87.27</v>
      </c>
      <c r="AA9" s="25">
        <v>32247000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-2962242286</v>
      </c>
      <c r="D12" s="21"/>
      <c r="E12" s="22">
        <v>-3113993004</v>
      </c>
      <c r="F12" s="23">
        <v>-3113993004</v>
      </c>
      <c r="G12" s="23">
        <v>-336881692</v>
      </c>
      <c r="H12" s="23">
        <v>-323401899</v>
      </c>
      <c r="I12" s="23">
        <v>-326708089</v>
      </c>
      <c r="J12" s="23">
        <v>-986991680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-986991680</v>
      </c>
      <c r="X12" s="23">
        <v>-819982361</v>
      </c>
      <c r="Y12" s="23">
        <v>-167009319</v>
      </c>
      <c r="Z12" s="24">
        <v>20.37</v>
      </c>
      <c r="AA12" s="25">
        <v>-3113993004</v>
      </c>
    </row>
    <row r="13" spans="1:27" ht="13.5">
      <c r="A13" s="26" t="s">
        <v>40</v>
      </c>
      <c r="B13" s="20"/>
      <c r="C13" s="21">
        <v>-67174144</v>
      </c>
      <c r="D13" s="21"/>
      <c r="E13" s="22">
        <v>-60738178</v>
      </c>
      <c r="F13" s="23">
        <v>-60738178</v>
      </c>
      <c r="G13" s="23"/>
      <c r="H13" s="23"/>
      <c r="I13" s="23">
        <v>-14843545</v>
      </c>
      <c r="J13" s="23">
        <v>-14843545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-14843545</v>
      </c>
      <c r="X13" s="23">
        <v>-5399266</v>
      </c>
      <c r="Y13" s="23">
        <v>-9444279</v>
      </c>
      <c r="Z13" s="24">
        <v>174.92</v>
      </c>
      <c r="AA13" s="25">
        <v>-60738178</v>
      </c>
    </row>
    <row r="14" spans="1:27" ht="13.5">
      <c r="A14" s="26" t="s">
        <v>41</v>
      </c>
      <c r="B14" s="20"/>
      <c r="C14" s="21">
        <v>-4428810</v>
      </c>
      <c r="D14" s="21"/>
      <c r="E14" s="22">
        <v>-5408000</v>
      </c>
      <c r="F14" s="23">
        <v>-5408000</v>
      </c>
      <c r="G14" s="23">
        <v>-1153320</v>
      </c>
      <c r="H14" s="23">
        <v>-19844</v>
      </c>
      <c r="I14" s="23">
        <v>-19844</v>
      </c>
      <c r="J14" s="23">
        <v>-1193008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-1193008</v>
      </c>
      <c r="X14" s="23">
        <v>-1460160</v>
      </c>
      <c r="Y14" s="23">
        <v>267152</v>
      </c>
      <c r="Z14" s="24">
        <v>-18.3</v>
      </c>
      <c r="AA14" s="25">
        <v>-5408000</v>
      </c>
    </row>
    <row r="15" spans="1:27" ht="13.5">
      <c r="A15" s="27" t="s">
        <v>42</v>
      </c>
      <c r="B15" s="28"/>
      <c r="C15" s="29">
        <f aca="true" t="shared" si="0" ref="C15:Y15">SUM(C6:C14)</f>
        <v>590757995</v>
      </c>
      <c r="D15" s="29">
        <f>SUM(D6:D14)</f>
        <v>0</v>
      </c>
      <c r="E15" s="30">
        <f t="shared" si="0"/>
        <v>576870976</v>
      </c>
      <c r="F15" s="31">
        <f t="shared" si="0"/>
        <v>576870976</v>
      </c>
      <c r="G15" s="31">
        <f t="shared" si="0"/>
        <v>79637629</v>
      </c>
      <c r="H15" s="31">
        <f t="shared" si="0"/>
        <v>-29883461</v>
      </c>
      <c r="I15" s="31">
        <f t="shared" si="0"/>
        <v>17373648</v>
      </c>
      <c r="J15" s="31">
        <f t="shared" si="0"/>
        <v>67127816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67127816</v>
      </c>
      <c r="X15" s="31">
        <f t="shared" si="0"/>
        <v>233238003</v>
      </c>
      <c r="Y15" s="31">
        <f t="shared" si="0"/>
        <v>-166110187</v>
      </c>
      <c r="Z15" s="32">
        <f>+IF(X15&lt;&gt;0,+(Y15/X15)*100,0)</f>
        <v>-71.21917734821285</v>
      </c>
      <c r="AA15" s="33">
        <f>SUM(AA6:AA14)</f>
        <v>576870976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9191019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-816273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-1000813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-372510602</v>
      </c>
      <c r="D24" s="21"/>
      <c r="E24" s="22">
        <v>-364442000</v>
      </c>
      <c r="F24" s="23">
        <v>-364442000</v>
      </c>
      <c r="G24" s="23">
        <v>-1459186</v>
      </c>
      <c r="H24" s="23">
        <v>-15963553</v>
      </c>
      <c r="I24" s="23">
        <v>-29555663</v>
      </c>
      <c r="J24" s="23">
        <v>-46978402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-46978402</v>
      </c>
      <c r="X24" s="23">
        <v>-37101220</v>
      </c>
      <c r="Y24" s="23">
        <v>-9877182</v>
      </c>
      <c r="Z24" s="24">
        <v>26.62</v>
      </c>
      <c r="AA24" s="25">
        <v>-364442000</v>
      </c>
    </row>
    <row r="25" spans="1:27" ht="13.5">
      <c r="A25" s="27" t="s">
        <v>49</v>
      </c>
      <c r="B25" s="28"/>
      <c r="C25" s="29">
        <f aca="true" t="shared" si="1" ref="C25:Y25">SUM(C19:C24)</f>
        <v>-365136669</v>
      </c>
      <c r="D25" s="29">
        <f>SUM(D19:D24)</f>
        <v>0</v>
      </c>
      <c r="E25" s="30">
        <f t="shared" si="1"/>
        <v>-364442000</v>
      </c>
      <c r="F25" s="31">
        <f t="shared" si="1"/>
        <v>-364442000</v>
      </c>
      <c r="G25" s="31">
        <f t="shared" si="1"/>
        <v>-1459186</v>
      </c>
      <c r="H25" s="31">
        <f t="shared" si="1"/>
        <v>-15963553</v>
      </c>
      <c r="I25" s="31">
        <f t="shared" si="1"/>
        <v>-29555663</v>
      </c>
      <c r="J25" s="31">
        <f t="shared" si="1"/>
        <v>-46978402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-46978402</v>
      </c>
      <c r="X25" s="31">
        <f t="shared" si="1"/>
        <v>-37101220</v>
      </c>
      <c r="Y25" s="31">
        <f t="shared" si="1"/>
        <v>-9877182</v>
      </c>
      <c r="Z25" s="32">
        <f>+IF(X25&lt;&gt;0,+(Y25/X25)*100,0)</f>
        <v>26.622256626601498</v>
      </c>
      <c r="AA25" s="33">
        <f>SUM(AA19:AA24)</f>
        <v>-364442000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100000000</v>
      </c>
      <c r="F30" s="23">
        <v>100000000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71666660</v>
      </c>
      <c r="Y30" s="23">
        <v>-71666660</v>
      </c>
      <c r="Z30" s="24">
        <v>-100</v>
      </c>
      <c r="AA30" s="25">
        <v>100000000</v>
      </c>
    </row>
    <row r="31" spans="1:27" ht="13.5">
      <c r="A31" s="26" t="s">
        <v>53</v>
      </c>
      <c r="B31" s="20"/>
      <c r="C31" s="21">
        <v>5522841</v>
      </c>
      <c r="D31" s="21"/>
      <c r="E31" s="22"/>
      <c r="F31" s="23"/>
      <c r="G31" s="23">
        <v>1193892</v>
      </c>
      <c r="H31" s="40">
        <v>-41382</v>
      </c>
      <c r="I31" s="40">
        <v>370150</v>
      </c>
      <c r="J31" s="40">
        <v>1522660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1522660</v>
      </c>
      <c r="X31" s="40"/>
      <c r="Y31" s="23">
        <v>1522660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-47562633</v>
      </c>
      <c r="D33" s="21"/>
      <c r="E33" s="22">
        <v>-42691000</v>
      </c>
      <c r="F33" s="23">
        <v>-42691000</v>
      </c>
      <c r="G33" s="23">
        <v>-37488</v>
      </c>
      <c r="H33" s="23">
        <v>-37577</v>
      </c>
      <c r="I33" s="23">
        <v>-10743667</v>
      </c>
      <c r="J33" s="23">
        <v>-10818732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-10818732</v>
      </c>
      <c r="X33" s="23">
        <v>-11293740</v>
      </c>
      <c r="Y33" s="23">
        <v>475008</v>
      </c>
      <c r="Z33" s="24">
        <v>-4.21</v>
      </c>
      <c r="AA33" s="25">
        <v>-42691000</v>
      </c>
    </row>
    <row r="34" spans="1:27" ht="13.5">
      <c r="A34" s="27" t="s">
        <v>55</v>
      </c>
      <c r="B34" s="28"/>
      <c r="C34" s="29">
        <f aca="true" t="shared" si="2" ref="C34:Y34">SUM(C29:C33)</f>
        <v>-42039792</v>
      </c>
      <c r="D34" s="29">
        <f>SUM(D29:D33)</f>
        <v>0</v>
      </c>
      <c r="E34" s="30">
        <f t="shared" si="2"/>
        <v>57309000</v>
      </c>
      <c r="F34" s="31">
        <f t="shared" si="2"/>
        <v>57309000</v>
      </c>
      <c r="G34" s="31">
        <f t="shared" si="2"/>
        <v>1156404</v>
      </c>
      <c r="H34" s="31">
        <f t="shared" si="2"/>
        <v>-78959</v>
      </c>
      <c r="I34" s="31">
        <f t="shared" si="2"/>
        <v>-10373517</v>
      </c>
      <c r="J34" s="31">
        <f t="shared" si="2"/>
        <v>-9296072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-9296072</v>
      </c>
      <c r="X34" s="31">
        <f t="shared" si="2"/>
        <v>60372920</v>
      </c>
      <c r="Y34" s="31">
        <f t="shared" si="2"/>
        <v>-69668992</v>
      </c>
      <c r="Z34" s="32">
        <f>+IF(X34&lt;&gt;0,+(Y34/X34)*100,0)</f>
        <v>-115.39775117718341</v>
      </c>
      <c r="AA34" s="33">
        <f>SUM(AA29:AA33)</f>
        <v>57309000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183581534</v>
      </c>
      <c r="D36" s="35">
        <f>+D15+D25+D34</f>
        <v>0</v>
      </c>
      <c r="E36" s="36">
        <f t="shared" si="3"/>
        <v>269737976</v>
      </c>
      <c r="F36" s="37">
        <f t="shared" si="3"/>
        <v>269737976</v>
      </c>
      <c r="G36" s="37">
        <f t="shared" si="3"/>
        <v>79334847</v>
      </c>
      <c r="H36" s="37">
        <f t="shared" si="3"/>
        <v>-45925973</v>
      </c>
      <c r="I36" s="37">
        <f t="shared" si="3"/>
        <v>-22555532</v>
      </c>
      <c r="J36" s="37">
        <f t="shared" si="3"/>
        <v>10853342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10853342</v>
      </c>
      <c r="X36" s="37">
        <f t="shared" si="3"/>
        <v>256509703</v>
      </c>
      <c r="Y36" s="37">
        <f t="shared" si="3"/>
        <v>-245656361</v>
      </c>
      <c r="Z36" s="38">
        <f>+IF(X36&lt;&gt;0,+(Y36/X36)*100,0)</f>
        <v>-95.76883764120221</v>
      </c>
      <c r="AA36" s="39">
        <f>+AA15+AA25+AA34</f>
        <v>269737976</v>
      </c>
    </row>
    <row r="37" spans="1:27" ht="13.5">
      <c r="A37" s="26" t="s">
        <v>57</v>
      </c>
      <c r="B37" s="20"/>
      <c r="C37" s="35">
        <v>718068292</v>
      </c>
      <c r="D37" s="35"/>
      <c r="E37" s="36">
        <v>898552000</v>
      </c>
      <c r="F37" s="37">
        <v>898552000</v>
      </c>
      <c r="G37" s="37">
        <v>679500125</v>
      </c>
      <c r="H37" s="37">
        <v>758834972</v>
      </c>
      <c r="I37" s="37">
        <v>712908999</v>
      </c>
      <c r="J37" s="37">
        <v>679500125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679500125</v>
      </c>
      <c r="X37" s="37">
        <v>898552000</v>
      </c>
      <c r="Y37" s="37">
        <v>-219051875</v>
      </c>
      <c r="Z37" s="38">
        <v>-24.38</v>
      </c>
      <c r="AA37" s="39">
        <v>898552000</v>
      </c>
    </row>
    <row r="38" spans="1:27" ht="13.5">
      <c r="A38" s="45" t="s">
        <v>58</v>
      </c>
      <c r="B38" s="46"/>
      <c r="C38" s="47">
        <v>901649826</v>
      </c>
      <c r="D38" s="47"/>
      <c r="E38" s="48">
        <v>1168289976</v>
      </c>
      <c r="F38" s="49">
        <v>1168289976</v>
      </c>
      <c r="G38" s="49">
        <v>758834972</v>
      </c>
      <c r="H38" s="49">
        <v>712908999</v>
      </c>
      <c r="I38" s="49">
        <v>690353467</v>
      </c>
      <c r="J38" s="49">
        <v>690353467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690353467</v>
      </c>
      <c r="X38" s="49">
        <v>1155061703</v>
      </c>
      <c r="Y38" s="49">
        <v>-464708236</v>
      </c>
      <c r="Z38" s="50">
        <v>-40.23</v>
      </c>
      <c r="AA38" s="51">
        <v>1168289976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908491099</v>
      </c>
      <c r="D6" s="21"/>
      <c r="E6" s="22">
        <v>897982067</v>
      </c>
      <c r="F6" s="23">
        <v>897982067</v>
      </c>
      <c r="G6" s="23">
        <v>46852283</v>
      </c>
      <c r="H6" s="23">
        <v>55521105</v>
      </c>
      <c r="I6" s="23"/>
      <c r="J6" s="23">
        <v>102373388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102373388</v>
      </c>
      <c r="X6" s="23">
        <v>241608291</v>
      </c>
      <c r="Y6" s="23">
        <v>-139234903</v>
      </c>
      <c r="Z6" s="24">
        <v>-57.63</v>
      </c>
      <c r="AA6" s="25">
        <v>897982067</v>
      </c>
    </row>
    <row r="7" spans="1:27" ht="13.5">
      <c r="A7" s="26" t="s">
        <v>34</v>
      </c>
      <c r="B7" s="20"/>
      <c r="C7" s="21">
        <v>457514773</v>
      </c>
      <c r="D7" s="21"/>
      <c r="E7" s="22">
        <v>298618066</v>
      </c>
      <c r="F7" s="23">
        <v>298618066</v>
      </c>
      <c r="G7" s="23">
        <v>18890</v>
      </c>
      <c r="H7" s="23">
        <v>112751880</v>
      </c>
      <c r="I7" s="23"/>
      <c r="J7" s="23">
        <v>112770770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112770770</v>
      </c>
      <c r="X7" s="23">
        <v>81696018</v>
      </c>
      <c r="Y7" s="23">
        <v>31074752</v>
      </c>
      <c r="Z7" s="24">
        <v>38.04</v>
      </c>
      <c r="AA7" s="25">
        <v>298618066</v>
      </c>
    </row>
    <row r="8" spans="1:27" ht="13.5">
      <c r="A8" s="26" t="s">
        <v>35</v>
      </c>
      <c r="B8" s="20"/>
      <c r="C8" s="21"/>
      <c r="D8" s="21"/>
      <c r="E8" s="22">
        <v>147909993</v>
      </c>
      <c r="F8" s="23">
        <v>147909993</v>
      </c>
      <c r="G8" s="23">
        <v>71298125</v>
      </c>
      <c r="H8" s="23"/>
      <c r="I8" s="23"/>
      <c r="J8" s="23">
        <v>71298125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71298125</v>
      </c>
      <c r="X8" s="23">
        <v>40339089</v>
      </c>
      <c r="Y8" s="23">
        <v>30959036</v>
      </c>
      <c r="Z8" s="24">
        <v>76.75</v>
      </c>
      <c r="AA8" s="25">
        <v>147909993</v>
      </c>
    </row>
    <row r="9" spans="1:27" ht="13.5">
      <c r="A9" s="26" t="s">
        <v>36</v>
      </c>
      <c r="B9" s="20"/>
      <c r="C9" s="21">
        <v>11182146</v>
      </c>
      <c r="D9" s="21"/>
      <c r="E9" s="22">
        <v>16872064</v>
      </c>
      <c r="F9" s="23">
        <v>16872064</v>
      </c>
      <c r="G9" s="23">
        <v>2863959</v>
      </c>
      <c r="H9" s="23">
        <v>1263867</v>
      </c>
      <c r="I9" s="23"/>
      <c r="J9" s="23">
        <v>4127826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4127826</v>
      </c>
      <c r="X9" s="23">
        <v>4601472</v>
      </c>
      <c r="Y9" s="23">
        <v>-473646</v>
      </c>
      <c r="Z9" s="24">
        <v>-10.29</v>
      </c>
      <c r="AA9" s="25">
        <v>16872064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-963275315</v>
      </c>
      <c r="D12" s="21"/>
      <c r="E12" s="22">
        <v>-1131766998</v>
      </c>
      <c r="F12" s="23">
        <v>-1131766998</v>
      </c>
      <c r="G12" s="23">
        <v>-81691600</v>
      </c>
      <c r="H12" s="23">
        <v>-119513558</v>
      </c>
      <c r="I12" s="23"/>
      <c r="J12" s="23">
        <v>-201205158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-201205158</v>
      </c>
      <c r="X12" s="23">
        <v>-308663727</v>
      </c>
      <c r="Y12" s="23">
        <v>107458569</v>
      </c>
      <c r="Z12" s="24">
        <v>-34.81</v>
      </c>
      <c r="AA12" s="25">
        <v>-1131766998</v>
      </c>
    </row>
    <row r="13" spans="1:27" ht="13.5">
      <c r="A13" s="26" t="s">
        <v>40</v>
      </c>
      <c r="B13" s="20"/>
      <c r="C13" s="21">
        <v>-10267795</v>
      </c>
      <c r="D13" s="21"/>
      <c r="E13" s="22">
        <v>-22158389</v>
      </c>
      <c r="F13" s="23">
        <v>-22158389</v>
      </c>
      <c r="G13" s="23">
        <v>-1936637</v>
      </c>
      <c r="H13" s="23">
        <v>-1936038</v>
      </c>
      <c r="I13" s="23"/>
      <c r="J13" s="23">
        <v>-3872675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-3872675</v>
      </c>
      <c r="X13" s="23">
        <v>-6043197</v>
      </c>
      <c r="Y13" s="23">
        <v>2170522</v>
      </c>
      <c r="Z13" s="24">
        <v>-35.92</v>
      </c>
      <c r="AA13" s="25">
        <v>-22158389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403644908</v>
      </c>
      <c r="D15" s="29">
        <f>SUM(D6:D14)</f>
        <v>0</v>
      </c>
      <c r="E15" s="30">
        <f t="shared" si="0"/>
        <v>207456803</v>
      </c>
      <c r="F15" s="31">
        <f t="shared" si="0"/>
        <v>207456803</v>
      </c>
      <c r="G15" s="31">
        <f t="shared" si="0"/>
        <v>37405020</v>
      </c>
      <c r="H15" s="31">
        <f t="shared" si="0"/>
        <v>48087256</v>
      </c>
      <c r="I15" s="31">
        <f t="shared" si="0"/>
        <v>0</v>
      </c>
      <c r="J15" s="31">
        <f t="shared" si="0"/>
        <v>85492276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85492276</v>
      </c>
      <c r="X15" s="31">
        <f t="shared" si="0"/>
        <v>53537946</v>
      </c>
      <c r="Y15" s="31">
        <f t="shared" si="0"/>
        <v>31954330</v>
      </c>
      <c r="Z15" s="32">
        <f>+IF(X15&lt;&gt;0,+(Y15/X15)*100,0)</f>
        <v>59.68538651071896</v>
      </c>
      <c r="AA15" s="33">
        <f>SUM(AA6:AA14)</f>
        <v>207456803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15425354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531689883</v>
      </c>
      <c r="D21" s="44"/>
      <c r="E21" s="22"/>
      <c r="F21" s="23"/>
      <c r="G21" s="40">
        <v>-10095047</v>
      </c>
      <c r="H21" s="40"/>
      <c r="I21" s="40"/>
      <c r="J21" s="23">
        <v>-10095047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-10095047</v>
      </c>
      <c r="X21" s="23"/>
      <c r="Y21" s="40">
        <v>-10095047</v>
      </c>
      <c r="Z21" s="41"/>
      <c r="AA21" s="42"/>
    </row>
    <row r="22" spans="1:27" ht="13.5">
      <c r="A22" s="26" t="s">
        <v>47</v>
      </c>
      <c r="B22" s="20"/>
      <c r="C22" s="21">
        <v>-975259915</v>
      </c>
      <c r="D22" s="21"/>
      <c r="E22" s="22"/>
      <c r="F22" s="23"/>
      <c r="G22" s="23">
        <v>568170</v>
      </c>
      <c r="H22" s="23">
        <v>9461727</v>
      </c>
      <c r="I22" s="23"/>
      <c r="J22" s="23">
        <v>10029897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10029897</v>
      </c>
      <c r="X22" s="23"/>
      <c r="Y22" s="23">
        <v>10029897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-444228950</v>
      </c>
      <c r="F24" s="23">
        <v>-444228950</v>
      </c>
      <c r="G24" s="23">
        <v>-10095049</v>
      </c>
      <c r="H24" s="23">
        <v>-11626871</v>
      </c>
      <c r="I24" s="23"/>
      <c r="J24" s="23">
        <v>-21721920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-21721920</v>
      </c>
      <c r="X24" s="23">
        <v>-121153350</v>
      </c>
      <c r="Y24" s="23">
        <v>99431430</v>
      </c>
      <c r="Z24" s="24">
        <v>-82.07</v>
      </c>
      <c r="AA24" s="25">
        <v>-444228950</v>
      </c>
    </row>
    <row r="25" spans="1:27" ht="13.5">
      <c r="A25" s="27" t="s">
        <v>49</v>
      </c>
      <c r="B25" s="28"/>
      <c r="C25" s="29">
        <f aca="true" t="shared" si="1" ref="C25:Y25">SUM(C19:C24)</f>
        <v>-428144678</v>
      </c>
      <c r="D25" s="29">
        <f>SUM(D19:D24)</f>
        <v>0</v>
      </c>
      <c r="E25" s="30">
        <f t="shared" si="1"/>
        <v>-444228950</v>
      </c>
      <c r="F25" s="31">
        <f t="shared" si="1"/>
        <v>-444228950</v>
      </c>
      <c r="G25" s="31">
        <f t="shared" si="1"/>
        <v>-19621926</v>
      </c>
      <c r="H25" s="31">
        <f t="shared" si="1"/>
        <v>-2165144</v>
      </c>
      <c r="I25" s="31">
        <f t="shared" si="1"/>
        <v>0</v>
      </c>
      <c r="J25" s="31">
        <f t="shared" si="1"/>
        <v>-21787070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-21787070</v>
      </c>
      <c r="X25" s="31">
        <f t="shared" si="1"/>
        <v>-121153350</v>
      </c>
      <c r="Y25" s="31">
        <f t="shared" si="1"/>
        <v>99366280</v>
      </c>
      <c r="Z25" s="32">
        <f>+IF(X25&lt;&gt;0,+(Y25/X25)*100,0)</f>
        <v>-82.01694794242174</v>
      </c>
      <c r="AA25" s="33">
        <f>SUM(AA19:AA24)</f>
        <v>-444228950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284839962</v>
      </c>
      <c r="F30" s="23">
        <v>284839962</v>
      </c>
      <c r="G30" s="23">
        <v>-3830105</v>
      </c>
      <c r="H30" s="23">
        <v>4017075</v>
      </c>
      <c r="I30" s="23"/>
      <c r="J30" s="23">
        <v>186970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186970</v>
      </c>
      <c r="X30" s="23">
        <v>77683626</v>
      </c>
      <c r="Y30" s="23">
        <v>-77496656</v>
      </c>
      <c r="Z30" s="24">
        <v>-99.76</v>
      </c>
      <c r="AA30" s="25">
        <v>284839962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543444</v>
      </c>
      <c r="D33" s="21"/>
      <c r="E33" s="22">
        <v>-22158004</v>
      </c>
      <c r="F33" s="23">
        <v>-22158004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-6537804</v>
      </c>
      <c r="Y33" s="23">
        <v>6537804</v>
      </c>
      <c r="Z33" s="24">
        <v>-100</v>
      </c>
      <c r="AA33" s="25">
        <v>-22158004</v>
      </c>
    </row>
    <row r="34" spans="1:27" ht="13.5">
      <c r="A34" s="27" t="s">
        <v>55</v>
      </c>
      <c r="B34" s="28"/>
      <c r="C34" s="29">
        <f aca="true" t="shared" si="2" ref="C34:Y34">SUM(C29:C33)</f>
        <v>543444</v>
      </c>
      <c r="D34" s="29">
        <f>SUM(D29:D33)</f>
        <v>0</v>
      </c>
      <c r="E34" s="30">
        <f t="shared" si="2"/>
        <v>262681958</v>
      </c>
      <c r="F34" s="31">
        <f t="shared" si="2"/>
        <v>262681958</v>
      </c>
      <c r="G34" s="31">
        <f t="shared" si="2"/>
        <v>-3830105</v>
      </c>
      <c r="H34" s="31">
        <f t="shared" si="2"/>
        <v>4017075</v>
      </c>
      <c r="I34" s="31">
        <f t="shared" si="2"/>
        <v>0</v>
      </c>
      <c r="J34" s="31">
        <f t="shared" si="2"/>
        <v>186970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186970</v>
      </c>
      <c r="X34" s="31">
        <f t="shared" si="2"/>
        <v>71145822</v>
      </c>
      <c r="Y34" s="31">
        <f t="shared" si="2"/>
        <v>-70958852</v>
      </c>
      <c r="Z34" s="32">
        <f>+IF(X34&lt;&gt;0,+(Y34/X34)*100,0)</f>
        <v>-99.73720171509157</v>
      </c>
      <c r="AA34" s="33">
        <f>SUM(AA29:AA33)</f>
        <v>262681958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-23956326</v>
      </c>
      <c r="D36" s="35">
        <f>+D15+D25+D34</f>
        <v>0</v>
      </c>
      <c r="E36" s="36">
        <f t="shared" si="3"/>
        <v>25909811</v>
      </c>
      <c r="F36" s="37">
        <f t="shared" si="3"/>
        <v>25909811</v>
      </c>
      <c r="G36" s="37">
        <f t="shared" si="3"/>
        <v>13952989</v>
      </c>
      <c r="H36" s="37">
        <f t="shared" si="3"/>
        <v>49939187</v>
      </c>
      <c r="I36" s="37">
        <f t="shared" si="3"/>
        <v>0</v>
      </c>
      <c r="J36" s="37">
        <f t="shared" si="3"/>
        <v>63892176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63892176</v>
      </c>
      <c r="X36" s="37">
        <f t="shared" si="3"/>
        <v>3530418</v>
      </c>
      <c r="Y36" s="37">
        <f t="shared" si="3"/>
        <v>60361758</v>
      </c>
      <c r="Z36" s="38">
        <f>+IF(X36&lt;&gt;0,+(Y36/X36)*100,0)</f>
        <v>1709.7623567520898</v>
      </c>
      <c r="AA36" s="39">
        <f>+AA15+AA25+AA34</f>
        <v>25909811</v>
      </c>
    </row>
    <row r="37" spans="1:27" ht="13.5">
      <c r="A37" s="26" t="s">
        <v>57</v>
      </c>
      <c r="B37" s="20"/>
      <c r="C37" s="35">
        <v>351863529</v>
      </c>
      <c r="D37" s="35"/>
      <c r="E37" s="36">
        <v>207184189</v>
      </c>
      <c r="F37" s="37">
        <v>207184189</v>
      </c>
      <c r="G37" s="37">
        <v>274973044</v>
      </c>
      <c r="H37" s="37">
        <v>288926033</v>
      </c>
      <c r="I37" s="37"/>
      <c r="J37" s="37">
        <v>274973044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274973044</v>
      </c>
      <c r="X37" s="37">
        <v>207184189</v>
      </c>
      <c r="Y37" s="37">
        <v>67788855</v>
      </c>
      <c r="Z37" s="38">
        <v>32.72</v>
      </c>
      <c r="AA37" s="39">
        <v>207184189</v>
      </c>
    </row>
    <row r="38" spans="1:27" ht="13.5">
      <c r="A38" s="45" t="s">
        <v>58</v>
      </c>
      <c r="B38" s="46"/>
      <c r="C38" s="47">
        <v>327907203</v>
      </c>
      <c r="D38" s="47"/>
      <c r="E38" s="48">
        <v>233094000</v>
      </c>
      <c r="F38" s="49">
        <v>233094000</v>
      </c>
      <c r="G38" s="49">
        <v>288926033</v>
      </c>
      <c r="H38" s="49">
        <v>338865220</v>
      </c>
      <c r="I38" s="49"/>
      <c r="J38" s="49">
        <v>338865220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338865220</v>
      </c>
      <c r="X38" s="49">
        <v>210714607</v>
      </c>
      <c r="Y38" s="49">
        <v>128150613</v>
      </c>
      <c r="Z38" s="50">
        <v>60.82</v>
      </c>
      <c r="AA38" s="51">
        <v>233094000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1973166522</v>
      </c>
      <c r="D6" s="21"/>
      <c r="E6" s="22">
        <v>2036796000</v>
      </c>
      <c r="F6" s="23">
        <v>2036796000</v>
      </c>
      <c r="G6" s="23">
        <v>174199000</v>
      </c>
      <c r="H6" s="23">
        <v>198788000</v>
      </c>
      <c r="I6" s="23">
        <v>167157000</v>
      </c>
      <c r="J6" s="23">
        <v>540144000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540144000</v>
      </c>
      <c r="X6" s="23">
        <v>509202000</v>
      </c>
      <c r="Y6" s="23">
        <v>30942000</v>
      </c>
      <c r="Z6" s="24">
        <v>6.08</v>
      </c>
      <c r="AA6" s="25">
        <v>2036796000</v>
      </c>
    </row>
    <row r="7" spans="1:27" ht="13.5">
      <c r="A7" s="26" t="s">
        <v>34</v>
      </c>
      <c r="B7" s="20"/>
      <c r="C7" s="21">
        <v>236770279</v>
      </c>
      <c r="D7" s="21"/>
      <c r="E7" s="22">
        <v>260509000</v>
      </c>
      <c r="F7" s="23">
        <v>260509000</v>
      </c>
      <c r="G7" s="23">
        <v>87775000</v>
      </c>
      <c r="H7" s="23">
        <v>5188000</v>
      </c>
      <c r="I7" s="23">
        <v>6836000</v>
      </c>
      <c r="J7" s="23">
        <v>99799000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99799000</v>
      </c>
      <c r="X7" s="23">
        <v>65127000</v>
      </c>
      <c r="Y7" s="23">
        <v>34672000</v>
      </c>
      <c r="Z7" s="24">
        <v>53.24</v>
      </c>
      <c r="AA7" s="25">
        <v>260509000</v>
      </c>
    </row>
    <row r="8" spans="1:27" ht="13.5">
      <c r="A8" s="26" t="s">
        <v>35</v>
      </c>
      <c r="B8" s="20"/>
      <c r="C8" s="21">
        <v>109208236</v>
      </c>
      <c r="D8" s="21"/>
      <c r="E8" s="22">
        <v>119456000</v>
      </c>
      <c r="F8" s="23">
        <v>119456000</v>
      </c>
      <c r="G8" s="23">
        <v>36152000</v>
      </c>
      <c r="H8" s="23">
        <v>12937000</v>
      </c>
      <c r="I8" s="23"/>
      <c r="J8" s="23">
        <v>49089000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49089000</v>
      </c>
      <c r="X8" s="23">
        <v>29865000</v>
      </c>
      <c r="Y8" s="23">
        <v>19224000</v>
      </c>
      <c r="Z8" s="24">
        <v>64.37</v>
      </c>
      <c r="AA8" s="25">
        <v>119456000</v>
      </c>
    </row>
    <row r="9" spans="1:27" ht="13.5">
      <c r="A9" s="26" t="s">
        <v>36</v>
      </c>
      <c r="B9" s="20"/>
      <c r="C9" s="21">
        <v>21112525</v>
      </c>
      <c r="D9" s="21"/>
      <c r="E9" s="22">
        <v>12147000</v>
      </c>
      <c r="F9" s="23">
        <v>12147000</v>
      </c>
      <c r="G9" s="23">
        <v>571000</v>
      </c>
      <c r="H9" s="23">
        <v>1015000</v>
      </c>
      <c r="I9" s="23">
        <v>1532000</v>
      </c>
      <c r="J9" s="23">
        <v>3118000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3118000</v>
      </c>
      <c r="X9" s="23">
        <v>3039000</v>
      </c>
      <c r="Y9" s="23">
        <v>79000</v>
      </c>
      <c r="Z9" s="24">
        <v>2.6</v>
      </c>
      <c r="AA9" s="25">
        <v>12147000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-1866302813</v>
      </c>
      <c r="D12" s="21"/>
      <c r="E12" s="22">
        <v>-2023834000</v>
      </c>
      <c r="F12" s="23">
        <v>-2023834000</v>
      </c>
      <c r="G12" s="23">
        <v>-126911000</v>
      </c>
      <c r="H12" s="23">
        <v>-220746000</v>
      </c>
      <c r="I12" s="23">
        <v>-178312000</v>
      </c>
      <c r="J12" s="23">
        <v>-525969000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-525969000</v>
      </c>
      <c r="X12" s="23">
        <v>-505959000</v>
      </c>
      <c r="Y12" s="23">
        <v>-20010000</v>
      </c>
      <c r="Z12" s="24">
        <v>3.95</v>
      </c>
      <c r="AA12" s="25">
        <v>-2023834000</v>
      </c>
    </row>
    <row r="13" spans="1:27" ht="13.5">
      <c r="A13" s="26" t="s">
        <v>40</v>
      </c>
      <c r="B13" s="20"/>
      <c r="C13" s="21">
        <v>-71144663</v>
      </c>
      <c r="D13" s="21"/>
      <c r="E13" s="22">
        <v>-77614000</v>
      </c>
      <c r="F13" s="23">
        <v>-77614000</v>
      </c>
      <c r="G13" s="23"/>
      <c r="H13" s="23"/>
      <c r="I13" s="23">
        <v>-1841000</v>
      </c>
      <c r="J13" s="23">
        <v>-1841000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-1841000</v>
      </c>
      <c r="X13" s="23">
        <v>-2012000</v>
      </c>
      <c r="Y13" s="23">
        <v>171000</v>
      </c>
      <c r="Z13" s="24">
        <v>-8.5</v>
      </c>
      <c r="AA13" s="25">
        <v>-77614000</v>
      </c>
    </row>
    <row r="14" spans="1:27" ht="13.5">
      <c r="A14" s="26" t="s">
        <v>41</v>
      </c>
      <c r="B14" s="20"/>
      <c r="C14" s="21">
        <v>-3021511</v>
      </c>
      <c r="D14" s="21"/>
      <c r="E14" s="22">
        <v>-2999000</v>
      </c>
      <c r="F14" s="23">
        <v>-2999000</v>
      </c>
      <c r="G14" s="23">
        <v>-189000</v>
      </c>
      <c r="H14" s="23">
        <v>-192000</v>
      </c>
      <c r="I14" s="23">
        <v>-133000</v>
      </c>
      <c r="J14" s="23">
        <v>-514000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-514000</v>
      </c>
      <c r="X14" s="23">
        <v>-750000</v>
      </c>
      <c r="Y14" s="23">
        <v>236000</v>
      </c>
      <c r="Z14" s="24">
        <v>-31.47</v>
      </c>
      <c r="AA14" s="25">
        <v>-2999000</v>
      </c>
    </row>
    <row r="15" spans="1:27" ht="13.5">
      <c r="A15" s="27" t="s">
        <v>42</v>
      </c>
      <c r="B15" s="28"/>
      <c r="C15" s="29">
        <f aca="true" t="shared" si="0" ref="C15:Y15">SUM(C6:C14)</f>
        <v>399788575</v>
      </c>
      <c r="D15" s="29">
        <f>SUM(D6:D14)</f>
        <v>0</v>
      </c>
      <c r="E15" s="30">
        <f t="shared" si="0"/>
        <v>324461000</v>
      </c>
      <c r="F15" s="31">
        <f t="shared" si="0"/>
        <v>324461000</v>
      </c>
      <c r="G15" s="31">
        <f t="shared" si="0"/>
        <v>171597000</v>
      </c>
      <c r="H15" s="31">
        <f t="shared" si="0"/>
        <v>-3010000</v>
      </c>
      <c r="I15" s="31">
        <f t="shared" si="0"/>
        <v>-4761000</v>
      </c>
      <c r="J15" s="31">
        <f t="shared" si="0"/>
        <v>163826000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163826000</v>
      </c>
      <c r="X15" s="31">
        <f t="shared" si="0"/>
        <v>98512000</v>
      </c>
      <c r="Y15" s="31">
        <f t="shared" si="0"/>
        <v>65314000</v>
      </c>
      <c r="Z15" s="32">
        <f>+IF(X15&lt;&gt;0,+(Y15/X15)*100,0)</f>
        <v>66.30055221698879</v>
      </c>
      <c r="AA15" s="33">
        <f>SUM(AA6:AA14)</f>
        <v>324461000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12515000</v>
      </c>
      <c r="D19" s="21"/>
      <c r="E19" s="22">
        <v>10000000</v>
      </c>
      <c r="F19" s="23">
        <v>10000000</v>
      </c>
      <c r="G19" s="40"/>
      <c r="H19" s="40">
        <v>1386000</v>
      </c>
      <c r="I19" s="40"/>
      <c r="J19" s="23">
        <v>1386000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1386000</v>
      </c>
      <c r="X19" s="23"/>
      <c r="Y19" s="40">
        <v>1386000</v>
      </c>
      <c r="Z19" s="41"/>
      <c r="AA19" s="42">
        <v>10000000</v>
      </c>
    </row>
    <row r="20" spans="1:27" ht="13.5">
      <c r="A20" s="26" t="s">
        <v>45</v>
      </c>
      <c r="B20" s="20"/>
      <c r="C20" s="21">
        <v>197677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226000</v>
      </c>
      <c r="F21" s="23">
        <v>226000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54000</v>
      </c>
      <c r="Y21" s="40">
        <v>-54000</v>
      </c>
      <c r="Z21" s="41">
        <v>-100</v>
      </c>
      <c r="AA21" s="42">
        <v>226000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-250889276</v>
      </c>
      <c r="D24" s="21"/>
      <c r="E24" s="22">
        <v>-251917000</v>
      </c>
      <c r="F24" s="23">
        <v>-251917000</v>
      </c>
      <c r="G24" s="23">
        <v>-10618000</v>
      </c>
      <c r="H24" s="23">
        <v>-23693000</v>
      </c>
      <c r="I24" s="23">
        <v>-22963000</v>
      </c>
      <c r="J24" s="23">
        <v>-57274000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-57274000</v>
      </c>
      <c r="X24" s="23">
        <v>-52000000</v>
      </c>
      <c r="Y24" s="23">
        <v>-5274000</v>
      </c>
      <c r="Z24" s="24">
        <v>10.14</v>
      </c>
      <c r="AA24" s="25">
        <v>-251917000</v>
      </c>
    </row>
    <row r="25" spans="1:27" ht="13.5">
      <c r="A25" s="27" t="s">
        <v>49</v>
      </c>
      <c r="B25" s="28"/>
      <c r="C25" s="29">
        <f aca="true" t="shared" si="1" ref="C25:Y25">SUM(C19:C24)</f>
        <v>-238176599</v>
      </c>
      <c r="D25" s="29">
        <f>SUM(D19:D24)</f>
        <v>0</v>
      </c>
      <c r="E25" s="30">
        <f t="shared" si="1"/>
        <v>-241691000</v>
      </c>
      <c r="F25" s="31">
        <f t="shared" si="1"/>
        <v>-241691000</v>
      </c>
      <c r="G25" s="31">
        <f t="shared" si="1"/>
        <v>-10618000</v>
      </c>
      <c r="H25" s="31">
        <f t="shared" si="1"/>
        <v>-22307000</v>
      </c>
      <c r="I25" s="31">
        <f t="shared" si="1"/>
        <v>-22963000</v>
      </c>
      <c r="J25" s="31">
        <f t="shared" si="1"/>
        <v>-55888000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-55888000</v>
      </c>
      <c r="X25" s="31">
        <f t="shared" si="1"/>
        <v>-51946000</v>
      </c>
      <c r="Y25" s="31">
        <f t="shared" si="1"/>
        <v>-3942000</v>
      </c>
      <c r="Z25" s="32">
        <f>+IF(X25&lt;&gt;0,+(Y25/X25)*100,0)</f>
        <v>7.588649751665192</v>
      </c>
      <c r="AA25" s="33">
        <f>SUM(AA19:AA24)</f>
        <v>-241691000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100000000</v>
      </c>
      <c r="D30" s="21"/>
      <c r="E30" s="22">
        <v>85500000</v>
      </c>
      <c r="F30" s="23">
        <v>85500000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85500000</v>
      </c>
    </row>
    <row r="31" spans="1:27" ht="13.5">
      <c r="A31" s="26" t="s">
        <v>53</v>
      </c>
      <c r="B31" s="20"/>
      <c r="C31" s="21">
        <v>5129196</v>
      </c>
      <c r="D31" s="21"/>
      <c r="E31" s="22">
        <v>2548000</v>
      </c>
      <c r="F31" s="23">
        <v>2548000</v>
      </c>
      <c r="G31" s="23">
        <v>432000</v>
      </c>
      <c r="H31" s="40">
        <v>253000</v>
      </c>
      <c r="I31" s="40">
        <v>702000</v>
      </c>
      <c r="J31" s="40">
        <v>1387000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1387000</v>
      </c>
      <c r="X31" s="40">
        <v>636000</v>
      </c>
      <c r="Y31" s="23">
        <v>751000</v>
      </c>
      <c r="Z31" s="24">
        <v>118.08</v>
      </c>
      <c r="AA31" s="25">
        <v>2548000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-105007318</v>
      </c>
      <c r="D33" s="21"/>
      <c r="E33" s="22">
        <v>-122938000</v>
      </c>
      <c r="F33" s="23">
        <v>-122938000</v>
      </c>
      <c r="G33" s="23"/>
      <c r="H33" s="23"/>
      <c r="I33" s="23">
        <v>-8190000</v>
      </c>
      <c r="J33" s="23">
        <v>-8190000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-8190000</v>
      </c>
      <c r="X33" s="23">
        <v>-7926000</v>
      </c>
      <c r="Y33" s="23">
        <v>-264000</v>
      </c>
      <c r="Z33" s="24">
        <v>3.33</v>
      </c>
      <c r="AA33" s="25">
        <v>-122938000</v>
      </c>
    </row>
    <row r="34" spans="1:27" ht="13.5">
      <c r="A34" s="27" t="s">
        <v>55</v>
      </c>
      <c r="B34" s="28"/>
      <c r="C34" s="29">
        <f aca="true" t="shared" si="2" ref="C34:Y34">SUM(C29:C33)</f>
        <v>121878</v>
      </c>
      <c r="D34" s="29">
        <f>SUM(D29:D33)</f>
        <v>0</v>
      </c>
      <c r="E34" s="30">
        <f t="shared" si="2"/>
        <v>-34890000</v>
      </c>
      <c r="F34" s="31">
        <f t="shared" si="2"/>
        <v>-34890000</v>
      </c>
      <c r="G34" s="31">
        <f t="shared" si="2"/>
        <v>432000</v>
      </c>
      <c r="H34" s="31">
        <f t="shared" si="2"/>
        <v>253000</v>
      </c>
      <c r="I34" s="31">
        <f t="shared" si="2"/>
        <v>-7488000</v>
      </c>
      <c r="J34" s="31">
        <f t="shared" si="2"/>
        <v>-6803000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-6803000</v>
      </c>
      <c r="X34" s="31">
        <f t="shared" si="2"/>
        <v>-7290000</v>
      </c>
      <c r="Y34" s="31">
        <f t="shared" si="2"/>
        <v>487000</v>
      </c>
      <c r="Z34" s="32">
        <f>+IF(X34&lt;&gt;0,+(Y34/X34)*100,0)</f>
        <v>-6.680384087791495</v>
      </c>
      <c r="AA34" s="33">
        <f>SUM(AA29:AA33)</f>
        <v>-34890000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161733854</v>
      </c>
      <c r="D36" s="35">
        <f>+D15+D25+D34</f>
        <v>0</v>
      </c>
      <c r="E36" s="36">
        <f t="shared" si="3"/>
        <v>47880000</v>
      </c>
      <c r="F36" s="37">
        <f t="shared" si="3"/>
        <v>47880000</v>
      </c>
      <c r="G36" s="37">
        <f t="shared" si="3"/>
        <v>161411000</v>
      </c>
      <c r="H36" s="37">
        <f t="shared" si="3"/>
        <v>-25064000</v>
      </c>
      <c r="I36" s="37">
        <f t="shared" si="3"/>
        <v>-35212000</v>
      </c>
      <c r="J36" s="37">
        <f t="shared" si="3"/>
        <v>101135000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101135000</v>
      </c>
      <c r="X36" s="37">
        <f t="shared" si="3"/>
        <v>39276000</v>
      </c>
      <c r="Y36" s="37">
        <f t="shared" si="3"/>
        <v>61859000</v>
      </c>
      <c r="Z36" s="38">
        <f>+IF(X36&lt;&gt;0,+(Y36/X36)*100,0)</f>
        <v>157.49821774111416</v>
      </c>
      <c r="AA36" s="39">
        <f>+AA15+AA25+AA34</f>
        <v>47880000</v>
      </c>
    </row>
    <row r="37" spans="1:27" ht="13.5">
      <c r="A37" s="26" t="s">
        <v>57</v>
      </c>
      <c r="B37" s="20"/>
      <c r="C37" s="35">
        <v>242775493</v>
      </c>
      <c r="D37" s="35"/>
      <c r="E37" s="36">
        <v>376170000</v>
      </c>
      <c r="F37" s="37">
        <v>376170000</v>
      </c>
      <c r="G37" s="37">
        <v>399897000</v>
      </c>
      <c r="H37" s="37">
        <v>561308000</v>
      </c>
      <c r="I37" s="37">
        <v>536244000</v>
      </c>
      <c r="J37" s="37">
        <v>399897000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399897000</v>
      </c>
      <c r="X37" s="37">
        <v>376170000</v>
      </c>
      <c r="Y37" s="37">
        <v>23727000</v>
      </c>
      <c r="Z37" s="38">
        <v>6.31</v>
      </c>
      <c r="AA37" s="39">
        <v>376170000</v>
      </c>
    </row>
    <row r="38" spans="1:27" ht="13.5">
      <c r="A38" s="45" t="s">
        <v>58</v>
      </c>
      <c r="B38" s="46"/>
      <c r="C38" s="47">
        <v>404509347</v>
      </c>
      <c r="D38" s="47"/>
      <c r="E38" s="48">
        <v>424050000</v>
      </c>
      <c r="F38" s="49">
        <v>424050000</v>
      </c>
      <c r="G38" s="49">
        <v>561308000</v>
      </c>
      <c r="H38" s="49">
        <v>536244000</v>
      </c>
      <c r="I38" s="49">
        <v>501032000</v>
      </c>
      <c r="J38" s="49">
        <v>501032000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501032000</v>
      </c>
      <c r="X38" s="49">
        <v>415446000</v>
      </c>
      <c r="Y38" s="49">
        <v>85586000</v>
      </c>
      <c r="Z38" s="50">
        <v>20.6</v>
      </c>
      <c r="AA38" s="51">
        <v>424050000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1524409615</v>
      </c>
      <c r="D6" s="21"/>
      <c r="E6" s="22">
        <v>1309047531</v>
      </c>
      <c r="F6" s="23">
        <v>1309047531</v>
      </c>
      <c r="G6" s="23">
        <v>131613748</v>
      </c>
      <c r="H6" s="23">
        <v>140633821</v>
      </c>
      <c r="I6" s="23">
        <v>241330989</v>
      </c>
      <c r="J6" s="23">
        <v>513578558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513578558</v>
      </c>
      <c r="X6" s="23">
        <v>323174544</v>
      </c>
      <c r="Y6" s="23">
        <v>190404014</v>
      </c>
      <c r="Z6" s="24">
        <v>58.92</v>
      </c>
      <c r="AA6" s="25">
        <v>1309047531</v>
      </c>
    </row>
    <row r="7" spans="1:27" ht="13.5">
      <c r="A7" s="26" t="s">
        <v>34</v>
      </c>
      <c r="B7" s="20"/>
      <c r="C7" s="21">
        <v>516199287</v>
      </c>
      <c r="D7" s="21"/>
      <c r="E7" s="22">
        <v>562642000</v>
      </c>
      <c r="F7" s="23">
        <v>562642000</v>
      </c>
      <c r="G7" s="23">
        <v>182220000</v>
      </c>
      <c r="H7" s="23">
        <v>2514000</v>
      </c>
      <c r="I7" s="23"/>
      <c r="J7" s="23">
        <v>184734000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184734000</v>
      </c>
      <c r="X7" s="23">
        <v>255771787</v>
      </c>
      <c r="Y7" s="23">
        <v>-71037787</v>
      </c>
      <c r="Z7" s="24">
        <v>-27.77</v>
      </c>
      <c r="AA7" s="25">
        <v>562642000</v>
      </c>
    </row>
    <row r="8" spans="1:27" ht="13.5">
      <c r="A8" s="26" t="s">
        <v>35</v>
      </c>
      <c r="B8" s="20"/>
      <c r="C8" s="21">
        <v>350188424</v>
      </c>
      <c r="D8" s="21"/>
      <c r="E8" s="22">
        <v>430646000</v>
      </c>
      <c r="F8" s="23">
        <v>430646000</v>
      </c>
      <c r="G8" s="23">
        <v>172418298</v>
      </c>
      <c r="H8" s="23"/>
      <c r="I8" s="23"/>
      <c r="J8" s="23">
        <v>172418298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172418298</v>
      </c>
      <c r="X8" s="23">
        <v>144136107</v>
      </c>
      <c r="Y8" s="23">
        <v>28282191</v>
      </c>
      <c r="Z8" s="24">
        <v>19.62</v>
      </c>
      <c r="AA8" s="25">
        <v>430646000</v>
      </c>
    </row>
    <row r="9" spans="1:27" ht="13.5">
      <c r="A9" s="26" t="s">
        <v>36</v>
      </c>
      <c r="B9" s="20"/>
      <c r="C9" s="21">
        <v>30546748</v>
      </c>
      <c r="D9" s="21"/>
      <c r="E9" s="22">
        <v>23000000</v>
      </c>
      <c r="F9" s="23">
        <v>23000000</v>
      </c>
      <c r="G9" s="23">
        <v>-185115</v>
      </c>
      <c r="H9" s="23">
        <v>-116523</v>
      </c>
      <c r="I9" s="23">
        <v>966117</v>
      </c>
      <c r="J9" s="23">
        <v>664479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664479</v>
      </c>
      <c r="X9" s="23">
        <v>800750</v>
      </c>
      <c r="Y9" s="23">
        <v>-136271</v>
      </c>
      <c r="Z9" s="24">
        <v>-17.02</v>
      </c>
      <c r="AA9" s="25">
        <v>23000000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-1611705995</v>
      </c>
      <c r="D12" s="21"/>
      <c r="E12" s="22">
        <v>-1823370739</v>
      </c>
      <c r="F12" s="23">
        <v>-1823370739</v>
      </c>
      <c r="G12" s="23">
        <v>-182819672</v>
      </c>
      <c r="H12" s="23">
        <v>-178910563</v>
      </c>
      <c r="I12" s="23">
        <v>-350645412</v>
      </c>
      <c r="J12" s="23">
        <v>-712375647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-712375647</v>
      </c>
      <c r="X12" s="23">
        <v>-474849874</v>
      </c>
      <c r="Y12" s="23">
        <v>-237525773</v>
      </c>
      <c r="Z12" s="24">
        <v>50.02</v>
      </c>
      <c r="AA12" s="25">
        <v>-1823370739</v>
      </c>
    </row>
    <row r="13" spans="1:27" ht="13.5">
      <c r="A13" s="26" t="s">
        <v>40</v>
      </c>
      <c r="B13" s="20"/>
      <c r="C13" s="21">
        <v>-26317073</v>
      </c>
      <c r="D13" s="21"/>
      <c r="E13" s="22">
        <v>-23747000</v>
      </c>
      <c r="F13" s="23">
        <v>-23747000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-23747000</v>
      </c>
    </row>
    <row r="14" spans="1:27" ht="13.5">
      <c r="A14" s="26" t="s">
        <v>41</v>
      </c>
      <c r="B14" s="20"/>
      <c r="C14" s="21">
        <v>-6760000</v>
      </c>
      <c r="D14" s="21"/>
      <c r="E14" s="22">
        <v>-5240000</v>
      </c>
      <c r="F14" s="23">
        <v>-5240000</v>
      </c>
      <c r="G14" s="23">
        <v>-2520000</v>
      </c>
      <c r="H14" s="23"/>
      <c r="I14" s="23">
        <v>-40000</v>
      </c>
      <c r="J14" s="23">
        <v>-2560000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-2560000</v>
      </c>
      <c r="X14" s="23"/>
      <c r="Y14" s="23">
        <v>-2560000</v>
      </c>
      <c r="Z14" s="24"/>
      <c r="AA14" s="25">
        <v>-5240000</v>
      </c>
    </row>
    <row r="15" spans="1:27" ht="13.5">
      <c r="A15" s="27" t="s">
        <v>42</v>
      </c>
      <c r="B15" s="28"/>
      <c r="C15" s="29">
        <f aca="true" t="shared" si="0" ref="C15:Y15">SUM(C6:C14)</f>
        <v>776561006</v>
      </c>
      <c r="D15" s="29">
        <f>SUM(D6:D14)</f>
        <v>0</v>
      </c>
      <c r="E15" s="30">
        <f t="shared" si="0"/>
        <v>472977792</v>
      </c>
      <c r="F15" s="31">
        <f t="shared" si="0"/>
        <v>472977792</v>
      </c>
      <c r="G15" s="31">
        <f t="shared" si="0"/>
        <v>300727259</v>
      </c>
      <c r="H15" s="31">
        <f t="shared" si="0"/>
        <v>-35879265</v>
      </c>
      <c r="I15" s="31">
        <f t="shared" si="0"/>
        <v>-108388306</v>
      </c>
      <c r="J15" s="31">
        <f t="shared" si="0"/>
        <v>156459688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156459688</v>
      </c>
      <c r="X15" s="31">
        <f t="shared" si="0"/>
        <v>249033314</v>
      </c>
      <c r="Y15" s="31">
        <f t="shared" si="0"/>
        <v>-92573626</v>
      </c>
      <c r="Z15" s="32">
        <f>+IF(X15&lt;&gt;0,+(Y15/X15)*100,0)</f>
        <v>-37.17318960787712</v>
      </c>
      <c r="AA15" s="33">
        <f>SUM(AA6:AA14)</f>
        <v>472977792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52000000</v>
      </c>
      <c r="F19" s="23">
        <v>52000000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52000000</v>
      </c>
    </row>
    <row r="20" spans="1:27" ht="13.5">
      <c r="A20" s="26" t="s">
        <v>45</v>
      </c>
      <c r="B20" s="20"/>
      <c r="C20" s="21">
        <v>746095</v>
      </c>
      <c r="D20" s="21"/>
      <c r="E20" s="43"/>
      <c r="F20" s="40"/>
      <c r="G20" s="23">
        <v>20152</v>
      </c>
      <c r="H20" s="23">
        <v>10667</v>
      </c>
      <c r="I20" s="23">
        <v>7097</v>
      </c>
      <c r="J20" s="23">
        <v>37916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37916</v>
      </c>
      <c r="X20" s="23"/>
      <c r="Y20" s="23">
        <v>37916</v>
      </c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-484270777</v>
      </c>
      <c r="D24" s="21"/>
      <c r="E24" s="22">
        <v>-389061749</v>
      </c>
      <c r="F24" s="23">
        <v>-389061749</v>
      </c>
      <c r="G24" s="23">
        <v>-5606264</v>
      </c>
      <c r="H24" s="23">
        <v>-29066043</v>
      </c>
      <c r="I24" s="23">
        <v>-25484673</v>
      </c>
      <c r="J24" s="23">
        <v>-60156980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-60156980</v>
      </c>
      <c r="X24" s="23">
        <v>-68411902</v>
      </c>
      <c r="Y24" s="23">
        <v>8254922</v>
      </c>
      <c r="Z24" s="24">
        <v>-12.07</v>
      </c>
      <c r="AA24" s="25">
        <v>-389061749</v>
      </c>
    </row>
    <row r="25" spans="1:27" ht="13.5">
      <c r="A25" s="27" t="s">
        <v>49</v>
      </c>
      <c r="B25" s="28"/>
      <c r="C25" s="29">
        <f aca="true" t="shared" si="1" ref="C25:Y25">SUM(C19:C24)</f>
        <v>-483524682</v>
      </c>
      <c r="D25" s="29">
        <f>SUM(D19:D24)</f>
        <v>0</v>
      </c>
      <c r="E25" s="30">
        <f t="shared" si="1"/>
        <v>-337061749</v>
      </c>
      <c r="F25" s="31">
        <f t="shared" si="1"/>
        <v>-337061749</v>
      </c>
      <c r="G25" s="31">
        <f t="shared" si="1"/>
        <v>-5586112</v>
      </c>
      <c r="H25" s="31">
        <f t="shared" si="1"/>
        <v>-29055376</v>
      </c>
      <c r="I25" s="31">
        <f t="shared" si="1"/>
        <v>-25477576</v>
      </c>
      <c r="J25" s="31">
        <f t="shared" si="1"/>
        <v>-60119064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-60119064</v>
      </c>
      <c r="X25" s="31">
        <f t="shared" si="1"/>
        <v>-68411902</v>
      </c>
      <c r="Y25" s="31">
        <f t="shared" si="1"/>
        <v>8292838</v>
      </c>
      <c r="Z25" s="32">
        <f>+IF(X25&lt;&gt;0,+(Y25/X25)*100,0)</f>
        <v>-12.121922878273432</v>
      </c>
      <c r="AA25" s="33">
        <f>SUM(AA19:AA24)</f>
        <v>-337061749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4414009</v>
      </c>
      <c r="D31" s="21"/>
      <c r="E31" s="22">
        <v>5000000</v>
      </c>
      <c r="F31" s="23">
        <v>5000000</v>
      </c>
      <c r="G31" s="23">
        <v>412067</v>
      </c>
      <c r="H31" s="40">
        <v>316495</v>
      </c>
      <c r="I31" s="40">
        <v>343488</v>
      </c>
      <c r="J31" s="40">
        <v>1072050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1072050</v>
      </c>
      <c r="X31" s="40">
        <v>1249998</v>
      </c>
      <c r="Y31" s="23">
        <v>-177948</v>
      </c>
      <c r="Z31" s="24">
        <v>-14.24</v>
      </c>
      <c r="AA31" s="25">
        <v>5000000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-36953590</v>
      </c>
      <c r="D33" s="21"/>
      <c r="E33" s="22">
        <v>-36805952</v>
      </c>
      <c r="F33" s="23">
        <v>-36805952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-36805952</v>
      </c>
    </row>
    <row r="34" spans="1:27" ht="13.5">
      <c r="A34" s="27" t="s">
        <v>55</v>
      </c>
      <c r="B34" s="28"/>
      <c r="C34" s="29">
        <f aca="true" t="shared" si="2" ref="C34:Y34">SUM(C29:C33)</f>
        <v>-32539581</v>
      </c>
      <c r="D34" s="29">
        <f>SUM(D29:D33)</f>
        <v>0</v>
      </c>
      <c r="E34" s="30">
        <f t="shared" si="2"/>
        <v>-31805952</v>
      </c>
      <c r="F34" s="31">
        <f t="shared" si="2"/>
        <v>-31805952</v>
      </c>
      <c r="G34" s="31">
        <f t="shared" si="2"/>
        <v>412067</v>
      </c>
      <c r="H34" s="31">
        <f t="shared" si="2"/>
        <v>316495</v>
      </c>
      <c r="I34" s="31">
        <f t="shared" si="2"/>
        <v>343488</v>
      </c>
      <c r="J34" s="31">
        <f t="shared" si="2"/>
        <v>1072050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1072050</v>
      </c>
      <c r="X34" s="31">
        <f t="shared" si="2"/>
        <v>1249998</v>
      </c>
      <c r="Y34" s="31">
        <f t="shared" si="2"/>
        <v>-177948</v>
      </c>
      <c r="Z34" s="32">
        <f>+IF(X34&lt;&gt;0,+(Y34/X34)*100,0)</f>
        <v>-14.235862777380442</v>
      </c>
      <c r="AA34" s="33">
        <f>SUM(AA29:AA33)</f>
        <v>-31805952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260496743</v>
      </c>
      <c r="D36" s="35">
        <f>+D15+D25+D34</f>
        <v>0</v>
      </c>
      <c r="E36" s="36">
        <f t="shared" si="3"/>
        <v>104110091</v>
      </c>
      <c r="F36" s="37">
        <f t="shared" si="3"/>
        <v>104110091</v>
      </c>
      <c r="G36" s="37">
        <f t="shared" si="3"/>
        <v>295553214</v>
      </c>
      <c r="H36" s="37">
        <f t="shared" si="3"/>
        <v>-64618146</v>
      </c>
      <c r="I36" s="37">
        <f t="shared" si="3"/>
        <v>-133522394</v>
      </c>
      <c r="J36" s="37">
        <f t="shared" si="3"/>
        <v>97412674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97412674</v>
      </c>
      <c r="X36" s="37">
        <f t="shared" si="3"/>
        <v>181871410</v>
      </c>
      <c r="Y36" s="37">
        <f t="shared" si="3"/>
        <v>-84458736</v>
      </c>
      <c r="Z36" s="38">
        <f>+IF(X36&lt;&gt;0,+(Y36/X36)*100,0)</f>
        <v>-46.43870963556064</v>
      </c>
      <c r="AA36" s="39">
        <f>+AA15+AA25+AA34</f>
        <v>104110091</v>
      </c>
    </row>
    <row r="37" spans="1:27" ht="13.5">
      <c r="A37" s="26" t="s">
        <v>57</v>
      </c>
      <c r="B37" s="20"/>
      <c r="C37" s="35">
        <v>52061276</v>
      </c>
      <c r="D37" s="35"/>
      <c r="E37" s="36">
        <v>50000000</v>
      </c>
      <c r="F37" s="37">
        <v>50000000</v>
      </c>
      <c r="G37" s="37">
        <v>309592613</v>
      </c>
      <c r="H37" s="37">
        <v>605145827</v>
      </c>
      <c r="I37" s="37">
        <v>540527681</v>
      </c>
      <c r="J37" s="37">
        <v>309592613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309592613</v>
      </c>
      <c r="X37" s="37">
        <v>50000000</v>
      </c>
      <c r="Y37" s="37">
        <v>259592613</v>
      </c>
      <c r="Z37" s="38">
        <v>519.19</v>
      </c>
      <c r="AA37" s="39">
        <v>50000000</v>
      </c>
    </row>
    <row r="38" spans="1:27" ht="13.5">
      <c r="A38" s="45" t="s">
        <v>58</v>
      </c>
      <c r="B38" s="46"/>
      <c r="C38" s="47">
        <v>312558018</v>
      </c>
      <c r="D38" s="47"/>
      <c r="E38" s="48">
        <v>154110090</v>
      </c>
      <c r="F38" s="49">
        <v>154110090</v>
      </c>
      <c r="G38" s="49">
        <v>605145827</v>
      </c>
      <c r="H38" s="49">
        <v>540527681</v>
      </c>
      <c r="I38" s="49">
        <v>407005287</v>
      </c>
      <c r="J38" s="49">
        <v>407005287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407005287</v>
      </c>
      <c r="X38" s="49">
        <v>231871409</v>
      </c>
      <c r="Y38" s="49">
        <v>175133878</v>
      </c>
      <c r="Z38" s="50">
        <v>75.53</v>
      </c>
      <c r="AA38" s="51">
        <v>154110090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1083601308</v>
      </c>
      <c r="D6" s="21"/>
      <c r="E6" s="22">
        <v>1092434352</v>
      </c>
      <c r="F6" s="23">
        <v>1092434352</v>
      </c>
      <c r="G6" s="23">
        <v>92874079</v>
      </c>
      <c r="H6" s="23">
        <v>119441335</v>
      </c>
      <c r="I6" s="23">
        <v>103157664</v>
      </c>
      <c r="J6" s="23">
        <v>315473078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315473078</v>
      </c>
      <c r="X6" s="23">
        <v>273108588</v>
      </c>
      <c r="Y6" s="23">
        <v>42364490</v>
      </c>
      <c r="Z6" s="24">
        <v>15.51</v>
      </c>
      <c r="AA6" s="25">
        <v>1092434352</v>
      </c>
    </row>
    <row r="7" spans="1:27" ht="13.5">
      <c r="A7" s="26" t="s">
        <v>34</v>
      </c>
      <c r="B7" s="20"/>
      <c r="C7" s="21">
        <v>223626929</v>
      </c>
      <c r="D7" s="21"/>
      <c r="E7" s="22">
        <v>224187996</v>
      </c>
      <c r="F7" s="23">
        <v>224187996</v>
      </c>
      <c r="G7" s="23">
        <v>78225549</v>
      </c>
      <c r="H7" s="23">
        <v>2480397</v>
      </c>
      <c r="I7" s="23">
        <v>-718383</v>
      </c>
      <c r="J7" s="23">
        <v>79987563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79987563</v>
      </c>
      <c r="X7" s="23">
        <v>56046999</v>
      </c>
      <c r="Y7" s="23">
        <v>23940564</v>
      </c>
      <c r="Z7" s="24">
        <v>42.72</v>
      </c>
      <c r="AA7" s="25">
        <v>224187996</v>
      </c>
    </row>
    <row r="8" spans="1:27" ht="13.5">
      <c r="A8" s="26" t="s">
        <v>35</v>
      </c>
      <c r="B8" s="20"/>
      <c r="C8" s="21">
        <v>111803335</v>
      </c>
      <c r="D8" s="21"/>
      <c r="E8" s="22">
        <v>71781000</v>
      </c>
      <c r="F8" s="23">
        <v>71781000</v>
      </c>
      <c r="G8" s="23">
        <v>42486528</v>
      </c>
      <c r="H8" s="23">
        <v>10718632</v>
      </c>
      <c r="I8" s="23">
        <v>7705248</v>
      </c>
      <c r="J8" s="23">
        <v>60910408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60910408</v>
      </c>
      <c r="X8" s="23">
        <v>17945250</v>
      </c>
      <c r="Y8" s="23">
        <v>42965158</v>
      </c>
      <c r="Z8" s="24">
        <v>239.42</v>
      </c>
      <c r="AA8" s="25">
        <v>71781000</v>
      </c>
    </row>
    <row r="9" spans="1:27" ht="13.5">
      <c r="A9" s="26" t="s">
        <v>36</v>
      </c>
      <c r="B9" s="20"/>
      <c r="C9" s="21">
        <v>35796394</v>
      </c>
      <c r="D9" s="21"/>
      <c r="E9" s="22">
        <v>1581492</v>
      </c>
      <c r="F9" s="23">
        <v>1581492</v>
      </c>
      <c r="G9" s="23">
        <v>44052</v>
      </c>
      <c r="H9" s="23">
        <v>259613</v>
      </c>
      <c r="I9" s="23">
        <v>342505</v>
      </c>
      <c r="J9" s="23">
        <v>646170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646170</v>
      </c>
      <c r="X9" s="23">
        <v>395373</v>
      </c>
      <c r="Y9" s="23">
        <v>250797</v>
      </c>
      <c r="Z9" s="24">
        <v>63.43</v>
      </c>
      <c r="AA9" s="25">
        <v>1581492</v>
      </c>
    </row>
    <row r="10" spans="1:27" ht="13.5">
      <c r="A10" s="26" t="s">
        <v>37</v>
      </c>
      <c r="B10" s="20"/>
      <c r="C10" s="21">
        <v>37848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-1326735666</v>
      </c>
      <c r="D12" s="21"/>
      <c r="E12" s="22">
        <v>-1208909472</v>
      </c>
      <c r="F12" s="23">
        <v>-1208909472</v>
      </c>
      <c r="G12" s="23">
        <v>-231563643</v>
      </c>
      <c r="H12" s="23">
        <v>-105113443</v>
      </c>
      <c r="I12" s="23">
        <v>-101152880</v>
      </c>
      <c r="J12" s="23">
        <v>-437829966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-437829966</v>
      </c>
      <c r="X12" s="23">
        <v>-302227368</v>
      </c>
      <c r="Y12" s="23">
        <v>-135602598</v>
      </c>
      <c r="Z12" s="24">
        <v>44.87</v>
      </c>
      <c r="AA12" s="25">
        <v>-1208909472</v>
      </c>
    </row>
    <row r="13" spans="1:27" ht="13.5">
      <c r="A13" s="26" t="s">
        <v>40</v>
      </c>
      <c r="B13" s="20"/>
      <c r="C13" s="21">
        <v>-67921</v>
      </c>
      <c r="D13" s="21"/>
      <c r="E13" s="22">
        <v>-6510108</v>
      </c>
      <c r="F13" s="23">
        <v>-6510108</v>
      </c>
      <c r="G13" s="23">
        <v>-391757</v>
      </c>
      <c r="H13" s="23">
        <v>-1679123</v>
      </c>
      <c r="I13" s="23">
        <v>-1842211</v>
      </c>
      <c r="J13" s="23">
        <v>-3913091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-3913091</v>
      </c>
      <c r="X13" s="23">
        <v>-1627527</v>
      </c>
      <c r="Y13" s="23">
        <v>-2285564</v>
      </c>
      <c r="Z13" s="24">
        <v>140.43</v>
      </c>
      <c r="AA13" s="25">
        <v>-6510108</v>
      </c>
    </row>
    <row r="14" spans="1:27" ht="13.5">
      <c r="A14" s="26" t="s">
        <v>41</v>
      </c>
      <c r="B14" s="20"/>
      <c r="C14" s="21">
        <v>-53447498</v>
      </c>
      <c r="D14" s="21"/>
      <c r="E14" s="22">
        <v>-58375224</v>
      </c>
      <c r="F14" s="23">
        <v>-58375224</v>
      </c>
      <c r="G14" s="23">
        <v>-17973361</v>
      </c>
      <c r="H14" s="23">
        <v>-4862252</v>
      </c>
      <c r="I14" s="23">
        <v>-3570998</v>
      </c>
      <c r="J14" s="23">
        <v>-26406611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-26406611</v>
      </c>
      <c r="X14" s="23">
        <v>-14593806</v>
      </c>
      <c r="Y14" s="23">
        <v>-11812805</v>
      </c>
      <c r="Z14" s="24">
        <v>80.94</v>
      </c>
      <c r="AA14" s="25">
        <v>-58375224</v>
      </c>
    </row>
    <row r="15" spans="1:27" ht="13.5">
      <c r="A15" s="27" t="s">
        <v>42</v>
      </c>
      <c r="B15" s="28"/>
      <c r="C15" s="29">
        <f aca="true" t="shared" si="0" ref="C15:Y15">SUM(C6:C14)</f>
        <v>74614729</v>
      </c>
      <c r="D15" s="29">
        <f>SUM(D6:D14)</f>
        <v>0</v>
      </c>
      <c r="E15" s="30">
        <f t="shared" si="0"/>
        <v>116190036</v>
      </c>
      <c r="F15" s="31">
        <f t="shared" si="0"/>
        <v>116190036</v>
      </c>
      <c r="G15" s="31">
        <f t="shared" si="0"/>
        <v>-36298553</v>
      </c>
      <c r="H15" s="31">
        <f t="shared" si="0"/>
        <v>21245159</v>
      </c>
      <c r="I15" s="31">
        <f t="shared" si="0"/>
        <v>3920945</v>
      </c>
      <c r="J15" s="31">
        <f t="shared" si="0"/>
        <v>-11132449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-11132449</v>
      </c>
      <c r="X15" s="31">
        <f t="shared" si="0"/>
        <v>29047509</v>
      </c>
      <c r="Y15" s="31">
        <f t="shared" si="0"/>
        <v>-40179958</v>
      </c>
      <c r="Z15" s="32">
        <f>+IF(X15&lt;&gt;0,+(Y15/X15)*100,0)</f>
        <v>-138.32496962131933</v>
      </c>
      <c r="AA15" s="33">
        <f>SUM(AA6:AA14)</f>
        <v>116190036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25239015</v>
      </c>
      <c r="D19" s="21"/>
      <c r="E19" s="22">
        <v>88414476</v>
      </c>
      <c r="F19" s="23">
        <v>88414476</v>
      </c>
      <c r="G19" s="40">
        <v>40504</v>
      </c>
      <c r="H19" s="40">
        <v>2444713</v>
      </c>
      <c r="I19" s="40">
        <v>3204456</v>
      </c>
      <c r="J19" s="23">
        <v>5689673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5689673</v>
      </c>
      <c r="X19" s="23">
        <v>22103619</v>
      </c>
      <c r="Y19" s="40">
        <v>-16413946</v>
      </c>
      <c r="Z19" s="41">
        <v>-74.26</v>
      </c>
      <c r="AA19" s="42">
        <v>88414476</v>
      </c>
    </row>
    <row r="20" spans="1:27" ht="13.5">
      <c r="A20" s="26" t="s">
        <v>45</v>
      </c>
      <c r="B20" s="20"/>
      <c r="C20" s="21"/>
      <c r="D20" s="21"/>
      <c r="E20" s="43">
        <v>5282460</v>
      </c>
      <c r="F20" s="40">
        <v>5282460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1320615</v>
      </c>
      <c r="Y20" s="23">
        <v>-1320615</v>
      </c>
      <c r="Z20" s="24">
        <v>-100</v>
      </c>
      <c r="AA20" s="25">
        <v>5282460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>
        <v>5253962</v>
      </c>
      <c r="H21" s="40">
        <v>-1834506</v>
      </c>
      <c r="I21" s="40">
        <v>-1096427</v>
      </c>
      <c r="J21" s="23">
        <v>2323029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2323029</v>
      </c>
      <c r="X21" s="23"/>
      <c r="Y21" s="40">
        <v>2323029</v>
      </c>
      <c r="Z21" s="41"/>
      <c r="AA21" s="42"/>
    </row>
    <row r="22" spans="1:27" ht="13.5">
      <c r="A22" s="26" t="s">
        <v>47</v>
      </c>
      <c r="B22" s="20"/>
      <c r="C22" s="21">
        <v>74707</v>
      </c>
      <c r="D22" s="21"/>
      <c r="E22" s="22">
        <v>-818208</v>
      </c>
      <c r="F22" s="23">
        <v>-818208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-204552</v>
      </c>
      <c r="Y22" s="23">
        <v>204552</v>
      </c>
      <c r="Z22" s="24">
        <v>-100</v>
      </c>
      <c r="AA22" s="25">
        <v>-818208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-116606018</v>
      </c>
      <c r="D24" s="21"/>
      <c r="E24" s="22">
        <v>-136692996</v>
      </c>
      <c r="F24" s="23">
        <v>-136692996</v>
      </c>
      <c r="G24" s="23">
        <v>-9128755</v>
      </c>
      <c r="H24" s="23">
        <v>-12979579</v>
      </c>
      <c r="I24" s="23">
        <v>-17443732</v>
      </c>
      <c r="J24" s="23">
        <v>-39552066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-39552066</v>
      </c>
      <c r="X24" s="23">
        <v>-34173249</v>
      </c>
      <c r="Y24" s="23">
        <v>-5378817</v>
      </c>
      <c r="Z24" s="24">
        <v>15.74</v>
      </c>
      <c r="AA24" s="25">
        <v>-136692996</v>
      </c>
    </row>
    <row r="25" spans="1:27" ht="13.5">
      <c r="A25" s="27" t="s">
        <v>49</v>
      </c>
      <c r="B25" s="28"/>
      <c r="C25" s="29">
        <f aca="true" t="shared" si="1" ref="C25:Y25">SUM(C19:C24)</f>
        <v>-91292296</v>
      </c>
      <c r="D25" s="29">
        <f>SUM(D19:D24)</f>
        <v>0</v>
      </c>
      <c r="E25" s="30">
        <f t="shared" si="1"/>
        <v>-43814268</v>
      </c>
      <c r="F25" s="31">
        <f t="shared" si="1"/>
        <v>-43814268</v>
      </c>
      <c r="G25" s="31">
        <f t="shared" si="1"/>
        <v>-3834289</v>
      </c>
      <c r="H25" s="31">
        <f t="shared" si="1"/>
        <v>-12369372</v>
      </c>
      <c r="I25" s="31">
        <f t="shared" si="1"/>
        <v>-15335703</v>
      </c>
      <c r="J25" s="31">
        <f t="shared" si="1"/>
        <v>-31539364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-31539364</v>
      </c>
      <c r="X25" s="31">
        <f t="shared" si="1"/>
        <v>-10953567</v>
      </c>
      <c r="Y25" s="31">
        <f t="shared" si="1"/>
        <v>-20585797</v>
      </c>
      <c r="Z25" s="32">
        <f>+IF(X25&lt;&gt;0,+(Y25/X25)*100,0)</f>
        <v>187.936925021776</v>
      </c>
      <c r="AA25" s="33">
        <f>SUM(AA19:AA24)</f>
        <v>-43814268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3329453</v>
      </c>
      <c r="D31" s="21"/>
      <c r="E31" s="22">
        <v>1009128</v>
      </c>
      <c r="F31" s="23">
        <v>1009128</v>
      </c>
      <c r="G31" s="23">
        <v>576377</v>
      </c>
      <c r="H31" s="40">
        <v>-133485</v>
      </c>
      <c r="I31" s="40">
        <v>142970</v>
      </c>
      <c r="J31" s="40">
        <v>585862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585862</v>
      </c>
      <c r="X31" s="40">
        <v>252282</v>
      </c>
      <c r="Y31" s="23">
        <v>333580</v>
      </c>
      <c r="Z31" s="24">
        <v>132.23</v>
      </c>
      <c r="AA31" s="25">
        <v>1009128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-5918979</v>
      </c>
      <c r="D33" s="21"/>
      <c r="E33" s="22">
        <v>-3011616</v>
      </c>
      <c r="F33" s="23">
        <v>-3011616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-752904</v>
      </c>
      <c r="Y33" s="23">
        <v>752904</v>
      </c>
      <c r="Z33" s="24">
        <v>-100</v>
      </c>
      <c r="AA33" s="25">
        <v>-3011616</v>
      </c>
    </row>
    <row r="34" spans="1:27" ht="13.5">
      <c r="A34" s="27" t="s">
        <v>55</v>
      </c>
      <c r="B34" s="28"/>
      <c r="C34" s="29">
        <f aca="true" t="shared" si="2" ref="C34:Y34">SUM(C29:C33)</f>
        <v>-2589526</v>
      </c>
      <c r="D34" s="29">
        <f>SUM(D29:D33)</f>
        <v>0</v>
      </c>
      <c r="E34" s="30">
        <f t="shared" si="2"/>
        <v>-2002488</v>
      </c>
      <c r="F34" s="31">
        <f t="shared" si="2"/>
        <v>-2002488</v>
      </c>
      <c r="G34" s="31">
        <f t="shared" si="2"/>
        <v>576377</v>
      </c>
      <c r="H34" s="31">
        <f t="shared" si="2"/>
        <v>-133485</v>
      </c>
      <c r="I34" s="31">
        <f t="shared" si="2"/>
        <v>142970</v>
      </c>
      <c r="J34" s="31">
        <f t="shared" si="2"/>
        <v>585862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585862</v>
      </c>
      <c r="X34" s="31">
        <f t="shared" si="2"/>
        <v>-500622</v>
      </c>
      <c r="Y34" s="31">
        <f t="shared" si="2"/>
        <v>1086484</v>
      </c>
      <c r="Z34" s="32">
        <f>+IF(X34&lt;&gt;0,+(Y34/X34)*100,0)</f>
        <v>-217.02681863761478</v>
      </c>
      <c r="AA34" s="33">
        <f>SUM(AA29:AA33)</f>
        <v>-2002488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-19267093</v>
      </c>
      <c r="D36" s="35">
        <f>+D15+D25+D34</f>
        <v>0</v>
      </c>
      <c r="E36" s="36">
        <f t="shared" si="3"/>
        <v>70373280</v>
      </c>
      <c r="F36" s="37">
        <f t="shared" si="3"/>
        <v>70373280</v>
      </c>
      <c r="G36" s="37">
        <f t="shared" si="3"/>
        <v>-39556465</v>
      </c>
      <c r="H36" s="37">
        <f t="shared" si="3"/>
        <v>8742302</v>
      </c>
      <c r="I36" s="37">
        <f t="shared" si="3"/>
        <v>-11271788</v>
      </c>
      <c r="J36" s="37">
        <f t="shared" si="3"/>
        <v>-42085951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-42085951</v>
      </c>
      <c r="X36" s="37">
        <f t="shared" si="3"/>
        <v>17593320</v>
      </c>
      <c r="Y36" s="37">
        <f t="shared" si="3"/>
        <v>-59679271</v>
      </c>
      <c r="Z36" s="38">
        <f>+IF(X36&lt;&gt;0,+(Y36/X36)*100,0)</f>
        <v>-339.21551475219</v>
      </c>
      <c r="AA36" s="39">
        <f>+AA15+AA25+AA34</f>
        <v>70373280</v>
      </c>
    </row>
    <row r="37" spans="1:27" ht="13.5">
      <c r="A37" s="26" t="s">
        <v>57</v>
      </c>
      <c r="B37" s="20"/>
      <c r="C37" s="35">
        <v>35489075</v>
      </c>
      <c r="D37" s="35"/>
      <c r="E37" s="36">
        <v>-191407248</v>
      </c>
      <c r="F37" s="37">
        <v>-191407248</v>
      </c>
      <c r="G37" s="37">
        <v>16232399</v>
      </c>
      <c r="H37" s="37">
        <v>-23324066</v>
      </c>
      <c r="I37" s="37">
        <v>-14581764</v>
      </c>
      <c r="J37" s="37">
        <v>16232399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16232399</v>
      </c>
      <c r="X37" s="37">
        <v>-191407248</v>
      </c>
      <c r="Y37" s="37">
        <v>207639647</v>
      </c>
      <c r="Z37" s="38">
        <v>-108.48</v>
      </c>
      <c r="AA37" s="39">
        <v>-191407248</v>
      </c>
    </row>
    <row r="38" spans="1:27" ht="13.5">
      <c r="A38" s="45" t="s">
        <v>58</v>
      </c>
      <c r="B38" s="46"/>
      <c r="C38" s="47">
        <v>16221982</v>
      </c>
      <c r="D38" s="47"/>
      <c r="E38" s="48">
        <v>-121033968</v>
      </c>
      <c r="F38" s="49">
        <v>-121033968</v>
      </c>
      <c r="G38" s="49">
        <v>-23324066</v>
      </c>
      <c r="H38" s="49">
        <v>-14581764</v>
      </c>
      <c r="I38" s="49">
        <v>-25853552</v>
      </c>
      <c r="J38" s="49">
        <v>-25853552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-25853552</v>
      </c>
      <c r="X38" s="49">
        <v>-173813928</v>
      </c>
      <c r="Y38" s="49">
        <v>147960376</v>
      </c>
      <c r="Z38" s="50">
        <v>-85.13</v>
      </c>
      <c r="AA38" s="51">
        <v>-121033968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80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1410277420</v>
      </c>
      <c r="F6" s="23">
        <v>1410277420</v>
      </c>
      <c r="G6" s="23">
        <v>1683323720</v>
      </c>
      <c r="H6" s="23">
        <v>168707279</v>
      </c>
      <c r="I6" s="23">
        <v>135271485</v>
      </c>
      <c r="J6" s="23">
        <v>1987302484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1987302484</v>
      </c>
      <c r="X6" s="23">
        <v>352570106</v>
      </c>
      <c r="Y6" s="23">
        <v>1634732378</v>
      </c>
      <c r="Z6" s="24">
        <v>463.66</v>
      </c>
      <c r="AA6" s="25">
        <v>1410277420</v>
      </c>
    </row>
    <row r="7" spans="1:27" ht="13.5">
      <c r="A7" s="26" t="s">
        <v>34</v>
      </c>
      <c r="B7" s="20"/>
      <c r="C7" s="21"/>
      <c r="D7" s="21"/>
      <c r="E7" s="22">
        <v>219579000</v>
      </c>
      <c r="F7" s="23">
        <v>219579000</v>
      </c>
      <c r="G7" s="23">
        <v>347778000</v>
      </c>
      <c r="H7" s="23">
        <v>1600000</v>
      </c>
      <c r="I7" s="23">
        <v>72735000</v>
      </c>
      <c r="J7" s="23">
        <v>422113000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422113000</v>
      </c>
      <c r="X7" s="23">
        <v>73193000</v>
      </c>
      <c r="Y7" s="23">
        <v>348920000</v>
      </c>
      <c r="Z7" s="24">
        <v>476.71</v>
      </c>
      <c r="AA7" s="25">
        <v>219579000</v>
      </c>
    </row>
    <row r="8" spans="1:27" ht="13.5">
      <c r="A8" s="26" t="s">
        <v>35</v>
      </c>
      <c r="B8" s="20"/>
      <c r="C8" s="21"/>
      <c r="D8" s="21"/>
      <c r="E8" s="22">
        <v>159916000</v>
      </c>
      <c r="F8" s="23">
        <v>159916000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26652666</v>
      </c>
      <c r="Y8" s="23">
        <v>-26652666</v>
      </c>
      <c r="Z8" s="24">
        <v>-100</v>
      </c>
      <c r="AA8" s="25">
        <v>159916000</v>
      </c>
    </row>
    <row r="9" spans="1:27" ht="13.5">
      <c r="A9" s="26" t="s">
        <v>36</v>
      </c>
      <c r="B9" s="20"/>
      <c r="C9" s="21"/>
      <c r="D9" s="21"/>
      <c r="E9" s="22">
        <v>50356980</v>
      </c>
      <c r="F9" s="23">
        <v>50356980</v>
      </c>
      <c r="G9" s="23">
        <v>50356984</v>
      </c>
      <c r="H9" s="23">
        <v>5403946</v>
      </c>
      <c r="I9" s="23">
        <v>5898014</v>
      </c>
      <c r="J9" s="23">
        <v>61658944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61658944</v>
      </c>
      <c r="X9" s="23">
        <v>12589245</v>
      </c>
      <c r="Y9" s="23">
        <v>49069699</v>
      </c>
      <c r="Z9" s="24">
        <v>389.77</v>
      </c>
      <c r="AA9" s="25">
        <v>50356980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-1416868812</v>
      </c>
      <c r="F12" s="23">
        <v>-1416868812</v>
      </c>
      <c r="G12" s="23">
        <v>-2047141832</v>
      </c>
      <c r="H12" s="23">
        <v>-170591251</v>
      </c>
      <c r="I12" s="23">
        <v>-219635199</v>
      </c>
      <c r="J12" s="23">
        <v>-2437368282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-2437368282</v>
      </c>
      <c r="X12" s="23">
        <v>-354217203</v>
      </c>
      <c r="Y12" s="23">
        <v>-2083151079</v>
      </c>
      <c r="Z12" s="24">
        <v>588.1</v>
      </c>
      <c r="AA12" s="25">
        <v>-1416868812</v>
      </c>
    </row>
    <row r="13" spans="1:27" ht="13.5">
      <c r="A13" s="26" t="s">
        <v>40</v>
      </c>
      <c r="B13" s="20"/>
      <c r="C13" s="21"/>
      <c r="D13" s="21"/>
      <c r="E13" s="22">
        <v>-16130160</v>
      </c>
      <c r="F13" s="23">
        <v>-16130160</v>
      </c>
      <c r="G13" s="23"/>
      <c r="H13" s="23"/>
      <c r="I13" s="23">
        <v>-282598</v>
      </c>
      <c r="J13" s="23">
        <v>-282598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-282598</v>
      </c>
      <c r="X13" s="23">
        <v>-4032540</v>
      </c>
      <c r="Y13" s="23">
        <v>3749942</v>
      </c>
      <c r="Z13" s="24">
        <v>-92.99</v>
      </c>
      <c r="AA13" s="25">
        <v>-16130160</v>
      </c>
    </row>
    <row r="14" spans="1:27" ht="13.5">
      <c r="A14" s="26" t="s">
        <v>41</v>
      </c>
      <c r="B14" s="20"/>
      <c r="C14" s="21"/>
      <c r="D14" s="21"/>
      <c r="E14" s="22">
        <v>-34547556</v>
      </c>
      <c r="F14" s="23">
        <v>-34547556</v>
      </c>
      <c r="G14" s="23">
        <v>-1643095</v>
      </c>
      <c r="H14" s="23">
        <v>-1900906</v>
      </c>
      <c r="I14" s="23">
        <v>-1856697</v>
      </c>
      <c r="J14" s="23">
        <v>-5400698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-5400698</v>
      </c>
      <c r="X14" s="23">
        <v>-8636889</v>
      </c>
      <c r="Y14" s="23">
        <v>3236191</v>
      </c>
      <c r="Z14" s="24">
        <v>-37.47</v>
      </c>
      <c r="AA14" s="25">
        <v>-34547556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372582872</v>
      </c>
      <c r="F15" s="31">
        <f t="shared" si="0"/>
        <v>372582872</v>
      </c>
      <c r="G15" s="31">
        <f t="shared" si="0"/>
        <v>32673777</v>
      </c>
      <c r="H15" s="31">
        <f t="shared" si="0"/>
        <v>3219068</v>
      </c>
      <c r="I15" s="31">
        <f t="shared" si="0"/>
        <v>-7869995</v>
      </c>
      <c r="J15" s="31">
        <f t="shared" si="0"/>
        <v>28022850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28022850</v>
      </c>
      <c r="X15" s="31">
        <f t="shared" si="0"/>
        <v>98118385</v>
      </c>
      <c r="Y15" s="31">
        <f t="shared" si="0"/>
        <v>-70095535</v>
      </c>
      <c r="Z15" s="32">
        <f>+IF(X15&lt;&gt;0,+(Y15/X15)*100,0)</f>
        <v>-71.4397561680209</v>
      </c>
      <c r="AA15" s="33">
        <f>SUM(AA6:AA14)</f>
        <v>372582872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-159916000</v>
      </c>
      <c r="F24" s="23">
        <v>-159916000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-26652666</v>
      </c>
      <c r="Y24" s="23">
        <v>26652666</v>
      </c>
      <c r="Z24" s="24">
        <v>-100</v>
      </c>
      <c r="AA24" s="25">
        <v>-159916000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-159916000</v>
      </c>
      <c r="F25" s="31">
        <f t="shared" si="1"/>
        <v>-159916000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-26652666</v>
      </c>
      <c r="Y25" s="31">
        <f t="shared" si="1"/>
        <v>26652666</v>
      </c>
      <c r="Z25" s="32">
        <f>+IF(X25&lt;&gt;0,+(Y25/X25)*100,0)</f>
        <v>-100</v>
      </c>
      <c r="AA25" s="33">
        <f>SUM(AA19:AA24)</f>
        <v>-159916000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5000000</v>
      </c>
      <c r="F31" s="23">
        <v>5000000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1250001</v>
      </c>
      <c r="Y31" s="23">
        <v>-1250001</v>
      </c>
      <c r="Z31" s="24">
        <v>-100</v>
      </c>
      <c r="AA31" s="25">
        <v>5000000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-21797868</v>
      </c>
      <c r="F33" s="23">
        <v>-21797868</v>
      </c>
      <c r="G33" s="23"/>
      <c r="H33" s="23"/>
      <c r="I33" s="23">
        <v>-282598</v>
      </c>
      <c r="J33" s="23">
        <v>-282598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-282598</v>
      </c>
      <c r="X33" s="23">
        <v>-5449467</v>
      </c>
      <c r="Y33" s="23">
        <v>5166869</v>
      </c>
      <c r="Z33" s="24">
        <v>-94.81</v>
      </c>
      <c r="AA33" s="25">
        <v>-21797868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-16797868</v>
      </c>
      <c r="F34" s="31">
        <f t="shared" si="2"/>
        <v>-16797868</v>
      </c>
      <c r="G34" s="31">
        <f t="shared" si="2"/>
        <v>0</v>
      </c>
      <c r="H34" s="31">
        <f t="shared" si="2"/>
        <v>0</v>
      </c>
      <c r="I34" s="31">
        <f t="shared" si="2"/>
        <v>-282598</v>
      </c>
      <c r="J34" s="31">
        <f t="shared" si="2"/>
        <v>-282598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-282598</v>
      </c>
      <c r="X34" s="31">
        <f t="shared" si="2"/>
        <v>-4199466</v>
      </c>
      <c r="Y34" s="31">
        <f t="shared" si="2"/>
        <v>3916868</v>
      </c>
      <c r="Z34" s="32">
        <f>+IF(X34&lt;&gt;0,+(Y34/X34)*100,0)</f>
        <v>-93.27062059795222</v>
      </c>
      <c r="AA34" s="33">
        <f>SUM(AA29:AA33)</f>
        <v>-16797868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195869004</v>
      </c>
      <c r="F36" s="37">
        <f t="shared" si="3"/>
        <v>195869004</v>
      </c>
      <c r="G36" s="37">
        <f t="shared" si="3"/>
        <v>32673777</v>
      </c>
      <c r="H36" s="37">
        <f t="shared" si="3"/>
        <v>3219068</v>
      </c>
      <c r="I36" s="37">
        <f t="shared" si="3"/>
        <v>-8152593</v>
      </c>
      <c r="J36" s="37">
        <f t="shared" si="3"/>
        <v>27740252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27740252</v>
      </c>
      <c r="X36" s="37">
        <f t="shared" si="3"/>
        <v>67266253</v>
      </c>
      <c r="Y36" s="37">
        <f t="shared" si="3"/>
        <v>-39526001</v>
      </c>
      <c r="Z36" s="38">
        <f>+IF(X36&lt;&gt;0,+(Y36/X36)*100,0)</f>
        <v>-58.76052141628879</v>
      </c>
      <c r="AA36" s="39">
        <f>+AA15+AA25+AA34</f>
        <v>195869004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>
        <v>-34710238</v>
      </c>
      <c r="H37" s="37">
        <v>-2036461</v>
      </c>
      <c r="I37" s="37">
        <v>1182607</v>
      </c>
      <c r="J37" s="37">
        <v>-34710238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-34710238</v>
      </c>
      <c r="X37" s="37"/>
      <c r="Y37" s="37">
        <v>-34710238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195869004</v>
      </c>
      <c r="F38" s="49">
        <v>195869004</v>
      </c>
      <c r="G38" s="49">
        <v>-2036461</v>
      </c>
      <c r="H38" s="49">
        <v>1182607</v>
      </c>
      <c r="I38" s="49">
        <v>-6969986</v>
      </c>
      <c r="J38" s="49">
        <v>-6969986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-6969986</v>
      </c>
      <c r="X38" s="49">
        <v>67266253</v>
      </c>
      <c r="Y38" s="49">
        <v>-74236239</v>
      </c>
      <c r="Z38" s="50">
        <v>-110.36</v>
      </c>
      <c r="AA38" s="51">
        <v>195869004</v>
      </c>
    </row>
    <row r="39" spans="1:27" ht="13.5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2014-11-18T06:54:48Z</dcterms:created>
  <dcterms:modified xsi:type="dcterms:W3CDTF">2014-11-18T06:54:48Z</dcterms:modified>
  <cp:category/>
  <cp:version/>
  <cp:contentType/>
  <cp:contentStatus/>
</cp:coreProperties>
</file>