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'DC33'!$A$1:$Z$66</definedName>
    <definedName name="_xlnm.Print_Area" localSheetId="11">'DC34'!$A$1:$Z$66</definedName>
    <definedName name="_xlnm.Print_Area" localSheetId="17">'DC35'!$A$1:$Z$66</definedName>
    <definedName name="_xlnm.Print_Area" localSheetId="24">'DC36'!$A$1:$Z$66</definedName>
    <definedName name="_xlnm.Print_Area" localSheetId="30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'LIM342'!$A$1:$Z$66</definedName>
    <definedName name="_xlnm.Print_Area" localSheetId="9">'LIM343'!$A$1:$Z$66</definedName>
    <definedName name="_xlnm.Print_Area" localSheetId="10">'LIM344'!$A$1:$Z$66</definedName>
    <definedName name="_xlnm.Print_Area" localSheetId="12">'LIM351'!$A$1:$Z$66</definedName>
    <definedName name="_xlnm.Print_Area" localSheetId="13">'LIM352'!$A$1:$Z$66</definedName>
    <definedName name="_xlnm.Print_Area" localSheetId="14">'LIM353'!$A$1:$Z$66</definedName>
    <definedName name="_xlnm.Print_Area" localSheetId="15">'LIM354'!$A$1:$Z$66</definedName>
    <definedName name="_xlnm.Print_Area" localSheetId="16">'LIM355'!$A$1:$Z$66</definedName>
    <definedName name="_xlnm.Print_Area" localSheetId="18">'LIM361'!$A$1:$Z$66</definedName>
    <definedName name="_xlnm.Print_Area" localSheetId="19">'LIM362'!$A$1:$Z$66</definedName>
    <definedName name="_xlnm.Print_Area" localSheetId="20">'LIM364'!$A$1:$Z$66</definedName>
    <definedName name="_xlnm.Print_Area" localSheetId="21">'LIM365'!$A$1:$Z$66</definedName>
    <definedName name="_xlnm.Print_Area" localSheetId="22">'LIM366'!$A$1:$Z$66</definedName>
    <definedName name="_xlnm.Print_Area" localSheetId="23">'LIM367'!$A$1:$Z$66</definedName>
    <definedName name="_xlnm.Print_Area" localSheetId="25">'LIM471'!$A$1:$Z$66</definedName>
    <definedName name="_xlnm.Print_Area" localSheetId="26">'LIM472'!$A$1:$Z$66</definedName>
    <definedName name="_xlnm.Print_Area" localSheetId="27">'LIM473'!$A$1:$Z$66</definedName>
    <definedName name="_xlnm.Print_Area" localSheetId="28">'LIM474'!$A$1:$Z$66</definedName>
    <definedName name="_xlnm.Print_Area" localSheetId="29">'LIM475'!$A$1:$Z$66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<sst xmlns="http://schemas.openxmlformats.org/spreadsheetml/2006/main" count="3441" uniqueCount="121">
  <si>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Limpopo: Greater Giyani(LIM331)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</si>
  <si>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</si>
  <si>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</si>
  <si>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</si>
  <si>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</si>
  <si>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</si>
  <si>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</si>
  <si>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</si>
  <si>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</si>
  <si>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</si>
  <si>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</si>
  <si>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</si>
  <si>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</si>
  <si>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</si>
  <si>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</si>
  <si>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</si>
  <si>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</si>
  <si>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</si>
  <si>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</si>
  <si>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</si>
  <si>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</si>
  <si>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</si>
  <si>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</si>
  <si>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</si>
  <si>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</si>
  <si>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</si>
  <si>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</si>
  <si>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</si>
  <si>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</si>
  <si>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</si>
  <si>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</si>
  <si>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</si>
  <si>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</si>
  <si>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</si>
  <si>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</si>
  <si>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</si>
  <si>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</si>
  <si>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</si>
  <si>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</si>
  <si>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</si>
  <si>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</si>
  <si>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</si>
  <si>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</si>
  <si>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</si>
  <si>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</si>
  <si>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</si>
  <si>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</si>
  <si>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</si>
  <si>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</si>
  <si>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</si>
  <si>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</si>
  <si>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</si>
  <si>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</si>
  <si>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</si>
  <si>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</si>
  <si>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</si>
  <si>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</si>
  <si>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</si>
  <si>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</si>
  <si>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</si>
  <si>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</si>
  <si>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</si>
  <si>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</si>
  <si>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</si>
  <si>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</si>
  <si>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</si>
  <si>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2nd Quarter ended 31 December 2014 (Figures Finalised as at 2015/01/31)</t>
  </si>
  <si>
    <t>Limpopo: Greater Tzaneen(LIM333) - Table C1 Schedule Quarterly Budget Statement Summary for 2nd Quarter ended 31 December 2014 (Figures Finalised as at 2015/01/31)</t>
  </si>
  <si>
    <t>Limpopo: Ba-Phalaborwa(LIM334) - Table C1 Schedule Quarterly Budget Statement Summary for 2nd Quarter ended 31 December 2014 (Figures Finalised as at 2015/01/31)</t>
  </si>
  <si>
    <t>Limpopo: Maruleng(LIM335) - Table C1 Schedule Quarterly Budget Statement Summary for 2nd Quarter ended 31 December 2014 (Figures Finalised as at 2015/01/31)</t>
  </si>
  <si>
    <t>Limpopo: Mopani(DC33) - Table C1 Schedule Quarterly Budget Statement Summary for 2nd Quarter ended 31 December 2014 (Figures Finalised as at 2015/01/31)</t>
  </si>
  <si>
    <t>Limpopo: Musina(LIM341) - Table C1 Schedule Quarterly Budget Statement Summary for 2nd Quarter ended 31 December 2014 (Figures Finalised as at 2015/01/31)</t>
  </si>
  <si>
    <t>Limpopo: Mutale(LIM342) - Table C1 Schedule Quarterly Budget Statement Summary for 2nd Quarter ended 31 December 2014 (Figures Finalised as at 2015/01/31)</t>
  </si>
  <si>
    <t>Limpopo: Thulamela(LIM343) - Table C1 Schedule Quarterly Budget Statement Summary for 2nd Quarter ended 31 December 2014 (Figures Finalised as at 2015/01/31)</t>
  </si>
  <si>
    <t>Limpopo: Makhado(LIM344) - Table C1 Schedule Quarterly Budget Statement Summary for 2nd Quarter ended 31 December 2014 (Figures Finalised as at 2015/01/31)</t>
  </si>
  <si>
    <t>Limpopo: Vhembe(DC34) - Table C1 Schedule Quarterly Budget Statement Summary for 2nd Quarter ended 31 December 2014 (Figures Finalised as at 2015/01/31)</t>
  </si>
  <si>
    <t>Limpopo: Blouberg(LIM351) - Table C1 Schedule Quarterly Budget Statement Summary for 2nd Quarter ended 31 December 2014 (Figures Finalised as at 2015/01/31)</t>
  </si>
  <si>
    <t>Limpopo: Aganang(LIM352) - Table C1 Schedule Quarterly Budget Statement Summary for 2nd Quarter ended 31 December 2014 (Figures Finalised as at 2015/01/31)</t>
  </si>
  <si>
    <t>Limpopo: Molemole(LIM353) - Table C1 Schedule Quarterly Budget Statement Summary for 2nd Quarter ended 31 December 2014 (Figures Finalised as at 2015/01/31)</t>
  </si>
  <si>
    <t>Limpopo: Polokwane(LIM354) - Table C1 Schedule Quarterly Budget Statement Summary for 2nd Quarter ended 31 December 2014 (Figures Finalised as at 2015/01/31)</t>
  </si>
  <si>
    <t>Limpopo: Lepelle-Nkumpi(LIM355) - Table C1 Schedule Quarterly Budget Statement Summary for 2nd Quarter ended 31 December 2014 (Figures Finalised as at 2015/01/31)</t>
  </si>
  <si>
    <t>Limpopo: Capricorn(DC35) - Table C1 Schedule Quarterly Budget Statement Summary for 2nd Quarter ended 31 December 2014 (Figures Finalised as at 2015/01/31)</t>
  </si>
  <si>
    <t>Limpopo: Thabazimbi(LIM361) - Table C1 Schedule Quarterly Budget Statement Summary for 2nd Quarter ended 31 December 2014 (Figures Finalised as at 2015/01/31)</t>
  </si>
  <si>
    <t>Limpopo: Lephalale(LIM362) - Table C1 Schedule Quarterly Budget Statement Summary for 2nd Quarter ended 31 December 2014 (Figures Finalised as at 2015/01/31)</t>
  </si>
  <si>
    <t>Limpopo: Mookgopong(LIM364) - Table C1 Schedule Quarterly Budget Statement Summary for 2nd Quarter ended 31 December 2014 (Figures Finalised as at 2015/01/31)</t>
  </si>
  <si>
    <t>Limpopo: Modimolle(LIM365) - Table C1 Schedule Quarterly Budget Statement Summary for 2nd Quarter ended 31 December 2014 (Figures Finalised as at 2015/01/31)</t>
  </si>
  <si>
    <t>Limpopo: Bela Bela(LIM366) - Table C1 Schedule Quarterly Budget Statement Summary for 2nd Quarter ended 31 December 2014 (Figures Finalised as at 2015/01/31)</t>
  </si>
  <si>
    <t>Limpopo: Mogalakwena(LIM367) - Table C1 Schedule Quarterly Budget Statement Summary for 2nd Quarter ended 31 December 2014 (Figures Finalised as at 2015/01/31)</t>
  </si>
  <si>
    <t>Limpopo: Waterberg(DC36) - Table C1 Schedule Quarterly Budget Statement Summary for 2nd Quarter ended 31 December 2014 (Figures Finalised as at 2015/01/31)</t>
  </si>
  <si>
    <t>Limpopo: Ephraim Mogale(LIM471) - Table C1 Schedule Quarterly Budget Statement Summary for 2nd Quarter ended 31 December 2014 (Figures Finalised as at 2015/01/31)</t>
  </si>
  <si>
    <t>Limpopo: Elias Motsoaledi(LIM472) - Table C1 Schedule Quarterly Budget Statement Summary for 2nd Quarter ended 31 December 2014 (Figures Finalised as at 2015/01/31)</t>
  </si>
  <si>
    <t>Limpopo: Makhuduthamaga(LIM473) - Table C1 Schedule Quarterly Budget Statement Summary for 2nd Quarter ended 31 December 2014 (Figures Finalised as at 2015/01/31)</t>
  </si>
  <si>
    <t>Limpopo: Fetakgomo(LIM474) - Table C1 Schedule Quarterly Budget Statement Summary for 2nd Quarter ended 31 December 2014 (Figures Finalised as at 2015/01/31)</t>
  </si>
  <si>
    <t>Limpopo: Greater Tubatse(LIM475) - Table C1 Schedule Quarterly Budget Statement Summary for 2nd Quarter ended 31 December 2014 (Figures Finalised as at 2015/01/31)</t>
  </si>
  <si>
    <t>Limpopo: Sekhukhune(DC47) - Table C1 Schedule Quarterly Budget Statement Summary for 2nd Quarter ended 31 December 2014 (Figures Finalised as at 2015/01/31)</t>
  </si>
  <si>
    <t>Summary - Table C1 Schedule Quarterly Budget Statement Summary for 2nd Quarter ended 31 December 2014 (Figures Finalised as at 2015/01/31)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</si>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</sst>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766873727</v>
      </c>
      <c r="C5" s="18">
        <v>0</v>
      </c>
      <c r="D5" s="58">
        <v>1009252082</v>
      </c>
      <c r="E5" s="59">
        <v>1068072082</v>
      </c>
      <c r="F5" s="59">
        <v>111373785</v>
      </c>
      <c r="G5" s="59">
        <v>83915528</v>
      </c>
      <c r="H5" s="59">
        <v>83311505</v>
      </c>
      <c r="I5" s="59">
        <v>278600818</v>
      </c>
      <c r="J5" s="59">
        <v>84437719</v>
      </c>
      <c r="K5" s="59">
        <v>62143713</v>
      </c>
      <c r="L5" s="59">
        <v>72788433</v>
      </c>
      <c r="M5" s="59">
        <v>219369865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497970683</v>
      </c>
      <c r="W5" s="59">
        <v>536605240</v>
      </c>
      <c r="X5" s="59">
        <v>-38634557</v>
      </c>
      <c r="Y5" s="60">
        <v>-7.2</v>
      </c>
      <c r="Z5" s="61">
        <v>1068072082</v>
      </c>
    </row>
    <row r="6" spans="1:26" ht="13.5">
      <c r="A6" s="57" t="s">
        <v>32</v>
      </c>
      <c r="B6" s="18">
        <v>2610977249</v>
      </c>
      <c r="C6" s="18">
        <v>0</v>
      </c>
      <c r="D6" s="58">
        <v>3612518555</v>
      </c>
      <c r="E6" s="59">
        <v>3617678555</v>
      </c>
      <c r="F6" s="59">
        <v>270649351</v>
      </c>
      <c r="G6" s="59">
        <v>237287596</v>
      </c>
      <c r="H6" s="59">
        <v>247899538</v>
      </c>
      <c r="I6" s="59">
        <v>755836485</v>
      </c>
      <c r="J6" s="59">
        <v>359693639</v>
      </c>
      <c r="K6" s="59">
        <v>260794316</v>
      </c>
      <c r="L6" s="59">
        <v>233169513</v>
      </c>
      <c r="M6" s="59">
        <v>853657468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1609493953</v>
      </c>
      <c r="W6" s="59">
        <v>1694806462</v>
      </c>
      <c r="X6" s="59">
        <v>-85312509</v>
      </c>
      <c r="Y6" s="60">
        <v>-5.03</v>
      </c>
      <c r="Z6" s="61">
        <v>3617678555</v>
      </c>
    </row>
    <row r="7" spans="1:26" ht="13.5">
      <c r="A7" s="57" t="s">
        <v>33</v>
      </c>
      <c r="B7" s="18">
        <v>130857859</v>
      </c>
      <c r="C7" s="18">
        <v>0</v>
      </c>
      <c r="D7" s="58">
        <v>146645906</v>
      </c>
      <c r="E7" s="59">
        <v>150037906</v>
      </c>
      <c r="F7" s="59">
        <v>4274894</v>
      </c>
      <c r="G7" s="59">
        <v>9433601</v>
      </c>
      <c r="H7" s="59">
        <v>13178144</v>
      </c>
      <c r="I7" s="59">
        <v>26886639</v>
      </c>
      <c r="J7" s="59">
        <v>17980071</v>
      </c>
      <c r="K7" s="59">
        <v>6665822</v>
      </c>
      <c r="L7" s="59">
        <v>13831363</v>
      </c>
      <c r="M7" s="59">
        <v>38477256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65363895</v>
      </c>
      <c r="W7" s="59">
        <v>70236364</v>
      </c>
      <c r="X7" s="59">
        <v>-4872469</v>
      </c>
      <c r="Y7" s="60">
        <v>-6.94</v>
      </c>
      <c r="Z7" s="61">
        <v>150037906</v>
      </c>
    </row>
    <row r="8" spans="1:26" ht="13.5">
      <c r="A8" s="57" t="s">
        <v>34</v>
      </c>
      <c r="B8" s="18">
        <v>4971920962</v>
      </c>
      <c r="C8" s="18">
        <v>0</v>
      </c>
      <c r="D8" s="58">
        <v>6344255000</v>
      </c>
      <c r="E8" s="59">
        <v>6668548000</v>
      </c>
      <c r="F8" s="59">
        <v>1802311942</v>
      </c>
      <c r="G8" s="59">
        <v>120100334</v>
      </c>
      <c r="H8" s="59">
        <v>119444666</v>
      </c>
      <c r="I8" s="59">
        <v>2041856942</v>
      </c>
      <c r="J8" s="59">
        <v>109059097</v>
      </c>
      <c r="K8" s="59">
        <v>696326930</v>
      </c>
      <c r="L8" s="59">
        <v>533037835</v>
      </c>
      <c r="M8" s="59">
        <v>1338423862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3380280804</v>
      </c>
      <c r="W8" s="59">
        <v>4264729008</v>
      </c>
      <c r="X8" s="59">
        <v>-884448204</v>
      </c>
      <c r="Y8" s="60">
        <v>-20.74</v>
      </c>
      <c r="Z8" s="61">
        <v>6668548000</v>
      </c>
    </row>
    <row r="9" spans="1:26" ht="13.5">
      <c r="A9" s="57" t="s">
        <v>35</v>
      </c>
      <c r="B9" s="18">
        <v>715606720</v>
      </c>
      <c r="C9" s="18">
        <v>0</v>
      </c>
      <c r="D9" s="58">
        <v>1229462817</v>
      </c>
      <c r="E9" s="59">
        <v>1240765317</v>
      </c>
      <c r="F9" s="59">
        <v>100564922</v>
      </c>
      <c r="G9" s="59">
        <v>72226461</v>
      </c>
      <c r="H9" s="59">
        <v>67687764</v>
      </c>
      <c r="I9" s="59">
        <v>240479147</v>
      </c>
      <c r="J9" s="59">
        <v>62440042</v>
      </c>
      <c r="K9" s="59">
        <v>67458708</v>
      </c>
      <c r="L9" s="59">
        <v>72182834</v>
      </c>
      <c r="M9" s="59">
        <v>202081584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442560731</v>
      </c>
      <c r="W9" s="59">
        <v>728867312</v>
      </c>
      <c r="X9" s="59">
        <v>-286306581</v>
      </c>
      <c r="Y9" s="60">
        <v>-39.28</v>
      </c>
      <c r="Z9" s="61">
        <v>1240765317</v>
      </c>
    </row>
    <row r="10" spans="1:26" ht="25.5">
      <c r="A10" s="62" t="s">
        <v>105</v>
      </c>
      <c r="B10" s="63">
        <f>SUM(B5:B9)</f>
        <v>9196236517</v>
      </c>
      <c r="C10" s="63">
        <f>SUM(C5:C9)</f>
        <v>0</v>
      </c>
      <c r="D10" s="64">
        <f aca="true" t="shared" si="0" ref="D10:Z10">SUM(D5:D9)</f>
        <v>12342134360</v>
      </c>
      <c r="E10" s="65">
        <f t="shared" si="0"/>
        <v>12745101860</v>
      </c>
      <c r="F10" s="65">
        <f t="shared" si="0"/>
        <v>2289174894</v>
      </c>
      <c r="G10" s="65">
        <f t="shared" si="0"/>
        <v>522963520</v>
      </c>
      <c r="H10" s="65">
        <f t="shared" si="0"/>
        <v>531521617</v>
      </c>
      <c r="I10" s="65">
        <f t="shared" si="0"/>
        <v>3343660031</v>
      </c>
      <c r="J10" s="65">
        <f t="shared" si="0"/>
        <v>633610568</v>
      </c>
      <c r="K10" s="65">
        <f t="shared" si="0"/>
        <v>1093389489</v>
      </c>
      <c r="L10" s="65">
        <f t="shared" si="0"/>
        <v>925009978</v>
      </c>
      <c r="M10" s="65">
        <f t="shared" si="0"/>
        <v>2652010035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5995670066</v>
      </c>
      <c r="W10" s="65">
        <f t="shared" si="0"/>
        <v>7295244386</v>
      </c>
      <c r="X10" s="65">
        <f t="shared" si="0"/>
        <v>-1299574320</v>
      </c>
      <c r="Y10" s="66">
        <f>+IF(W10&lt;&gt;0,(X10/W10)*100,0)</f>
        <v>-17.81399294167525</v>
      </c>
      <c r="Z10" s="67">
        <f t="shared" si="0"/>
        <v>12745101860</v>
      </c>
    </row>
    <row r="11" spans="1:26" ht="13.5">
      <c r="A11" s="57" t="s">
        <v>36</v>
      </c>
      <c r="B11" s="18">
        <v>3122652843</v>
      </c>
      <c r="C11" s="18">
        <v>0</v>
      </c>
      <c r="D11" s="58">
        <v>3716735036</v>
      </c>
      <c r="E11" s="59">
        <v>3822381435</v>
      </c>
      <c r="F11" s="59">
        <v>305310639</v>
      </c>
      <c r="G11" s="59">
        <v>303582857</v>
      </c>
      <c r="H11" s="59">
        <v>306029568</v>
      </c>
      <c r="I11" s="59">
        <v>914923064</v>
      </c>
      <c r="J11" s="59">
        <v>310342075</v>
      </c>
      <c r="K11" s="59">
        <v>261911611</v>
      </c>
      <c r="L11" s="59">
        <v>296482396</v>
      </c>
      <c r="M11" s="59">
        <v>868736082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1783659146</v>
      </c>
      <c r="W11" s="59">
        <v>1994614844</v>
      </c>
      <c r="X11" s="59">
        <v>-210955698</v>
      </c>
      <c r="Y11" s="60">
        <v>-10.58</v>
      </c>
      <c r="Z11" s="61">
        <v>3822381435</v>
      </c>
    </row>
    <row r="12" spans="1:26" ht="13.5">
      <c r="A12" s="57" t="s">
        <v>37</v>
      </c>
      <c r="B12" s="18">
        <v>267398713</v>
      </c>
      <c r="C12" s="18">
        <v>0</v>
      </c>
      <c r="D12" s="58">
        <v>352048166</v>
      </c>
      <c r="E12" s="59">
        <v>369082526</v>
      </c>
      <c r="F12" s="59">
        <v>28549482</v>
      </c>
      <c r="G12" s="59">
        <v>27518176</v>
      </c>
      <c r="H12" s="59">
        <v>29470112</v>
      </c>
      <c r="I12" s="59">
        <v>85537770</v>
      </c>
      <c r="J12" s="59">
        <v>29183521</v>
      </c>
      <c r="K12" s="59">
        <v>26029808</v>
      </c>
      <c r="L12" s="59">
        <v>25448269</v>
      </c>
      <c r="M12" s="59">
        <v>80661598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166199368</v>
      </c>
      <c r="W12" s="59">
        <v>197559609</v>
      </c>
      <c r="X12" s="59">
        <v>-31360241</v>
      </c>
      <c r="Y12" s="60">
        <v>-15.87</v>
      </c>
      <c r="Z12" s="61">
        <v>369082526</v>
      </c>
    </row>
    <row r="13" spans="1:26" ht="13.5">
      <c r="A13" s="57" t="s">
        <v>106</v>
      </c>
      <c r="B13" s="18">
        <v>1473628132</v>
      </c>
      <c r="C13" s="18">
        <v>0</v>
      </c>
      <c r="D13" s="58">
        <v>1391729402</v>
      </c>
      <c r="E13" s="59">
        <v>1396529402</v>
      </c>
      <c r="F13" s="59">
        <v>28677414</v>
      </c>
      <c r="G13" s="59">
        <v>24710610</v>
      </c>
      <c r="H13" s="59">
        <v>24711027</v>
      </c>
      <c r="I13" s="59">
        <v>78099051</v>
      </c>
      <c r="J13" s="59">
        <v>29877997</v>
      </c>
      <c r="K13" s="59">
        <v>43843148</v>
      </c>
      <c r="L13" s="59">
        <v>57650713</v>
      </c>
      <c r="M13" s="59">
        <v>131371858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209470909</v>
      </c>
      <c r="W13" s="59">
        <v>333796300</v>
      </c>
      <c r="X13" s="59">
        <v>-124325391</v>
      </c>
      <c r="Y13" s="60">
        <v>-37.25</v>
      </c>
      <c r="Z13" s="61">
        <v>1396529402</v>
      </c>
    </row>
    <row r="14" spans="1:26" ht="13.5">
      <c r="A14" s="57" t="s">
        <v>38</v>
      </c>
      <c r="B14" s="18">
        <v>73366309</v>
      </c>
      <c r="C14" s="18">
        <v>0</v>
      </c>
      <c r="D14" s="58">
        <v>67216868</v>
      </c>
      <c r="E14" s="59">
        <v>-11283132</v>
      </c>
      <c r="F14" s="59">
        <v>1284177</v>
      </c>
      <c r="G14" s="59">
        <v>661226</v>
      </c>
      <c r="H14" s="59">
        <v>1314501</v>
      </c>
      <c r="I14" s="59">
        <v>3259904</v>
      </c>
      <c r="J14" s="59">
        <v>3538057</v>
      </c>
      <c r="K14" s="59">
        <v>431603</v>
      </c>
      <c r="L14" s="59">
        <v>21052480</v>
      </c>
      <c r="M14" s="59">
        <v>25022140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28282044</v>
      </c>
      <c r="W14" s="59">
        <v>-5316725</v>
      </c>
      <c r="X14" s="59">
        <v>33598769</v>
      </c>
      <c r="Y14" s="60">
        <v>-631.94</v>
      </c>
      <c r="Z14" s="61">
        <v>-11283132</v>
      </c>
    </row>
    <row r="15" spans="1:26" ht="13.5">
      <c r="A15" s="57" t="s">
        <v>39</v>
      </c>
      <c r="B15" s="18">
        <v>2282007019</v>
      </c>
      <c r="C15" s="18">
        <v>0</v>
      </c>
      <c r="D15" s="58">
        <v>2621133230</v>
      </c>
      <c r="E15" s="59">
        <v>2621133230</v>
      </c>
      <c r="F15" s="59">
        <v>200862492</v>
      </c>
      <c r="G15" s="59">
        <v>187817257</v>
      </c>
      <c r="H15" s="59">
        <v>167353712</v>
      </c>
      <c r="I15" s="59">
        <v>556033461</v>
      </c>
      <c r="J15" s="59">
        <v>174113146</v>
      </c>
      <c r="K15" s="59">
        <v>156487728</v>
      </c>
      <c r="L15" s="59">
        <v>258519400</v>
      </c>
      <c r="M15" s="59">
        <v>589120274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1145153735</v>
      </c>
      <c r="W15" s="59">
        <v>1247966867</v>
      </c>
      <c r="X15" s="59">
        <v>-102813132</v>
      </c>
      <c r="Y15" s="60">
        <v>-8.24</v>
      </c>
      <c r="Z15" s="61">
        <v>2621133230</v>
      </c>
    </row>
    <row r="16" spans="1:26" ht="13.5">
      <c r="A16" s="68" t="s">
        <v>40</v>
      </c>
      <c r="B16" s="18">
        <v>74585336</v>
      </c>
      <c r="C16" s="18">
        <v>0</v>
      </c>
      <c r="D16" s="58">
        <v>74663428</v>
      </c>
      <c r="E16" s="59">
        <v>78488428</v>
      </c>
      <c r="F16" s="59">
        <v>4971605</v>
      </c>
      <c r="G16" s="59">
        <v>5198275</v>
      </c>
      <c r="H16" s="59">
        <v>7831034</v>
      </c>
      <c r="I16" s="59">
        <v>18000914</v>
      </c>
      <c r="J16" s="59">
        <v>4565899</v>
      </c>
      <c r="K16" s="59">
        <v>8840886</v>
      </c>
      <c r="L16" s="59">
        <v>4974136</v>
      </c>
      <c r="M16" s="59">
        <v>18380921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36381835</v>
      </c>
      <c r="W16" s="59">
        <v>37254904</v>
      </c>
      <c r="X16" s="59">
        <v>-873069</v>
      </c>
      <c r="Y16" s="60">
        <v>-2.34</v>
      </c>
      <c r="Z16" s="61">
        <v>78488428</v>
      </c>
    </row>
    <row r="17" spans="1:26" ht="13.5">
      <c r="A17" s="57" t="s">
        <v>41</v>
      </c>
      <c r="B17" s="18">
        <v>3033024091</v>
      </c>
      <c r="C17" s="18">
        <v>0</v>
      </c>
      <c r="D17" s="58">
        <v>3979149075</v>
      </c>
      <c r="E17" s="59">
        <v>4144860803</v>
      </c>
      <c r="F17" s="59">
        <v>224914572</v>
      </c>
      <c r="G17" s="59">
        <v>224516465</v>
      </c>
      <c r="H17" s="59">
        <v>276591779</v>
      </c>
      <c r="I17" s="59">
        <v>726022816</v>
      </c>
      <c r="J17" s="59">
        <v>265146476</v>
      </c>
      <c r="K17" s="59">
        <v>184523995</v>
      </c>
      <c r="L17" s="59">
        <v>267313476</v>
      </c>
      <c r="M17" s="59">
        <v>716983947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1443006763</v>
      </c>
      <c r="W17" s="59">
        <v>1599814417</v>
      </c>
      <c r="X17" s="59">
        <v>-156807654</v>
      </c>
      <c r="Y17" s="60">
        <v>-9.8</v>
      </c>
      <c r="Z17" s="61">
        <v>4144860803</v>
      </c>
    </row>
    <row r="18" spans="1:26" ht="13.5">
      <c r="A18" s="69" t="s">
        <v>42</v>
      </c>
      <c r="B18" s="70">
        <f>SUM(B11:B17)</f>
        <v>10326662443</v>
      </c>
      <c r="C18" s="70">
        <f>SUM(C11:C17)</f>
        <v>0</v>
      </c>
      <c r="D18" s="71">
        <f aca="true" t="shared" si="1" ref="D18:Z18">SUM(D11:D17)</f>
        <v>12202675205</v>
      </c>
      <c r="E18" s="72">
        <f t="shared" si="1"/>
        <v>12421192692</v>
      </c>
      <c r="F18" s="72">
        <f t="shared" si="1"/>
        <v>794570381</v>
      </c>
      <c r="G18" s="72">
        <f t="shared" si="1"/>
        <v>774004866</v>
      </c>
      <c r="H18" s="72">
        <f t="shared" si="1"/>
        <v>813301733</v>
      </c>
      <c r="I18" s="72">
        <f t="shared" si="1"/>
        <v>2381876980</v>
      </c>
      <c r="J18" s="72">
        <f t="shared" si="1"/>
        <v>816767171</v>
      </c>
      <c r="K18" s="72">
        <f t="shared" si="1"/>
        <v>682068779</v>
      </c>
      <c r="L18" s="72">
        <f t="shared" si="1"/>
        <v>931440870</v>
      </c>
      <c r="M18" s="72">
        <f t="shared" si="1"/>
        <v>2430276820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4812153800</v>
      </c>
      <c r="W18" s="72">
        <f t="shared" si="1"/>
        <v>5405690216</v>
      </c>
      <c r="X18" s="72">
        <f t="shared" si="1"/>
        <v>-593536416</v>
      </c>
      <c r="Y18" s="66">
        <f>+IF(W18&lt;&gt;0,(X18/W18)*100,0)</f>
        <v>-10.97984516839727</v>
      </c>
      <c r="Z18" s="73">
        <f t="shared" si="1"/>
        <v>12421192692</v>
      </c>
    </row>
    <row r="19" spans="1:26" ht="13.5">
      <c r="A19" s="69" t="s">
        <v>43</v>
      </c>
      <c r="B19" s="74">
        <f>+B10-B18</f>
        <v>-1130425926</v>
      </c>
      <c r="C19" s="74">
        <f>+C10-C18</f>
        <v>0</v>
      </c>
      <c r="D19" s="75">
        <f aca="true" t="shared" si="2" ref="D19:Z19">+D10-D18</f>
        <v>139459155</v>
      </c>
      <c r="E19" s="76">
        <f t="shared" si="2"/>
        <v>323909168</v>
      </c>
      <c r="F19" s="76">
        <f t="shared" si="2"/>
        <v>1494604513</v>
      </c>
      <c r="G19" s="76">
        <f t="shared" si="2"/>
        <v>-251041346</v>
      </c>
      <c r="H19" s="76">
        <f t="shared" si="2"/>
        <v>-281780116</v>
      </c>
      <c r="I19" s="76">
        <f t="shared" si="2"/>
        <v>961783051</v>
      </c>
      <c r="J19" s="76">
        <f t="shared" si="2"/>
        <v>-183156603</v>
      </c>
      <c r="K19" s="76">
        <f t="shared" si="2"/>
        <v>411320710</v>
      </c>
      <c r="L19" s="76">
        <f t="shared" si="2"/>
        <v>-6430892</v>
      </c>
      <c r="M19" s="76">
        <f t="shared" si="2"/>
        <v>221733215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1183516266</v>
      </c>
      <c r="W19" s="76">
        <f>IF(E10=E18,0,W10-W18)</f>
        <v>1889554170</v>
      </c>
      <c r="X19" s="76">
        <f t="shared" si="2"/>
        <v>-706037904</v>
      </c>
      <c r="Y19" s="77">
        <f>+IF(W19&lt;&gt;0,(X19/W19)*100,0)</f>
        <v>-37.36531692023416</v>
      </c>
      <c r="Z19" s="78">
        <f t="shared" si="2"/>
        <v>323909168</v>
      </c>
    </row>
    <row r="20" spans="1:26" ht="13.5">
      <c r="A20" s="57" t="s">
        <v>44</v>
      </c>
      <c r="B20" s="18">
        <v>2429645085</v>
      </c>
      <c r="C20" s="18">
        <v>0</v>
      </c>
      <c r="D20" s="58">
        <v>3359690500</v>
      </c>
      <c r="E20" s="59">
        <v>3359690500</v>
      </c>
      <c r="F20" s="59">
        <v>336357795</v>
      </c>
      <c r="G20" s="59">
        <v>31783317</v>
      </c>
      <c r="H20" s="59">
        <v>49542091</v>
      </c>
      <c r="I20" s="59">
        <v>417683203</v>
      </c>
      <c r="J20" s="59">
        <v>38578718</v>
      </c>
      <c r="K20" s="59">
        <v>146833315</v>
      </c>
      <c r="L20" s="59">
        <v>255720834</v>
      </c>
      <c r="M20" s="59">
        <v>441132867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858816070</v>
      </c>
      <c r="W20" s="59">
        <v>2279503823</v>
      </c>
      <c r="X20" s="59">
        <v>-1420687753</v>
      </c>
      <c r="Y20" s="60">
        <v>-62.32</v>
      </c>
      <c r="Z20" s="61">
        <v>3359690500</v>
      </c>
    </row>
    <row r="21" spans="1:26" ht="13.5">
      <c r="A21" s="57" t="s">
        <v>107</v>
      </c>
      <c r="B21" s="79">
        <v>269050730</v>
      </c>
      <c r="C21" s="79">
        <v>0</v>
      </c>
      <c r="D21" s="80">
        <v>238408000</v>
      </c>
      <c r="E21" s="81">
        <v>238408000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44881000</v>
      </c>
      <c r="X21" s="81">
        <v>-44881000</v>
      </c>
      <c r="Y21" s="82">
        <v>-100</v>
      </c>
      <c r="Z21" s="83">
        <v>238408000</v>
      </c>
    </row>
    <row r="22" spans="1:26" ht="25.5">
      <c r="A22" s="84" t="s">
        <v>108</v>
      </c>
      <c r="B22" s="85">
        <f>SUM(B19:B21)</f>
        <v>1568269889</v>
      </c>
      <c r="C22" s="85">
        <f>SUM(C19:C21)</f>
        <v>0</v>
      </c>
      <c r="D22" s="86">
        <f aca="true" t="shared" si="3" ref="D22:Z22">SUM(D19:D21)</f>
        <v>3737557655</v>
      </c>
      <c r="E22" s="87">
        <f t="shared" si="3"/>
        <v>3922007668</v>
      </c>
      <c r="F22" s="87">
        <f t="shared" si="3"/>
        <v>1830962308</v>
      </c>
      <c r="G22" s="87">
        <f t="shared" si="3"/>
        <v>-219258029</v>
      </c>
      <c r="H22" s="87">
        <f t="shared" si="3"/>
        <v>-232238025</v>
      </c>
      <c r="I22" s="87">
        <f t="shared" si="3"/>
        <v>1379466254</v>
      </c>
      <c r="J22" s="87">
        <f t="shared" si="3"/>
        <v>-144577885</v>
      </c>
      <c r="K22" s="87">
        <f t="shared" si="3"/>
        <v>558154025</v>
      </c>
      <c r="L22" s="87">
        <f t="shared" si="3"/>
        <v>249289942</v>
      </c>
      <c r="M22" s="87">
        <f t="shared" si="3"/>
        <v>662866082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2042332336</v>
      </c>
      <c r="W22" s="87">
        <f t="shared" si="3"/>
        <v>4213938993</v>
      </c>
      <c r="X22" s="87">
        <f t="shared" si="3"/>
        <v>-2171606657</v>
      </c>
      <c r="Y22" s="88">
        <f>+IF(W22&lt;&gt;0,(X22/W22)*100,0)</f>
        <v>-51.533889327951165</v>
      </c>
      <c r="Z22" s="89">
        <f t="shared" si="3"/>
        <v>3922007668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-27504</v>
      </c>
      <c r="G23" s="59">
        <v>-25709</v>
      </c>
      <c r="H23" s="59">
        <v>-220688</v>
      </c>
      <c r="I23" s="59">
        <v>-273901</v>
      </c>
      <c r="J23" s="59">
        <v>-219762</v>
      </c>
      <c r="K23" s="59">
        <v>219737</v>
      </c>
      <c r="L23" s="59">
        <v>-219737</v>
      </c>
      <c r="M23" s="59">
        <v>-219762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-493663</v>
      </c>
      <c r="W23" s="59"/>
      <c r="X23" s="59">
        <v>-493663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1568269889</v>
      </c>
      <c r="C24" s="74">
        <f>SUM(C22:C23)</f>
        <v>0</v>
      </c>
      <c r="D24" s="75">
        <f aca="true" t="shared" si="4" ref="D24:Z24">SUM(D22:D23)</f>
        <v>3737557655</v>
      </c>
      <c r="E24" s="76">
        <f t="shared" si="4"/>
        <v>3922007668</v>
      </c>
      <c r="F24" s="76">
        <f t="shared" si="4"/>
        <v>1830934804</v>
      </c>
      <c r="G24" s="76">
        <f t="shared" si="4"/>
        <v>-219283738</v>
      </c>
      <c r="H24" s="76">
        <f t="shared" si="4"/>
        <v>-232458713</v>
      </c>
      <c r="I24" s="76">
        <f t="shared" si="4"/>
        <v>1379192353</v>
      </c>
      <c r="J24" s="76">
        <f t="shared" si="4"/>
        <v>-144797647</v>
      </c>
      <c r="K24" s="76">
        <f t="shared" si="4"/>
        <v>558373762</v>
      </c>
      <c r="L24" s="76">
        <f t="shared" si="4"/>
        <v>249070205</v>
      </c>
      <c r="M24" s="76">
        <f t="shared" si="4"/>
        <v>662646320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2041838673</v>
      </c>
      <c r="W24" s="76">
        <f t="shared" si="4"/>
        <v>4213938993</v>
      </c>
      <c r="X24" s="76">
        <f t="shared" si="4"/>
        <v>-2172100320</v>
      </c>
      <c r="Y24" s="77">
        <f>+IF(W24&lt;&gt;0,(X24/W24)*100,0)</f>
        <v>-51.54560432906581</v>
      </c>
      <c r="Z24" s="78">
        <f t="shared" si="4"/>
        <v>3922007668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6666416533</v>
      </c>
      <c r="C27" s="21">
        <v>0</v>
      </c>
      <c r="D27" s="98">
        <v>5517700344</v>
      </c>
      <c r="E27" s="99">
        <v>5702150344</v>
      </c>
      <c r="F27" s="99">
        <v>88651650</v>
      </c>
      <c r="G27" s="99">
        <v>155103915</v>
      </c>
      <c r="H27" s="99">
        <v>235212308</v>
      </c>
      <c r="I27" s="99">
        <v>478967873</v>
      </c>
      <c r="J27" s="99">
        <v>228309932</v>
      </c>
      <c r="K27" s="99">
        <v>226919128</v>
      </c>
      <c r="L27" s="99">
        <v>263840331</v>
      </c>
      <c r="M27" s="99">
        <v>719069391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1198037264</v>
      </c>
      <c r="W27" s="99">
        <v>2851075174</v>
      </c>
      <c r="X27" s="99">
        <v>-1653037910</v>
      </c>
      <c r="Y27" s="100">
        <v>-57.98</v>
      </c>
      <c r="Z27" s="101">
        <v>5702150344</v>
      </c>
    </row>
    <row r="28" spans="1:26" ht="13.5">
      <c r="A28" s="102" t="s">
        <v>44</v>
      </c>
      <c r="B28" s="18">
        <v>5020330071</v>
      </c>
      <c r="C28" s="18">
        <v>0</v>
      </c>
      <c r="D28" s="58">
        <v>3971102622</v>
      </c>
      <c r="E28" s="59">
        <v>4075552622</v>
      </c>
      <c r="F28" s="59">
        <v>81372235</v>
      </c>
      <c r="G28" s="59">
        <v>132351842</v>
      </c>
      <c r="H28" s="59">
        <v>203975857</v>
      </c>
      <c r="I28" s="59">
        <v>417699934</v>
      </c>
      <c r="J28" s="59">
        <v>216870294</v>
      </c>
      <c r="K28" s="59">
        <v>204744530</v>
      </c>
      <c r="L28" s="59">
        <v>214942467</v>
      </c>
      <c r="M28" s="59">
        <v>636557291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1054257225</v>
      </c>
      <c r="W28" s="59">
        <v>2037776312</v>
      </c>
      <c r="X28" s="59">
        <v>-983519087</v>
      </c>
      <c r="Y28" s="60">
        <v>-48.26</v>
      </c>
      <c r="Z28" s="61">
        <v>4075552622</v>
      </c>
    </row>
    <row r="29" spans="1:26" ht="13.5">
      <c r="A29" s="57" t="s">
        <v>110</v>
      </c>
      <c r="B29" s="18">
        <v>1351714682</v>
      </c>
      <c r="C29" s="18">
        <v>0</v>
      </c>
      <c r="D29" s="58">
        <v>360342000</v>
      </c>
      <c r="E29" s="59">
        <v>360342000</v>
      </c>
      <c r="F29" s="59">
        <v>12200</v>
      </c>
      <c r="G29" s="59">
        <v>3980</v>
      </c>
      <c r="H29" s="59">
        <v>0</v>
      </c>
      <c r="I29" s="59">
        <v>16180</v>
      </c>
      <c r="J29" s="59">
        <v>0</v>
      </c>
      <c r="K29" s="59">
        <v>93318</v>
      </c>
      <c r="L29" s="59">
        <v>15674</v>
      </c>
      <c r="M29" s="59">
        <v>108992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125172</v>
      </c>
      <c r="W29" s="59">
        <v>180171000</v>
      </c>
      <c r="X29" s="59">
        <v>-180045828</v>
      </c>
      <c r="Y29" s="60">
        <v>-99.93</v>
      </c>
      <c r="Z29" s="61">
        <v>360342000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80000000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40000000</v>
      </c>
      <c r="X30" s="59">
        <v>-40000000</v>
      </c>
      <c r="Y30" s="60">
        <v>-100</v>
      </c>
      <c r="Z30" s="61">
        <v>80000000</v>
      </c>
    </row>
    <row r="31" spans="1:26" ht="13.5">
      <c r="A31" s="57" t="s">
        <v>49</v>
      </c>
      <c r="B31" s="18">
        <v>294371779</v>
      </c>
      <c r="C31" s="18">
        <v>0</v>
      </c>
      <c r="D31" s="58">
        <v>1186255722</v>
      </c>
      <c r="E31" s="59">
        <v>1186255722</v>
      </c>
      <c r="F31" s="59">
        <v>7267215</v>
      </c>
      <c r="G31" s="59">
        <v>22748093</v>
      </c>
      <c r="H31" s="59">
        <v>31236451</v>
      </c>
      <c r="I31" s="59">
        <v>61251759</v>
      </c>
      <c r="J31" s="59">
        <v>11439638</v>
      </c>
      <c r="K31" s="59">
        <v>22081279</v>
      </c>
      <c r="L31" s="59">
        <v>48882189</v>
      </c>
      <c r="M31" s="59">
        <v>82403106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143654865</v>
      </c>
      <c r="W31" s="59">
        <v>593127862</v>
      </c>
      <c r="X31" s="59">
        <v>-449472997</v>
      </c>
      <c r="Y31" s="60">
        <v>-75.78</v>
      </c>
      <c r="Z31" s="61">
        <v>1186255722</v>
      </c>
    </row>
    <row r="32" spans="1:26" ht="13.5">
      <c r="A32" s="69" t="s">
        <v>50</v>
      </c>
      <c r="B32" s="21">
        <f>SUM(B28:B31)</f>
        <v>6666416532</v>
      </c>
      <c r="C32" s="21">
        <f>SUM(C28:C31)</f>
        <v>0</v>
      </c>
      <c r="D32" s="98">
        <f aca="true" t="shared" si="5" ref="D32:Z32">SUM(D28:D31)</f>
        <v>5517700344</v>
      </c>
      <c r="E32" s="99">
        <f t="shared" si="5"/>
        <v>5702150344</v>
      </c>
      <c r="F32" s="99">
        <f t="shared" si="5"/>
        <v>88651650</v>
      </c>
      <c r="G32" s="99">
        <f t="shared" si="5"/>
        <v>155103915</v>
      </c>
      <c r="H32" s="99">
        <f t="shared" si="5"/>
        <v>235212308</v>
      </c>
      <c r="I32" s="99">
        <f t="shared" si="5"/>
        <v>478967873</v>
      </c>
      <c r="J32" s="99">
        <f t="shared" si="5"/>
        <v>228309932</v>
      </c>
      <c r="K32" s="99">
        <f t="shared" si="5"/>
        <v>226919127</v>
      </c>
      <c r="L32" s="99">
        <f t="shared" si="5"/>
        <v>263840330</v>
      </c>
      <c r="M32" s="99">
        <f t="shared" si="5"/>
        <v>719069389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1198037262</v>
      </c>
      <c r="W32" s="99">
        <f t="shared" si="5"/>
        <v>2851075174</v>
      </c>
      <c r="X32" s="99">
        <f t="shared" si="5"/>
        <v>-1653037912</v>
      </c>
      <c r="Y32" s="100">
        <f>+IF(W32&lt;&gt;0,(X32/W32)*100,0)</f>
        <v>-57.97945726140997</v>
      </c>
      <c r="Z32" s="101">
        <f t="shared" si="5"/>
        <v>5702150344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5995955985</v>
      </c>
      <c r="C35" s="18">
        <v>0</v>
      </c>
      <c r="D35" s="58">
        <v>4653893626</v>
      </c>
      <c r="E35" s="59">
        <v>4653893626</v>
      </c>
      <c r="F35" s="59">
        <v>7124401357</v>
      </c>
      <c r="G35" s="59">
        <v>5462572411</v>
      </c>
      <c r="H35" s="59">
        <v>5775855645</v>
      </c>
      <c r="I35" s="59">
        <v>5775855645</v>
      </c>
      <c r="J35" s="59">
        <v>5291250380</v>
      </c>
      <c r="K35" s="59">
        <v>4454355716</v>
      </c>
      <c r="L35" s="59">
        <v>4981406411</v>
      </c>
      <c r="M35" s="59">
        <v>6269269845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6269269845</v>
      </c>
      <c r="W35" s="59">
        <v>2326946817</v>
      </c>
      <c r="X35" s="59">
        <v>3942323028</v>
      </c>
      <c r="Y35" s="60">
        <v>169.42</v>
      </c>
      <c r="Z35" s="61">
        <v>4653893626</v>
      </c>
    </row>
    <row r="36" spans="1:26" ht="13.5">
      <c r="A36" s="57" t="s">
        <v>53</v>
      </c>
      <c r="B36" s="18">
        <v>33313238603</v>
      </c>
      <c r="C36" s="18">
        <v>0</v>
      </c>
      <c r="D36" s="58">
        <v>34821448641</v>
      </c>
      <c r="E36" s="59">
        <v>34821448641</v>
      </c>
      <c r="F36" s="59">
        <v>26019696848</v>
      </c>
      <c r="G36" s="59">
        <v>21194346287</v>
      </c>
      <c r="H36" s="59">
        <v>25039981674</v>
      </c>
      <c r="I36" s="59">
        <v>25039981674</v>
      </c>
      <c r="J36" s="59">
        <v>33789970045</v>
      </c>
      <c r="K36" s="59">
        <v>18388667410</v>
      </c>
      <c r="L36" s="59">
        <v>21120161309</v>
      </c>
      <c r="M36" s="59">
        <v>25280263814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25280263814</v>
      </c>
      <c r="W36" s="59">
        <v>17410724324</v>
      </c>
      <c r="X36" s="59">
        <v>7869539490</v>
      </c>
      <c r="Y36" s="60">
        <v>45.2</v>
      </c>
      <c r="Z36" s="61">
        <v>34821448641</v>
      </c>
    </row>
    <row r="37" spans="1:26" ht="13.5">
      <c r="A37" s="57" t="s">
        <v>54</v>
      </c>
      <c r="B37" s="18">
        <v>5026503427</v>
      </c>
      <c r="C37" s="18">
        <v>0</v>
      </c>
      <c r="D37" s="58">
        <v>2846453316</v>
      </c>
      <c r="E37" s="59">
        <v>2846453316</v>
      </c>
      <c r="F37" s="59">
        <v>3618937256</v>
      </c>
      <c r="G37" s="59">
        <v>2629429305</v>
      </c>
      <c r="H37" s="59">
        <v>3493968469</v>
      </c>
      <c r="I37" s="59">
        <v>3493968469</v>
      </c>
      <c r="J37" s="59">
        <v>2675097678</v>
      </c>
      <c r="K37" s="59">
        <v>2271162753</v>
      </c>
      <c r="L37" s="59">
        <v>2740841553</v>
      </c>
      <c r="M37" s="59">
        <v>3247049173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3247049173</v>
      </c>
      <c r="W37" s="59">
        <v>1423226660</v>
      </c>
      <c r="X37" s="59">
        <v>1823822513</v>
      </c>
      <c r="Y37" s="60">
        <v>128.15</v>
      </c>
      <c r="Z37" s="61">
        <v>2846453316</v>
      </c>
    </row>
    <row r="38" spans="1:26" ht="13.5">
      <c r="A38" s="57" t="s">
        <v>55</v>
      </c>
      <c r="B38" s="18">
        <v>1339409951</v>
      </c>
      <c r="C38" s="18">
        <v>0</v>
      </c>
      <c r="D38" s="58">
        <v>1432891550</v>
      </c>
      <c r="E38" s="59">
        <v>1432891550</v>
      </c>
      <c r="F38" s="59">
        <v>1008428777</v>
      </c>
      <c r="G38" s="59">
        <v>1123840990</v>
      </c>
      <c r="H38" s="59">
        <v>929571704</v>
      </c>
      <c r="I38" s="59">
        <v>929571704</v>
      </c>
      <c r="J38" s="59">
        <v>1255131911</v>
      </c>
      <c r="K38" s="59">
        <v>1138524371</v>
      </c>
      <c r="L38" s="59">
        <v>1185925641</v>
      </c>
      <c r="M38" s="59">
        <v>1348096005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1348096005</v>
      </c>
      <c r="W38" s="59">
        <v>716445777</v>
      </c>
      <c r="X38" s="59">
        <v>631650228</v>
      </c>
      <c r="Y38" s="60">
        <v>88.16</v>
      </c>
      <c r="Z38" s="61">
        <v>1432891550</v>
      </c>
    </row>
    <row r="39" spans="1:26" ht="13.5">
      <c r="A39" s="57" t="s">
        <v>56</v>
      </c>
      <c r="B39" s="18">
        <v>32943281207</v>
      </c>
      <c r="C39" s="18">
        <v>0</v>
      </c>
      <c r="D39" s="58">
        <v>35195997398</v>
      </c>
      <c r="E39" s="59">
        <v>35195997398</v>
      </c>
      <c r="F39" s="59">
        <v>28516732170</v>
      </c>
      <c r="G39" s="59">
        <v>22903648403</v>
      </c>
      <c r="H39" s="59">
        <v>26392297143</v>
      </c>
      <c r="I39" s="59">
        <v>26392297143</v>
      </c>
      <c r="J39" s="59">
        <v>35150990833</v>
      </c>
      <c r="K39" s="59">
        <v>19433336000</v>
      </c>
      <c r="L39" s="59">
        <v>22174800526</v>
      </c>
      <c r="M39" s="59">
        <v>26954388481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26954388481</v>
      </c>
      <c r="W39" s="59">
        <v>17597998703</v>
      </c>
      <c r="X39" s="59">
        <v>9356389778</v>
      </c>
      <c r="Y39" s="60">
        <v>53.17</v>
      </c>
      <c r="Z39" s="61">
        <v>35195997398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2437971613</v>
      </c>
      <c r="C42" s="18">
        <v>0</v>
      </c>
      <c r="D42" s="58">
        <v>5203961505</v>
      </c>
      <c r="E42" s="59">
        <v>5393211518</v>
      </c>
      <c r="F42" s="59">
        <v>1615692950</v>
      </c>
      <c r="G42" s="59">
        <v>-206713843</v>
      </c>
      <c r="H42" s="59">
        <v>-357856787</v>
      </c>
      <c r="I42" s="59">
        <v>1051122320</v>
      </c>
      <c r="J42" s="59">
        <v>-333958822</v>
      </c>
      <c r="K42" s="59">
        <v>706685005</v>
      </c>
      <c r="L42" s="59">
        <v>416194463</v>
      </c>
      <c r="M42" s="59">
        <v>788920646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1840042966</v>
      </c>
      <c r="W42" s="59">
        <v>4141280862</v>
      </c>
      <c r="X42" s="59">
        <v>-2301237896</v>
      </c>
      <c r="Y42" s="60">
        <v>-55.57</v>
      </c>
      <c r="Z42" s="61">
        <v>5393211518</v>
      </c>
    </row>
    <row r="43" spans="1:26" ht="13.5">
      <c r="A43" s="57" t="s">
        <v>59</v>
      </c>
      <c r="B43" s="18">
        <v>-1945149655</v>
      </c>
      <c r="C43" s="18">
        <v>0</v>
      </c>
      <c r="D43" s="58">
        <v>-4438068841</v>
      </c>
      <c r="E43" s="59">
        <v>-4741645981</v>
      </c>
      <c r="F43" s="59">
        <v>7688238</v>
      </c>
      <c r="G43" s="59">
        <v>-171542549</v>
      </c>
      <c r="H43" s="59">
        <v>-238433730</v>
      </c>
      <c r="I43" s="59">
        <v>-402288041</v>
      </c>
      <c r="J43" s="59">
        <v>-97528392</v>
      </c>
      <c r="K43" s="59">
        <v>-237920591</v>
      </c>
      <c r="L43" s="59">
        <v>-245116321</v>
      </c>
      <c r="M43" s="59">
        <v>-580565304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-982853345</v>
      </c>
      <c r="W43" s="59">
        <v>-2268829450</v>
      </c>
      <c r="X43" s="59">
        <v>1285976105</v>
      </c>
      <c r="Y43" s="60">
        <v>-56.68</v>
      </c>
      <c r="Z43" s="61">
        <v>-4741645981</v>
      </c>
    </row>
    <row r="44" spans="1:26" ht="13.5">
      <c r="A44" s="57" t="s">
        <v>60</v>
      </c>
      <c r="B44" s="18">
        <v>-70745851</v>
      </c>
      <c r="C44" s="18">
        <v>0</v>
      </c>
      <c r="D44" s="58">
        <v>-42213882</v>
      </c>
      <c r="E44" s="59">
        <v>-42213882</v>
      </c>
      <c r="F44" s="59">
        <v>-53231363</v>
      </c>
      <c r="G44" s="59">
        <v>88910</v>
      </c>
      <c r="H44" s="59">
        <v>-526502</v>
      </c>
      <c r="I44" s="59">
        <v>-53668955</v>
      </c>
      <c r="J44" s="59">
        <v>9610128</v>
      </c>
      <c r="K44" s="59">
        <v>-2268950</v>
      </c>
      <c r="L44" s="59">
        <v>-24844734</v>
      </c>
      <c r="M44" s="59">
        <v>-17503556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-71172511</v>
      </c>
      <c r="W44" s="59">
        <v>-16126075</v>
      </c>
      <c r="X44" s="59">
        <v>-55046436</v>
      </c>
      <c r="Y44" s="60">
        <v>341.35</v>
      </c>
      <c r="Z44" s="61">
        <v>-42213882</v>
      </c>
    </row>
    <row r="45" spans="1:26" ht="13.5">
      <c r="A45" s="69" t="s">
        <v>61</v>
      </c>
      <c r="B45" s="21">
        <v>2261876933</v>
      </c>
      <c r="C45" s="21">
        <v>0</v>
      </c>
      <c r="D45" s="98">
        <v>1837654193</v>
      </c>
      <c r="E45" s="99">
        <v>1723327066</v>
      </c>
      <c r="F45" s="99">
        <v>3949657303</v>
      </c>
      <c r="G45" s="99">
        <v>3571489821</v>
      </c>
      <c r="H45" s="99">
        <v>2974672802</v>
      </c>
      <c r="I45" s="99">
        <v>2974672802</v>
      </c>
      <c r="J45" s="99">
        <v>2553244848</v>
      </c>
      <c r="K45" s="99">
        <v>2464688797</v>
      </c>
      <c r="L45" s="99">
        <v>2506181843</v>
      </c>
      <c r="M45" s="99">
        <v>3165973720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3165973720</v>
      </c>
      <c r="W45" s="99">
        <v>2970300748</v>
      </c>
      <c r="X45" s="99">
        <v>195672972</v>
      </c>
      <c r="Y45" s="100">
        <v>6.59</v>
      </c>
      <c r="Z45" s="101">
        <v>1723327066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197866300</v>
      </c>
      <c r="C49" s="51">
        <v>0</v>
      </c>
      <c r="D49" s="128">
        <v>201837147</v>
      </c>
      <c r="E49" s="53">
        <v>235290324</v>
      </c>
      <c r="F49" s="53">
        <v>0</v>
      </c>
      <c r="G49" s="53">
        <v>0</v>
      </c>
      <c r="H49" s="53">
        <v>0</v>
      </c>
      <c r="I49" s="53">
        <v>321668859</v>
      </c>
      <c r="J49" s="53">
        <v>0</v>
      </c>
      <c r="K49" s="53">
        <v>0</v>
      </c>
      <c r="L49" s="53">
        <v>0</v>
      </c>
      <c r="M49" s="53">
        <v>365126848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284922682</v>
      </c>
      <c r="W49" s="53">
        <v>421187116</v>
      </c>
      <c r="X49" s="53">
        <v>1823795658</v>
      </c>
      <c r="Y49" s="53">
        <v>3851694934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274296554</v>
      </c>
      <c r="C51" s="51">
        <v>0</v>
      </c>
      <c r="D51" s="128">
        <v>177913632</v>
      </c>
      <c r="E51" s="53">
        <v>169738086</v>
      </c>
      <c r="F51" s="53">
        <v>0</v>
      </c>
      <c r="G51" s="53">
        <v>0</v>
      </c>
      <c r="H51" s="53">
        <v>0</v>
      </c>
      <c r="I51" s="53">
        <v>185278766</v>
      </c>
      <c r="J51" s="53">
        <v>0</v>
      </c>
      <c r="K51" s="53">
        <v>0</v>
      </c>
      <c r="L51" s="53">
        <v>0</v>
      </c>
      <c r="M51" s="53">
        <v>70470602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88415442</v>
      </c>
      <c r="W51" s="53">
        <v>218895695</v>
      </c>
      <c r="X51" s="53">
        <v>210619749</v>
      </c>
      <c r="Y51" s="53">
        <v>1395628526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88.09155602221821</v>
      </c>
      <c r="C58" s="5">
        <f>IF(C67=0,0,+(C76/C67)*100)</f>
        <v>0</v>
      </c>
      <c r="D58" s="6">
        <f aca="true" t="shared" si="6" ref="D58:Z58">IF(D67=0,0,+(D76/D67)*100)</f>
        <v>86.23416843699815</v>
      </c>
      <c r="E58" s="7">
        <f t="shared" si="6"/>
        <v>86.40259043423795</v>
      </c>
      <c r="F58" s="7">
        <f t="shared" si="6"/>
        <v>85.48138163781547</v>
      </c>
      <c r="G58" s="7">
        <f t="shared" si="6"/>
        <v>86.03858255636125</v>
      </c>
      <c r="H58" s="7">
        <f t="shared" si="6"/>
        <v>97.12819344936223</v>
      </c>
      <c r="I58" s="7">
        <f t="shared" si="6"/>
        <v>89.36818798035084</v>
      </c>
      <c r="J58" s="7">
        <f t="shared" si="6"/>
        <v>68.42436092617012</v>
      </c>
      <c r="K58" s="7">
        <f t="shared" si="6"/>
        <v>81.81508607055225</v>
      </c>
      <c r="L58" s="7">
        <f t="shared" si="6"/>
        <v>90.2421017387504</v>
      </c>
      <c r="M58" s="7">
        <f t="shared" si="6"/>
        <v>78.73321535301709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83.96274116764977</v>
      </c>
      <c r="W58" s="7">
        <f t="shared" si="6"/>
        <v>88.83430611085032</v>
      </c>
      <c r="X58" s="7">
        <f t="shared" si="6"/>
        <v>0</v>
      </c>
      <c r="Y58" s="7">
        <f t="shared" si="6"/>
        <v>0</v>
      </c>
      <c r="Z58" s="8">
        <f t="shared" si="6"/>
        <v>86.40259043423795</v>
      </c>
    </row>
    <row r="59" spans="1:26" ht="13.5">
      <c r="A59" s="36" t="s">
        <v>31</v>
      </c>
      <c r="B59" s="9">
        <f aca="true" t="shared" si="7" ref="B59:Z66">IF(B68=0,0,+(B77/B68)*100)</f>
        <v>84.1778773329765</v>
      </c>
      <c r="C59" s="9">
        <f t="shared" si="7"/>
        <v>0</v>
      </c>
      <c r="D59" s="2">
        <f t="shared" si="7"/>
        <v>98.10685384299563</v>
      </c>
      <c r="E59" s="10">
        <f t="shared" si="7"/>
        <v>98.20480326541765</v>
      </c>
      <c r="F59" s="10">
        <f t="shared" si="7"/>
        <v>74.16235128074554</v>
      </c>
      <c r="G59" s="10">
        <f t="shared" si="7"/>
        <v>71.56655996778511</v>
      </c>
      <c r="H59" s="10">
        <f t="shared" si="7"/>
        <v>95.17995349012402</v>
      </c>
      <c r="I59" s="10">
        <f t="shared" si="7"/>
        <v>79.6504894056318</v>
      </c>
      <c r="J59" s="10">
        <f t="shared" si="7"/>
        <v>73.77336450630717</v>
      </c>
      <c r="K59" s="10">
        <f t="shared" si="7"/>
        <v>87.30000400739641</v>
      </c>
      <c r="L59" s="10">
        <f t="shared" si="7"/>
        <v>91.48900220959607</v>
      </c>
      <c r="M59" s="10">
        <f t="shared" si="7"/>
        <v>83.46370246928375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81.3274535332271</v>
      </c>
      <c r="W59" s="10">
        <f t="shared" si="7"/>
        <v>93.97693113808471</v>
      </c>
      <c r="X59" s="10">
        <f t="shared" si="7"/>
        <v>0</v>
      </c>
      <c r="Y59" s="10">
        <f t="shared" si="7"/>
        <v>0</v>
      </c>
      <c r="Z59" s="11">
        <f t="shared" si="7"/>
        <v>98.20480326541765</v>
      </c>
    </row>
    <row r="60" spans="1:26" ht="13.5">
      <c r="A60" s="37" t="s">
        <v>32</v>
      </c>
      <c r="B60" s="12">
        <f t="shared" si="7"/>
        <v>90.61652899910044</v>
      </c>
      <c r="C60" s="12">
        <f t="shared" si="7"/>
        <v>0</v>
      </c>
      <c r="D60" s="3">
        <f t="shared" si="7"/>
        <v>86.7132144321955</v>
      </c>
      <c r="E60" s="13">
        <f t="shared" si="7"/>
        <v>86.73216576037116</v>
      </c>
      <c r="F60" s="13">
        <f t="shared" si="7"/>
        <v>95.41637955008434</v>
      </c>
      <c r="G60" s="13">
        <f t="shared" si="7"/>
        <v>96.33285719663155</v>
      </c>
      <c r="H60" s="13">
        <f t="shared" si="7"/>
        <v>101.80144547102788</v>
      </c>
      <c r="I60" s="13">
        <f t="shared" si="7"/>
        <v>97.7982752446781</v>
      </c>
      <c r="J60" s="13">
        <f t="shared" si="7"/>
        <v>70.21755700272475</v>
      </c>
      <c r="K60" s="13">
        <f t="shared" si="7"/>
        <v>84.32115713748914</v>
      </c>
      <c r="L60" s="13">
        <f t="shared" si="7"/>
        <v>96.07539001035697</v>
      </c>
      <c r="M60" s="13">
        <f t="shared" si="7"/>
        <v>81.58909353089616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89.20110779689273</v>
      </c>
      <c r="W60" s="13">
        <f t="shared" si="7"/>
        <v>90.88611706036792</v>
      </c>
      <c r="X60" s="13">
        <f t="shared" si="7"/>
        <v>0</v>
      </c>
      <c r="Y60" s="13">
        <f t="shared" si="7"/>
        <v>0</v>
      </c>
      <c r="Z60" s="14">
        <f t="shared" si="7"/>
        <v>86.73216576037116</v>
      </c>
    </row>
    <row r="61" spans="1:26" ht="13.5">
      <c r="A61" s="38" t="s">
        <v>113</v>
      </c>
      <c r="B61" s="12">
        <f t="shared" si="7"/>
        <v>129.3125318851735</v>
      </c>
      <c r="C61" s="12">
        <f t="shared" si="7"/>
        <v>0</v>
      </c>
      <c r="D61" s="3">
        <f t="shared" si="7"/>
        <v>85.52236354395163</v>
      </c>
      <c r="E61" s="13">
        <f t="shared" si="7"/>
        <v>85.52236354395163</v>
      </c>
      <c r="F61" s="13">
        <f t="shared" si="7"/>
        <v>93.27177189825268</v>
      </c>
      <c r="G61" s="13">
        <f t="shared" si="7"/>
        <v>97.6429196899714</v>
      </c>
      <c r="H61" s="13">
        <f t="shared" si="7"/>
        <v>102.84235974873101</v>
      </c>
      <c r="I61" s="13">
        <f t="shared" si="7"/>
        <v>97.84758917170079</v>
      </c>
      <c r="J61" s="13">
        <f t="shared" si="7"/>
        <v>68.04946211689833</v>
      </c>
      <c r="K61" s="13">
        <f t="shared" si="7"/>
        <v>79.7164574100264</v>
      </c>
      <c r="L61" s="13">
        <f t="shared" si="7"/>
        <v>99.90028913447617</v>
      </c>
      <c r="M61" s="13">
        <f t="shared" si="7"/>
        <v>79.6934169814555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88.04374516750894</v>
      </c>
      <c r="W61" s="13">
        <f t="shared" si="7"/>
        <v>88.64831779123361</v>
      </c>
      <c r="X61" s="13">
        <f t="shared" si="7"/>
        <v>0</v>
      </c>
      <c r="Y61" s="13">
        <f t="shared" si="7"/>
        <v>0</v>
      </c>
      <c r="Z61" s="14">
        <f t="shared" si="7"/>
        <v>85.52236354395163</v>
      </c>
    </row>
    <row r="62" spans="1:26" ht="13.5">
      <c r="A62" s="38" t="s">
        <v>114</v>
      </c>
      <c r="B62" s="12">
        <f t="shared" si="7"/>
        <v>117.3530375601334</v>
      </c>
      <c r="C62" s="12">
        <f t="shared" si="7"/>
        <v>0</v>
      </c>
      <c r="D62" s="3">
        <f t="shared" si="7"/>
        <v>84.34468392287937</v>
      </c>
      <c r="E62" s="13">
        <f t="shared" si="7"/>
        <v>84.34468392287937</v>
      </c>
      <c r="F62" s="13">
        <f t="shared" si="7"/>
        <v>103.41370334589274</v>
      </c>
      <c r="G62" s="13">
        <f t="shared" si="7"/>
        <v>103.6064721439013</v>
      </c>
      <c r="H62" s="13">
        <f t="shared" si="7"/>
        <v>106.6549831351425</v>
      </c>
      <c r="I62" s="13">
        <f t="shared" si="7"/>
        <v>104.4419688423325</v>
      </c>
      <c r="J62" s="13">
        <f t="shared" si="7"/>
        <v>78.14331638145077</v>
      </c>
      <c r="K62" s="13">
        <f t="shared" si="7"/>
        <v>142.33341228220317</v>
      </c>
      <c r="L62" s="13">
        <f t="shared" si="7"/>
        <v>98.35166990309776</v>
      </c>
      <c r="M62" s="13">
        <f t="shared" si="7"/>
        <v>101.37049338820236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102.93487014583273</v>
      </c>
      <c r="W62" s="13">
        <f t="shared" si="7"/>
        <v>93.02908729280097</v>
      </c>
      <c r="X62" s="13">
        <f t="shared" si="7"/>
        <v>0</v>
      </c>
      <c r="Y62" s="13">
        <f t="shared" si="7"/>
        <v>0</v>
      </c>
      <c r="Z62" s="14">
        <f t="shared" si="7"/>
        <v>84.34468392287937</v>
      </c>
    </row>
    <row r="63" spans="1:26" ht="13.5">
      <c r="A63" s="38" t="s">
        <v>115</v>
      </c>
      <c r="B63" s="12">
        <f t="shared" si="7"/>
        <v>126.16553817659515</v>
      </c>
      <c r="C63" s="12">
        <f t="shared" si="7"/>
        <v>0</v>
      </c>
      <c r="D63" s="3">
        <f t="shared" si="7"/>
        <v>119.2067668729957</v>
      </c>
      <c r="E63" s="13">
        <f t="shared" si="7"/>
        <v>119.2067668729957</v>
      </c>
      <c r="F63" s="13">
        <f t="shared" si="7"/>
        <v>110.59114491884799</v>
      </c>
      <c r="G63" s="13">
        <f t="shared" si="7"/>
        <v>97.25312484767345</v>
      </c>
      <c r="H63" s="13">
        <f t="shared" si="7"/>
        <v>107.64701853631917</v>
      </c>
      <c r="I63" s="13">
        <f t="shared" si="7"/>
        <v>105.48083455613187</v>
      </c>
      <c r="J63" s="13">
        <f t="shared" si="7"/>
        <v>76.93796674666895</v>
      </c>
      <c r="K63" s="13">
        <f t="shared" si="7"/>
        <v>114.99372748865373</v>
      </c>
      <c r="L63" s="13">
        <f t="shared" si="7"/>
        <v>69.90880445799637</v>
      </c>
      <c r="M63" s="13">
        <f t="shared" si="7"/>
        <v>83.00185417676748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94.12452495171941</v>
      </c>
      <c r="W63" s="13">
        <f t="shared" si="7"/>
        <v>121.33831098178915</v>
      </c>
      <c r="X63" s="13">
        <f t="shared" si="7"/>
        <v>0</v>
      </c>
      <c r="Y63" s="13">
        <f t="shared" si="7"/>
        <v>0</v>
      </c>
      <c r="Z63" s="14">
        <f t="shared" si="7"/>
        <v>119.2067668729957</v>
      </c>
    </row>
    <row r="64" spans="1:26" ht="13.5">
      <c r="A64" s="38" t="s">
        <v>116</v>
      </c>
      <c r="B64" s="12">
        <f t="shared" si="7"/>
        <v>121.59369862465756</v>
      </c>
      <c r="C64" s="12">
        <f t="shared" si="7"/>
        <v>0</v>
      </c>
      <c r="D64" s="3">
        <f t="shared" si="7"/>
        <v>88.45021796691324</v>
      </c>
      <c r="E64" s="13">
        <f t="shared" si="7"/>
        <v>88.7505837468968</v>
      </c>
      <c r="F64" s="13">
        <f t="shared" si="7"/>
        <v>83.02083089998877</v>
      </c>
      <c r="G64" s="13">
        <f t="shared" si="7"/>
        <v>68.56239851749437</v>
      </c>
      <c r="H64" s="13">
        <f t="shared" si="7"/>
        <v>76.37245723811364</v>
      </c>
      <c r="I64" s="13">
        <f t="shared" si="7"/>
        <v>75.99036024241155</v>
      </c>
      <c r="J64" s="13">
        <f t="shared" si="7"/>
        <v>67.66043583246062</v>
      </c>
      <c r="K64" s="13">
        <f t="shared" si="7"/>
        <v>92.44229047191901</v>
      </c>
      <c r="L64" s="13">
        <f t="shared" si="7"/>
        <v>70.5101575848093</v>
      </c>
      <c r="M64" s="13">
        <f t="shared" si="7"/>
        <v>75.19778254562274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75.61504952726717</v>
      </c>
      <c r="W64" s="13">
        <f t="shared" si="7"/>
        <v>88.51504723123568</v>
      </c>
      <c r="X64" s="13">
        <f t="shared" si="7"/>
        <v>0</v>
      </c>
      <c r="Y64" s="13">
        <f t="shared" si="7"/>
        <v>0</v>
      </c>
      <c r="Z64" s="14">
        <f t="shared" si="7"/>
        <v>88.7505837468968</v>
      </c>
    </row>
    <row r="65" spans="1:26" ht="13.5">
      <c r="A65" s="38" t="s">
        <v>117</v>
      </c>
      <c r="B65" s="12">
        <f t="shared" si="7"/>
        <v>25.906412370443498</v>
      </c>
      <c r="C65" s="12">
        <f t="shared" si="7"/>
        <v>0</v>
      </c>
      <c r="D65" s="3">
        <f t="shared" si="7"/>
        <v>57.02075030910338</v>
      </c>
      <c r="E65" s="13">
        <f t="shared" si="7"/>
        <v>57.02075030910338</v>
      </c>
      <c r="F65" s="13">
        <f t="shared" si="7"/>
        <v>173.77084588934912</v>
      </c>
      <c r="G65" s="13">
        <f t="shared" si="7"/>
        <v>167.2573948092831</v>
      </c>
      <c r="H65" s="13">
        <f t="shared" si="7"/>
        <v>203.5801851498016</v>
      </c>
      <c r="I65" s="13">
        <f t="shared" si="7"/>
        <v>180.74190025707577</v>
      </c>
      <c r="J65" s="13">
        <f t="shared" si="7"/>
        <v>320.8951206177055</v>
      </c>
      <c r="K65" s="13">
        <f t="shared" si="7"/>
        <v>5.313834455404377</v>
      </c>
      <c r="L65" s="13">
        <f t="shared" si="7"/>
        <v>256.11659520582</v>
      </c>
      <c r="M65" s="13">
        <f t="shared" si="7"/>
        <v>25.517253195996886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43.71156020494697</v>
      </c>
      <c r="W65" s="13">
        <f t="shared" si="7"/>
        <v>33.01485596921101</v>
      </c>
      <c r="X65" s="13">
        <f t="shared" si="7"/>
        <v>0</v>
      </c>
      <c r="Y65" s="13">
        <f t="shared" si="7"/>
        <v>0</v>
      </c>
      <c r="Z65" s="14">
        <f t="shared" si="7"/>
        <v>57.02075030910338</v>
      </c>
    </row>
    <row r="66" spans="1:26" ht="13.5">
      <c r="A66" s="39" t="s">
        <v>118</v>
      </c>
      <c r="B66" s="15">
        <f t="shared" si="7"/>
        <v>70.82864727827236</v>
      </c>
      <c r="C66" s="15">
        <f t="shared" si="7"/>
        <v>0</v>
      </c>
      <c r="D66" s="4">
        <f t="shared" si="7"/>
        <v>34.00286350226728</v>
      </c>
      <c r="E66" s="16">
        <f t="shared" si="7"/>
        <v>34.11623141855497</v>
      </c>
      <c r="F66" s="16">
        <f t="shared" si="7"/>
        <v>22.22272092094581</v>
      </c>
      <c r="G66" s="16">
        <f t="shared" si="7"/>
        <v>28.988359221626602</v>
      </c>
      <c r="H66" s="16">
        <f t="shared" si="7"/>
        <v>44.340097915551006</v>
      </c>
      <c r="I66" s="16">
        <f t="shared" si="7"/>
        <v>31.139005573673206</v>
      </c>
      <c r="J66" s="16">
        <f t="shared" si="7"/>
        <v>18.94732148604013</v>
      </c>
      <c r="K66" s="16">
        <f t="shared" si="7"/>
        <v>28.596338511956574</v>
      </c>
      <c r="L66" s="16">
        <f t="shared" si="7"/>
        <v>21.185534979137465</v>
      </c>
      <c r="M66" s="16">
        <f t="shared" si="7"/>
        <v>22.628060996146772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26.942998725925012</v>
      </c>
      <c r="W66" s="16">
        <f t="shared" si="7"/>
        <v>36.34706982968343</v>
      </c>
      <c r="X66" s="16">
        <f t="shared" si="7"/>
        <v>0</v>
      </c>
      <c r="Y66" s="16">
        <f t="shared" si="7"/>
        <v>0</v>
      </c>
      <c r="Z66" s="17">
        <f t="shared" si="7"/>
        <v>34.11623141855497</v>
      </c>
    </row>
    <row r="67" spans="1:26" ht="13.5" hidden="1">
      <c r="A67" s="40" t="s">
        <v>119</v>
      </c>
      <c r="B67" s="23">
        <v>3581941199</v>
      </c>
      <c r="C67" s="23"/>
      <c r="D67" s="24">
        <v>4878765681</v>
      </c>
      <c r="E67" s="25">
        <v>4939195681</v>
      </c>
      <c r="F67" s="25">
        <v>403820939</v>
      </c>
      <c r="G67" s="25">
        <v>341999630</v>
      </c>
      <c r="H67" s="25">
        <v>349007178</v>
      </c>
      <c r="I67" s="25">
        <v>1094827747</v>
      </c>
      <c r="J67" s="25">
        <v>465078229</v>
      </c>
      <c r="K67" s="25">
        <v>341421418</v>
      </c>
      <c r="L67" s="25">
        <v>325158053</v>
      </c>
      <c r="M67" s="25">
        <v>1131657700</v>
      </c>
      <c r="N67" s="25"/>
      <c r="O67" s="25"/>
      <c r="P67" s="25"/>
      <c r="Q67" s="25"/>
      <c r="R67" s="25"/>
      <c r="S67" s="25"/>
      <c r="T67" s="25"/>
      <c r="U67" s="25"/>
      <c r="V67" s="25">
        <v>2226485447</v>
      </c>
      <c r="W67" s="25">
        <v>2345821931</v>
      </c>
      <c r="X67" s="25"/>
      <c r="Y67" s="24"/>
      <c r="Z67" s="26">
        <v>4939195681</v>
      </c>
    </row>
    <row r="68" spans="1:26" ht="13.5" hidden="1">
      <c r="A68" s="36" t="s">
        <v>31</v>
      </c>
      <c r="B68" s="18">
        <v>761767909</v>
      </c>
      <c r="C68" s="18"/>
      <c r="D68" s="19">
        <v>1004729610</v>
      </c>
      <c r="E68" s="20">
        <v>1059549610</v>
      </c>
      <c r="F68" s="20">
        <v>110423496</v>
      </c>
      <c r="G68" s="20">
        <v>82933078</v>
      </c>
      <c r="H68" s="20">
        <v>82195016</v>
      </c>
      <c r="I68" s="20">
        <v>275551590</v>
      </c>
      <c r="J68" s="20">
        <v>83338429</v>
      </c>
      <c r="K68" s="20">
        <v>61960429</v>
      </c>
      <c r="L68" s="20">
        <v>71010264</v>
      </c>
      <c r="M68" s="20">
        <v>216309122</v>
      </c>
      <c r="N68" s="20"/>
      <c r="O68" s="20"/>
      <c r="P68" s="20"/>
      <c r="Q68" s="20"/>
      <c r="R68" s="20"/>
      <c r="S68" s="20"/>
      <c r="T68" s="20"/>
      <c r="U68" s="20"/>
      <c r="V68" s="20">
        <v>491860712</v>
      </c>
      <c r="W68" s="20">
        <v>532581193</v>
      </c>
      <c r="X68" s="20"/>
      <c r="Y68" s="19"/>
      <c r="Z68" s="22">
        <v>1059549610</v>
      </c>
    </row>
    <row r="69" spans="1:26" ht="13.5" hidden="1">
      <c r="A69" s="37" t="s">
        <v>32</v>
      </c>
      <c r="B69" s="18">
        <v>2610977249</v>
      </c>
      <c r="C69" s="18"/>
      <c r="D69" s="19">
        <v>3612518555</v>
      </c>
      <c r="E69" s="20">
        <v>3617678555</v>
      </c>
      <c r="F69" s="20">
        <v>270649351</v>
      </c>
      <c r="G69" s="20">
        <v>237287596</v>
      </c>
      <c r="H69" s="20">
        <v>247899538</v>
      </c>
      <c r="I69" s="20">
        <v>755836485</v>
      </c>
      <c r="J69" s="20">
        <v>359693639</v>
      </c>
      <c r="K69" s="20">
        <v>260794316</v>
      </c>
      <c r="L69" s="20">
        <v>233169513</v>
      </c>
      <c r="M69" s="20">
        <v>853657468</v>
      </c>
      <c r="N69" s="20"/>
      <c r="O69" s="20"/>
      <c r="P69" s="20"/>
      <c r="Q69" s="20"/>
      <c r="R69" s="20"/>
      <c r="S69" s="20"/>
      <c r="T69" s="20"/>
      <c r="U69" s="20"/>
      <c r="V69" s="20">
        <v>1609493953</v>
      </c>
      <c r="W69" s="20">
        <v>1694806462</v>
      </c>
      <c r="X69" s="20"/>
      <c r="Y69" s="19"/>
      <c r="Z69" s="22">
        <v>3617678555</v>
      </c>
    </row>
    <row r="70" spans="1:26" ht="13.5" hidden="1">
      <c r="A70" s="38" t="s">
        <v>113</v>
      </c>
      <c r="B70" s="18">
        <v>1163152287</v>
      </c>
      <c r="C70" s="18"/>
      <c r="D70" s="19">
        <v>2363823087</v>
      </c>
      <c r="E70" s="20">
        <v>2363823087</v>
      </c>
      <c r="F70" s="20">
        <v>186712888</v>
      </c>
      <c r="G70" s="20">
        <v>170110623</v>
      </c>
      <c r="H70" s="20">
        <v>178022293</v>
      </c>
      <c r="I70" s="20">
        <v>534845804</v>
      </c>
      <c r="J70" s="20">
        <v>276412755</v>
      </c>
      <c r="K70" s="20">
        <v>192472108</v>
      </c>
      <c r="L70" s="20">
        <v>159059897</v>
      </c>
      <c r="M70" s="20">
        <v>627944760</v>
      </c>
      <c r="N70" s="20"/>
      <c r="O70" s="20"/>
      <c r="P70" s="20"/>
      <c r="Q70" s="20"/>
      <c r="R70" s="20"/>
      <c r="S70" s="20"/>
      <c r="T70" s="20"/>
      <c r="U70" s="20"/>
      <c r="V70" s="20">
        <v>1162790564</v>
      </c>
      <c r="W70" s="20">
        <v>1091718749</v>
      </c>
      <c r="X70" s="20"/>
      <c r="Y70" s="19"/>
      <c r="Z70" s="22">
        <v>2363823087</v>
      </c>
    </row>
    <row r="71" spans="1:26" ht="13.5" hidden="1">
      <c r="A71" s="38" t="s">
        <v>114</v>
      </c>
      <c r="B71" s="18">
        <v>335497424</v>
      </c>
      <c r="C71" s="18"/>
      <c r="D71" s="19">
        <v>858132754</v>
      </c>
      <c r="E71" s="20">
        <v>858132754</v>
      </c>
      <c r="F71" s="20">
        <v>52624520</v>
      </c>
      <c r="G71" s="20">
        <v>37182486</v>
      </c>
      <c r="H71" s="20">
        <v>38489504</v>
      </c>
      <c r="I71" s="20">
        <v>128296510</v>
      </c>
      <c r="J71" s="20">
        <v>49195716</v>
      </c>
      <c r="K71" s="20">
        <v>31087631</v>
      </c>
      <c r="L71" s="20">
        <v>43315717</v>
      </c>
      <c r="M71" s="20">
        <v>123599064</v>
      </c>
      <c r="N71" s="20"/>
      <c r="O71" s="20"/>
      <c r="P71" s="20"/>
      <c r="Q71" s="20"/>
      <c r="R71" s="20"/>
      <c r="S71" s="20"/>
      <c r="T71" s="20"/>
      <c r="U71" s="20"/>
      <c r="V71" s="20">
        <v>251895574</v>
      </c>
      <c r="W71" s="20">
        <v>401001636</v>
      </c>
      <c r="X71" s="20"/>
      <c r="Y71" s="19"/>
      <c r="Z71" s="22">
        <v>858132754</v>
      </c>
    </row>
    <row r="72" spans="1:26" ht="13.5" hidden="1">
      <c r="A72" s="38" t="s">
        <v>115</v>
      </c>
      <c r="B72" s="18">
        <v>79173640</v>
      </c>
      <c r="C72" s="18"/>
      <c r="D72" s="19">
        <v>166763585</v>
      </c>
      <c r="E72" s="20">
        <v>166763585</v>
      </c>
      <c r="F72" s="20">
        <v>10502264</v>
      </c>
      <c r="G72" s="20">
        <v>9375417</v>
      </c>
      <c r="H72" s="20">
        <v>10833974</v>
      </c>
      <c r="I72" s="20">
        <v>30711655</v>
      </c>
      <c r="J72" s="20">
        <v>12392563</v>
      </c>
      <c r="K72" s="20">
        <v>7174160</v>
      </c>
      <c r="L72" s="20">
        <v>11790050</v>
      </c>
      <c r="M72" s="20">
        <v>31356773</v>
      </c>
      <c r="N72" s="20"/>
      <c r="O72" s="20"/>
      <c r="P72" s="20"/>
      <c r="Q72" s="20"/>
      <c r="R72" s="20"/>
      <c r="S72" s="20"/>
      <c r="T72" s="20"/>
      <c r="U72" s="20"/>
      <c r="V72" s="20">
        <v>62068428</v>
      </c>
      <c r="W72" s="20">
        <v>87479862</v>
      </c>
      <c r="X72" s="20"/>
      <c r="Y72" s="19"/>
      <c r="Z72" s="22">
        <v>166763585</v>
      </c>
    </row>
    <row r="73" spans="1:26" ht="13.5" hidden="1">
      <c r="A73" s="38" t="s">
        <v>116</v>
      </c>
      <c r="B73" s="18">
        <v>105150759</v>
      </c>
      <c r="C73" s="18"/>
      <c r="D73" s="19">
        <v>193254331</v>
      </c>
      <c r="E73" s="20">
        <v>198414331</v>
      </c>
      <c r="F73" s="20">
        <v>19948538</v>
      </c>
      <c r="G73" s="20">
        <v>19903061</v>
      </c>
      <c r="H73" s="20">
        <v>19868160</v>
      </c>
      <c r="I73" s="20">
        <v>59719759</v>
      </c>
      <c r="J73" s="20">
        <v>20975629</v>
      </c>
      <c r="K73" s="20">
        <v>14206103</v>
      </c>
      <c r="L73" s="20">
        <v>18533195</v>
      </c>
      <c r="M73" s="20">
        <v>53714927</v>
      </c>
      <c r="N73" s="20"/>
      <c r="O73" s="20"/>
      <c r="P73" s="20"/>
      <c r="Q73" s="20"/>
      <c r="R73" s="20"/>
      <c r="S73" s="20"/>
      <c r="T73" s="20"/>
      <c r="U73" s="20"/>
      <c r="V73" s="20">
        <v>113434686</v>
      </c>
      <c r="W73" s="20">
        <v>100038670</v>
      </c>
      <c r="X73" s="20"/>
      <c r="Y73" s="19"/>
      <c r="Z73" s="22">
        <v>198414331</v>
      </c>
    </row>
    <row r="74" spans="1:26" ht="13.5" hidden="1">
      <c r="A74" s="38" t="s">
        <v>117</v>
      </c>
      <c r="B74" s="18">
        <v>928003139</v>
      </c>
      <c r="C74" s="18"/>
      <c r="D74" s="19">
        <v>30544798</v>
      </c>
      <c r="E74" s="20">
        <v>30544798</v>
      </c>
      <c r="F74" s="20">
        <v>861141</v>
      </c>
      <c r="G74" s="20">
        <v>716009</v>
      </c>
      <c r="H74" s="20">
        <v>685607</v>
      </c>
      <c r="I74" s="20">
        <v>2262757</v>
      </c>
      <c r="J74" s="20">
        <v>716976</v>
      </c>
      <c r="K74" s="20">
        <v>15854314</v>
      </c>
      <c r="L74" s="20">
        <v>470654</v>
      </c>
      <c r="M74" s="20">
        <v>17041944</v>
      </c>
      <c r="N74" s="20"/>
      <c r="O74" s="20"/>
      <c r="P74" s="20"/>
      <c r="Q74" s="20"/>
      <c r="R74" s="20"/>
      <c r="S74" s="20"/>
      <c r="T74" s="20"/>
      <c r="U74" s="20"/>
      <c r="V74" s="20">
        <v>19304701</v>
      </c>
      <c r="W74" s="20">
        <v>14567545</v>
      </c>
      <c r="X74" s="20"/>
      <c r="Y74" s="19"/>
      <c r="Z74" s="22">
        <v>30544798</v>
      </c>
    </row>
    <row r="75" spans="1:26" ht="13.5" hidden="1">
      <c r="A75" s="39" t="s">
        <v>118</v>
      </c>
      <c r="B75" s="27">
        <v>209196041</v>
      </c>
      <c r="C75" s="27"/>
      <c r="D75" s="28">
        <v>261517516</v>
      </c>
      <c r="E75" s="29">
        <v>261967516</v>
      </c>
      <c r="F75" s="29">
        <v>22748092</v>
      </c>
      <c r="G75" s="29">
        <v>21778956</v>
      </c>
      <c r="H75" s="29">
        <v>18912624</v>
      </c>
      <c r="I75" s="29">
        <v>63439672</v>
      </c>
      <c r="J75" s="29">
        <v>22046161</v>
      </c>
      <c r="K75" s="29">
        <v>18666673</v>
      </c>
      <c r="L75" s="29">
        <v>20978276</v>
      </c>
      <c r="M75" s="29">
        <v>61691110</v>
      </c>
      <c r="N75" s="29"/>
      <c r="O75" s="29"/>
      <c r="P75" s="29"/>
      <c r="Q75" s="29"/>
      <c r="R75" s="29"/>
      <c r="S75" s="29"/>
      <c r="T75" s="29"/>
      <c r="U75" s="29"/>
      <c r="V75" s="29">
        <v>125130782</v>
      </c>
      <c r="W75" s="29">
        <v>118434276</v>
      </c>
      <c r="X75" s="29"/>
      <c r="Y75" s="28"/>
      <c r="Z75" s="30">
        <v>261967516</v>
      </c>
    </row>
    <row r="76" spans="1:26" ht="13.5" hidden="1">
      <c r="A76" s="41" t="s">
        <v>120</v>
      </c>
      <c r="B76" s="31">
        <v>3155387738</v>
      </c>
      <c r="C76" s="31"/>
      <c r="D76" s="32">
        <v>4207163015</v>
      </c>
      <c r="E76" s="33">
        <v>4267593015</v>
      </c>
      <c r="F76" s="33">
        <v>345191718</v>
      </c>
      <c r="G76" s="33">
        <v>294251634</v>
      </c>
      <c r="H76" s="33">
        <v>338984367</v>
      </c>
      <c r="I76" s="33">
        <v>978427719</v>
      </c>
      <c r="J76" s="33">
        <v>318226806</v>
      </c>
      <c r="K76" s="33">
        <v>279334227</v>
      </c>
      <c r="L76" s="33">
        <v>293429461</v>
      </c>
      <c r="M76" s="33">
        <v>890990494</v>
      </c>
      <c r="N76" s="33"/>
      <c r="O76" s="33"/>
      <c r="P76" s="33"/>
      <c r="Q76" s="33"/>
      <c r="R76" s="33"/>
      <c r="S76" s="33"/>
      <c r="T76" s="33"/>
      <c r="U76" s="33"/>
      <c r="V76" s="33">
        <v>1869418213</v>
      </c>
      <c r="W76" s="33">
        <v>2083894635</v>
      </c>
      <c r="X76" s="33"/>
      <c r="Y76" s="32"/>
      <c r="Z76" s="34">
        <v>4267593015</v>
      </c>
    </row>
    <row r="77" spans="1:26" ht="13.5" hidden="1">
      <c r="A77" s="36" t="s">
        <v>31</v>
      </c>
      <c r="B77" s="18">
        <v>641240056</v>
      </c>
      <c r="C77" s="18"/>
      <c r="D77" s="19">
        <v>985708610</v>
      </c>
      <c r="E77" s="20">
        <v>1040528610</v>
      </c>
      <c r="F77" s="20">
        <v>81892661</v>
      </c>
      <c r="G77" s="20">
        <v>59352351</v>
      </c>
      <c r="H77" s="20">
        <v>78233178</v>
      </c>
      <c r="I77" s="20">
        <v>219478190</v>
      </c>
      <c r="J77" s="20">
        <v>61481563</v>
      </c>
      <c r="K77" s="20">
        <v>54091457</v>
      </c>
      <c r="L77" s="20">
        <v>64966582</v>
      </c>
      <c r="M77" s="20">
        <v>180539602</v>
      </c>
      <c r="N77" s="20"/>
      <c r="O77" s="20"/>
      <c r="P77" s="20"/>
      <c r="Q77" s="20"/>
      <c r="R77" s="20"/>
      <c r="S77" s="20"/>
      <c r="T77" s="20"/>
      <c r="U77" s="20"/>
      <c r="V77" s="20">
        <v>400017792</v>
      </c>
      <c r="W77" s="20">
        <v>500503461</v>
      </c>
      <c r="X77" s="20"/>
      <c r="Y77" s="19"/>
      <c r="Z77" s="22">
        <v>1040528610</v>
      </c>
    </row>
    <row r="78" spans="1:26" ht="13.5" hidden="1">
      <c r="A78" s="37" t="s">
        <v>32</v>
      </c>
      <c r="B78" s="18">
        <v>2365976956</v>
      </c>
      <c r="C78" s="18"/>
      <c r="D78" s="19">
        <v>3132530961</v>
      </c>
      <c r="E78" s="20">
        <v>3137690961</v>
      </c>
      <c r="F78" s="20">
        <v>258243812</v>
      </c>
      <c r="G78" s="20">
        <v>228585921</v>
      </c>
      <c r="H78" s="20">
        <v>252365313</v>
      </c>
      <c r="I78" s="20">
        <v>739195046</v>
      </c>
      <c r="J78" s="20">
        <v>252568086</v>
      </c>
      <c r="K78" s="20">
        <v>219904785</v>
      </c>
      <c r="L78" s="20">
        <v>224018519</v>
      </c>
      <c r="M78" s="20">
        <v>696491390</v>
      </c>
      <c r="N78" s="20"/>
      <c r="O78" s="20"/>
      <c r="P78" s="20"/>
      <c r="Q78" s="20"/>
      <c r="R78" s="20"/>
      <c r="S78" s="20"/>
      <c r="T78" s="20"/>
      <c r="U78" s="20"/>
      <c r="V78" s="20">
        <v>1435686436</v>
      </c>
      <c r="W78" s="20">
        <v>1540343785</v>
      </c>
      <c r="X78" s="20"/>
      <c r="Y78" s="19"/>
      <c r="Z78" s="22">
        <v>3137690961</v>
      </c>
    </row>
    <row r="79" spans="1:26" ht="13.5" hidden="1">
      <c r="A79" s="38" t="s">
        <v>113</v>
      </c>
      <c r="B79" s="18">
        <v>1504101672</v>
      </c>
      <c r="C79" s="18"/>
      <c r="D79" s="19">
        <v>2021597374</v>
      </c>
      <c r="E79" s="20">
        <v>2021597374</v>
      </c>
      <c r="F79" s="20">
        <v>174150419</v>
      </c>
      <c r="G79" s="20">
        <v>166100979</v>
      </c>
      <c r="H79" s="20">
        <v>183082327</v>
      </c>
      <c r="I79" s="20">
        <v>523333725</v>
      </c>
      <c r="J79" s="20">
        <v>188097393</v>
      </c>
      <c r="K79" s="20">
        <v>153431946</v>
      </c>
      <c r="L79" s="20">
        <v>158901297</v>
      </c>
      <c r="M79" s="20">
        <v>500430636</v>
      </c>
      <c r="N79" s="20"/>
      <c r="O79" s="20"/>
      <c r="P79" s="20"/>
      <c r="Q79" s="20"/>
      <c r="R79" s="20"/>
      <c r="S79" s="20"/>
      <c r="T79" s="20"/>
      <c r="U79" s="20"/>
      <c r="V79" s="20">
        <v>1023764361</v>
      </c>
      <c r="W79" s="20">
        <v>967790306</v>
      </c>
      <c r="X79" s="20"/>
      <c r="Y79" s="19"/>
      <c r="Z79" s="22">
        <v>2021597374</v>
      </c>
    </row>
    <row r="80" spans="1:26" ht="13.5" hidden="1">
      <c r="A80" s="38" t="s">
        <v>114</v>
      </c>
      <c r="B80" s="18">
        <v>393716418</v>
      </c>
      <c r="C80" s="18"/>
      <c r="D80" s="19">
        <v>723789359</v>
      </c>
      <c r="E80" s="20">
        <v>723789359</v>
      </c>
      <c r="F80" s="20">
        <v>54420965</v>
      </c>
      <c r="G80" s="20">
        <v>38523462</v>
      </c>
      <c r="H80" s="20">
        <v>41050974</v>
      </c>
      <c r="I80" s="20">
        <v>133995401</v>
      </c>
      <c r="J80" s="20">
        <v>38443164</v>
      </c>
      <c r="K80" s="20">
        <v>44248086</v>
      </c>
      <c r="L80" s="20">
        <v>42601731</v>
      </c>
      <c r="M80" s="20">
        <v>125292981</v>
      </c>
      <c r="N80" s="20"/>
      <c r="O80" s="20"/>
      <c r="P80" s="20"/>
      <c r="Q80" s="20"/>
      <c r="R80" s="20"/>
      <c r="S80" s="20"/>
      <c r="T80" s="20"/>
      <c r="U80" s="20"/>
      <c r="V80" s="20">
        <v>259288382</v>
      </c>
      <c r="W80" s="20">
        <v>373048162</v>
      </c>
      <c r="X80" s="20"/>
      <c r="Y80" s="19"/>
      <c r="Z80" s="22">
        <v>723789359</v>
      </c>
    </row>
    <row r="81" spans="1:26" ht="13.5" hidden="1">
      <c r="A81" s="38" t="s">
        <v>115</v>
      </c>
      <c r="B81" s="18">
        <v>99889849</v>
      </c>
      <c r="C81" s="18"/>
      <c r="D81" s="19">
        <v>198793478</v>
      </c>
      <c r="E81" s="20">
        <v>198793478</v>
      </c>
      <c r="F81" s="20">
        <v>11614574</v>
      </c>
      <c r="G81" s="20">
        <v>9117886</v>
      </c>
      <c r="H81" s="20">
        <v>11662450</v>
      </c>
      <c r="I81" s="20">
        <v>32394910</v>
      </c>
      <c r="J81" s="20">
        <v>9534586</v>
      </c>
      <c r="K81" s="20">
        <v>8249834</v>
      </c>
      <c r="L81" s="20">
        <v>8242283</v>
      </c>
      <c r="M81" s="20">
        <v>26026703</v>
      </c>
      <c r="N81" s="20"/>
      <c r="O81" s="20"/>
      <c r="P81" s="20"/>
      <c r="Q81" s="20"/>
      <c r="R81" s="20"/>
      <c r="S81" s="20"/>
      <c r="T81" s="20"/>
      <c r="U81" s="20"/>
      <c r="V81" s="20">
        <v>58421613</v>
      </c>
      <c r="W81" s="20">
        <v>106146587</v>
      </c>
      <c r="X81" s="20"/>
      <c r="Y81" s="19"/>
      <c r="Z81" s="22">
        <v>198793478</v>
      </c>
    </row>
    <row r="82" spans="1:26" ht="13.5" hidden="1">
      <c r="A82" s="38" t="s">
        <v>116</v>
      </c>
      <c r="B82" s="18">
        <v>127856697</v>
      </c>
      <c r="C82" s="18"/>
      <c r="D82" s="19">
        <v>170933877</v>
      </c>
      <c r="E82" s="20">
        <v>176093877</v>
      </c>
      <c r="F82" s="20">
        <v>16561442</v>
      </c>
      <c r="G82" s="20">
        <v>13646016</v>
      </c>
      <c r="H82" s="20">
        <v>15173802</v>
      </c>
      <c r="I82" s="20">
        <v>45381260</v>
      </c>
      <c r="J82" s="20">
        <v>14192202</v>
      </c>
      <c r="K82" s="20">
        <v>13132447</v>
      </c>
      <c r="L82" s="20">
        <v>13067785</v>
      </c>
      <c r="M82" s="20">
        <v>40392434</v>
      </c>
      <c r="N82" s="20"/>
      <c r="O82" s="20"/>
      <c r="P82" s="20"/>
      <c r="Q82" s="20"/>
      <c r="R82" s="20"/>
      <c r="S82" s="20"/>
      <c r="T82" s="20"/>
      <c r="U82" s="20"/>
      <c r="V82" s="20">
        <v>85773694</v>
      </c>
      <c r="W82" s="20">
        <v>88549276</v>
      </c>
      <c r="X82" s="20"/>
      <c r="Y82" s="19"/>
      <c r="Z82" s="22">
        <v>176093877</v>
      </c>
    </row>
    <row r="83" spans="1:26" ht="13.5" hidden="1">
      <c r="A83" s="38" t="s">
        <v>117</v>
      </c>
      <c r="B83" s="18">
        <v>240412320</v>
      </c>
      <c r="C83" s="18"/>
      <c r="D83" s="19">
        <v>17416873</v>
      </c>
      <c r="E83" s="20">
        <v>17416873</v>
      </c>
      <c r="F83" s="20">
        <v>1496412</v>
      </c>
      <c r="G83" s="20">
        <v>1197578</v>
      </c>
      <c r="H83" s="20">
        <v>1395760</v>
      </c>
      <c r="I83" s="20">
        <v>4089750</v>
      </c>
      <c r="J83" s="20">
        <v>2300741</v>
      </c>
      <c r="K83" s="20">
        <v>842472</v>
      </c>
      <c r="L83" s="20">
        <v>1205423</v>
      </c>
      <c r="M83" s="20">
        <v>4348636</v>
      </c>
      <c r="N83" s="20"/>
      <c r="O83" s="20"/>
      <c r="P83" s="20"/>
      <c r="Q83" s="20"/>
      <c r="R83" s="20"/>
      <c r="S83" s="20"/>
      <c r="T83" s="20"/>
      <c r="U83" s="20"/>
      <c r="V83" s="20">
        <v>8438386</v>
      </c>
      <c r="W83" s="20">
        <v>4809454</v>
      </c>
      <c r="X83" s="20"/>
      <c r="Y83" s="19"/>
      <c r="Z83" s="22">
        <v>17416873</v>
      </c>
    </row>
    <row r="84" spans="1:26" ht="13.5" hidden="1">
      <c r="A84" s="39" t="s">
        <v>118</v>
      </c>
      <c r="B84" s="27">
        <v>148170726</v>
      </c>
      <c r="C84" s="27"/>
      <c r="D84" s="28">
        <v>88923444</v>
      </c>
      <c r="E84" s="29">
        <v>89373444</v>
      </c>
      <c r="F84" s="29">
        <v>5055245</v>
      </c>
      <c r="G84" s="29">
        <v>6313362</v>
      </c>
      <c r="H84" s="29">
        <v>8385876</v>
      </c>
      <c r="I84" s="29">
        <v>19754483</v>
      </c>
      <c r="J84" s="29">
        <v>4177157</v>
      </c>
      <c r="K84" s="29">
        <v>5337985</v>
      </c>
      <c r="L84" s="29">
        <v>4444360</v>
      </c>
      <c r="M84" s="29">
        <v>13959502</v>
      </c>
      <c r="N84" s="29"/>
      <c r="O84" s="29"/>
      <c r="P84" s="29"/>
      <c r="Q84" s="29"/>
      <c r="R84" s="29"/>
      <c r="S84" s="29"/>
      <c r="T84" s="29"/>
      <c r="U84" s="29"/>
      <c r="V84" s="29">
        <v>33713985</v>
      </c>
      <c r="W84" s="29">
        <v>43047389</v>
      </c>
      <c r="X84" s="29"/>
      <c r="Y84" s="28"/>
      <c r="Z84" s="30">
        <v>89373444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103824251</v>
      </c>
      <c r="E5" s="59">
        <v>103824251</v>
      </c>
      <c r="F5" s="59">
        <v>3465301</v>
      </c>
      <c r="G5" s="59">
        <v>4503272</v>
      </c>
      <c r="H5" s="59">
        <v>4164344</v>
      </c>
      <c r="I5" s="59">
        <v>12132917</v>
      </c>
      <c r="J5" s="59">
        <v>4329248</v>
      </c>
      <c r="K5" s="59">
        <v>4173211</v>
      </c>
      <c r="L5" s="59">
        <v>4080982</v>
      </c>
      <c r="M5" s="59">
        <v>12583441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24716358</v>
      </c>
      <c r="W5" s="59">
        <v>51912000</v>
      </c>
      <c r="X5" s="59">
        <v>-27195642</v>
      </c>
      <c r="Y5" s="60">
        <v>-52.39</v>
      </c>
      <c r="Z5" s="61">
        <v>103824251</v>
      </c>
    </row>
    <row r="6" spans="1:26" ht="13.5">
      <c r="A6" s="57" t="s">
        <v>32</v>
      </c>
      <c r="B6" s="18">
        <v>0</v>
      </c>
      <c r="C6" s="18">
        <v>0</v>
      </c>
      <c r="D6" s="58">
        <v>21950879</v>
      </c>
      <c r="E6" s="59">
        <v>21950879</v>
      </c>
      <c r="F6" s="59">
        <v>3735939</v>
      </c>
      <c r="G6" s="59">
        <v>3921392</v>
      </c>
      <c r="H6" s="59">
        <v>3991772</v>
      </c>
      <c r="I6" s="59">
        <v>11649103</v>
      </c>
      <c r="J6" s="59">
        <v>3959842</v>
      </c>
      <c r="K6" s="59">
        <v>3985355</v>
      </c>
      <c r="L6" s="59">
        <v>3882842</v>
      </c>
      <c r="M6" s="59">
        <v>11828039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23477142</v>
      </c>
      <c r="W6" s="59">
        <v>10974000</v>
      </c>
      <c r="X6" s="59">
        <v>12503142</v>
      </c>
      <c r="Y6" s="60">
        <v>113.93</v>
      </c>
      <c r="Z6" s="61">
        <v>21950879</v>
      </c>
    </row>
    <row r="7" spans="1:26" ht="13.5">
      <c r="A7" s="57" t="s">
        <v>33</v>
      </c>
      <c r="B7" s="18">
        <v>0</v>
      </c>
      <c r="C7" s="18">
        <v>0</v>
      </c>
      <c r="D7" s="58">
        <v>16000000</v>
      </c>
      <c r="E7" s="59">
        <v>16000000</v>
      </c>
      <c r="F7" s="59">
        <v>1136380</v>
      </c>
      <c r="G7" s="59">
        <v>1615716</v>
      </c>
      <c r="H7" s="59">
        <v>927916</v>
      </c>
      <c r="I7" s="59">
        <v>3680012</v>
      </c>
      <c r="J7" s="59">
        <v>1589224</v>
      </c>
      <c r="K7" s="59">
        <v>1366836</v>
      </c>
      <c r="L7" s="59">
        <v>1540414</v>
      </c>
      <c r="M7" s="59">
        <v>4496474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8176486</v>
      </c>
      <c r="W7" s="59">
        <v>7998000</v>
      </c>
      <c r="X7" s="59">
        <v>178486</v>
      </c>
      <c r="Y7" s="60">
        <v>2.23</v>
      </c>
      <c r="Z7" s="61">
        <v>16000000</v>
      </c>
    </row>
    <row r="8" spans="1:26" ht="13.5">
      <c r="A8" s="57" t="s">
        <v>34</v>
      </c>
      <c r="B8" s="18">
        <v>0</v>
      </c>
      <c r="C8" s="18">
        <v>0</v>
      </c>
      <c r="D8" s="58">
        <v>391738000</v>
      </c>
      <c r="E8" s="59">
        <v>391738000</v>
      </c>
      <c r="F8" s="59">
        <v>135621000</v>
      </c>
      <c r="G8" s="59">
        <v>1629000</v>
      </c>
      <c r="H8" s="59">
        <v>1500000</v>
      </c>
      <c r="I8" s="59">
        <v>138750000</v>
      </c>
      <c r="J8" s="59">
        <v>0</v>
      </c>
      <c r="K8" s="59">
        <v>113343000</v>
      </c>
      <c r="L8" s="59">
        <v>1500000</v>
      </c>
      <c r="M8" s="59">
        <v>114843000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253593000</v>
      </c>
      <c r="W8" s="59">
        <v>355042000</v>
      </c>
      <c r="X8" s="59">
        <v>-101449000</v>
      </c>
      <c r="Y8" s="60">
        <v>-28.57</v>
      </c>
      <c r="Z8" s="61">
        <v>391738000</v>
      </c>
    </row>
    <row r="9" spans="1:26" ht="13.5">
      <c r="A9" s="57" t="s">
        <v>35</v>
      </c>
      <c r="B9" s="18">
        <v>0</v>
      </c>
      <c r="C9" s="18">
        <v>0</v>
      </c>
      <c r="D9" s="58">
        <v>208667292</v>
      </c>
      <c r="E9" s="59">
        <v>208667292</v>
      </c>
      <c r="F9" s="59">
        <v>4065613</v>
      </c>
      <c r="G9" s="59">
        <v>3997151</v>
      </c>
      <c r="H9" s="59">
        <v>5355671</v>
      </c>
      <c r="I9" s="59">
        <v>13418435</v>
      </c>
      <c r="J9" s="59">
        <v>4284746</v>
      </c>
      <c r="K9" s="59">
        <v>3892757</v>
      </c>
      <c r="L9" s="59">
        <v>3772145</v>
      </c>
      <c r="M9" s="59">
        <v>11949648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25368083</v>
      </c>
      <c r="W9" s="59">
        <v>104334000</v>
      </c>
      <c r="X9" s="59">
        <v>-78965917</v>
      </c>
      <c r="Y9" s="60">
        <v>-75.69</v>
      </c>
      <c r="Z9" s="61">
        <v>208667292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742180422</v>
      </c>
      <c r="E10" s="65">
        <f t="shared" si="0"/>
        <v>742180422</v>
      </c>
      <c r="F10" s="65">
        <f t="shared" si="0"/>
        <v>148024233</v>
      </c>
      <c r="G10" s="65">
        <f t="shared" si="0"/>
        <v>15666531</v>
      </c>
      <c r="H10" s="65">
        <f t="shared" si="0"/>
        <v>15939703</v>
      </c>
      <c r="I10" s="65">
        <f t="shared" si="0"/>
        <v>179630467</v>
      </c>
      <c r="J10" s="65">
        <f t="shared" si="0"/>
        <v>14163060</v>
      </c>
      <c r="K10" s="65">
        <f t="shared" si="0"/>
        <v>126761159</v>
      </c>
      <c r="L10" s="65">
        <f t="shared" si="0"/>
        <v>14776383</v>
      </c>
      <c r="M10" s="65">
        <f t="shared" si="0"/>
        <v>155700602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335331069</v>
      </c>
      <c r="W10" s="65">
        <f t="shared" si="0"/>
        <v>530260000</v>
      </c>
      <c r="X10" s="65">
        <f t="shared" si="0"/>
        <v>-194928931</v>
      </c>
      <c r="Y10" s="66">
        <f>+IF(W10&lt;&gt;0,(X10/W10)*100,0)</f>
        <v>-36.76100988194471</v>
      </c>
      <c r="Z10" s="67">
        <f t="shared" si="0"/>
        <v>742180422</v>
      </c>
    </row>
    <row r="11" spans="1:26" ht="13.5">
      <c r="A11" s="57" t="s">
        <v>36</v>
      </c>
      <c r="B11" s="18">
        <v>0</v>
      </c>
      <c r="C11" s="18">
        <v>0</v>
      </c>
      <c r="D11" s="58">
        <v>183895226</v>
      </c>
      <c r="E11" s="59">
        <v>183895226</v>
      </c>
      <c r="F11" s="59">
        <v>14852577</v>
      </c>
      <c r="G11" s="59">
        <v>15028177</v>
      </c>
      <c r="H11" s="59">
        <v>15527479</v>
      </c>
      <c r="I11" s="59">
        <v>45408233</v>
      </c>
      <c r="J11" s="59">
        <v>14975628</v>
      </c>
      <c r="K11" s="59">
        <v>14370442</v>
      </c>
      <c r="L11" s="59">
        <v>15544552</v>
      </c>
      <c r="M11" s="59">
        <v>44890622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90298855</v>
      </c>
      <c r="W11" s="59">
        <v>90065000</v>
      </c>
      <c r="X11" s="59">
        <v>233855</v>
      </c>
      <c r="Y11" s="60">
        <v>0.26</v>
      </c>
      <c r="Z11" s="61">
        <v>183895226</v>
      </c>
    </row>
    <row r="12" spans="1:26" ht="13.5">
      <c r="A12" s="57" t="s">
        <v>37</v>
      </c>
      <c r="B12" s="18">
        <v>0</v>
      </c>
      <c r="C12" s="18">
        <v>0</v>
      </c>
      <c r="D12" s="58">
        <v>22304178</v>
      </c>
      <c r="E12" s="59">
        <v>22304178</v>
      </c>
      <c r="F12" s="59">
        <v>1869881</v>
      </c>
      <c r="G12" s="59">
        <v>1859366</v>
      </c>
      <c r="H12" s="59">
        <v>1843858</v>
      </c>
      <c r="I12" s="59">
        <v>5573105</v>
      </c>
      <c r="J12" s="59">
        <v>1845306</v>
      </c>
      <c r="K12" s="59">
        <v>1942377</v>
      </c>
      <c r="L12" s="59">
        <v>1864798</v>
      </c>
      <c r="M12" s="59">
        <v>5652481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11225586</v>
      </c>
      <c r="W12" s="59">
        <v>11154000</v>
      </c>
      <c r="X12" s="59">
        <v>71586</v>
      </c>
      <c r="Y12" s="60">
        <v>0.64</v>
      </c>
      <c r="Z12" s="61">
        <v>22304178</v>
      </c>
    </row>
    <row r="13" spans="1:26" ht="13.5">
      <c r="A13" s="57" t="s">
        <v>106</v>
      </c>
      <c r="B13" s="18">
        <v>0</v>
      </c>
      <c r="C13" s="18">
        <v>0</v>
      </c>
      <c r="D13" s="58">
        <v>47187245</v>
      </c>
      <c r="E13" s="59">
        <v>47187245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23592000</v>
      </c>
      <c r="X13" s="59">
        <v>-23592000</v>
      </c>
      <c r="Y13" s="60">
        <v>-100</v>
      </c>
      <c r="Z13" s="61">
        <v>47187245</v>
      </c>
    </row>
    <row r="14" spans="1:26" ht="13.5">
      <c r="A14" s="57" t="s">
        <v>38</v>
      </c>
      <c r="B14" s="18">
        <v>0</v>
      </c>
      <c r="C14" s="18">
        <v>0</v>
      </c>
      <c r="D14" s="58">
        <v>2100000</v>
      </c>
      <c r="E14" s="59">
        <v>2100000</v>
      </c>
      <c r="F14" s="59">
        <v>31013</v>
      </c>
      <c r="G14" s="59">
        <v>13228</v>
      </c>
      <c r="H14" s="59">
        <v>0</v>
      </c>
      <c r="I14" s="59">
        <v>44241</v>
      </c>
      <c r="J14" s="59">
        <v>23405</v>
      </c>
      <c r="K14" s="59">
        <v>9495</v>
      </c>
      <c r="L14" s="59">
        <v>7802</v>
      </c>
      <c r="M14" s="59">
        <v>40702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84943</v>
      </c>
      <c r="W14" s="59">
        <v>1050000</v>
      </c>
      <c r="X14" s="59">
        <v>-965057</v>
      </c>
      <c r="Y14" s="60">
        <v>-91.91</v>
      </c>
      <c r="Z14" s="61">
        <v>2100000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294300127</v>
      </c>
      <c r="E17" s="59">
        <v>294300127</v>
      </c>
      <c r="F17" s="59">
        <v>14220130</v>
      </c>
      <c r="G17" s="59">
        <v>17710315</v>
      </c>
      <c r="H17" s="59">
        <v>20932917</v>
      </c>
      <c r="I17" s="59">
        <v>52863362</v>
      </c>
      <c r="J17" s="59">
        <v>17085586</v>
      </c>
      <c r="K17" s="59">
        <v>23440883</v>
      </c>
      <c r="L17" s="59">
        <v>19803557</v>
      </c>
      <c r="M17" s="59">
        <v>60330026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113193388</v>
      </c>
      <c r="W17" s="59">
        <v>147744000</v>
      </c>
      <c r="X17" s="59">
        <v>-34550612</v>
      </c>
      <c r="Y17" s="60">
        <v>-23.39</v>
      </c>
      <c r="Z17" s="61">
        <v>294300127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549786776</v>
      </c>
      <c r="E18" s="72">
        <f t="shared" si="1"/>
        <v>549786776</v>
      </c>
      <c r="F18" s="72">
        <f t="shared" si="1"/>
        <v>30973601</v>
      </c>
      <c r="G18" s="72">
        <f t="shared" si="1"/>
        <v>34611086</v>
      </c>
      <c r="H18" s="72">
        <f t="shared" si="1"/>
        <v>38304254</v>
      </c>
      <c r="I18" s="72">
        <f t="shared" si="1"/>
        <v>103888941</v>
      </c>
      <c r="J18" s="72">
        <f t="shared" si="1"/>
        <v>33929925</v>
      </c>
      <c r="K18" s="72">
        <f t="shared" si="1"/>
        <v>39763197</v>
      </c>
      <c r="L18" s="72">
        <f t="shared" si="1"/>
        <v>37220709</v>
      </c>
      <c r="M18" s="72">
        <f t="shared" si="1"/>
        <v>110913831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214802772</v>
      </c>
      <c r="W18" s="72">
        <f t="shared" si="1"/>
        <v>273605000</v>
      </c>
      <c r="X18" s="72">
        <f t="shared" si="1"/>
        <v>-58802228</v>
      </c>
      <c r="Y18" s="66">
        <f>+IF(W18&lt;&gt;0,(X18/W18)*100,0)</f>
        <v>-21.491649640905685</v>
      </c>
      <c r="Z18" s="73">
        <f t="shared" si="1"/>
        <v>549786776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192393646</v>
      </c>
      <c r="E19" s="76">
        <f t="shared" si="2"/>
        <v>192393646</v>
      </c>
      <c r="F19" s="76">
        <f t="shared" si="2"/>
        <v>117050632</v>
      </c>
      <c r="G19" s="76">
        <f t="shared" si="2"/>
        <v>-18944555</v>
      </c>
      <c r="H19" s="76">
        <f t="shared" si="2"/>
        <v>-22364551</v>
      </c>
      <c r="I19" s="76">
        <f t="shared" si="2"/>
        <v>75741526</v>
      </c>
      <c r="J19" s="76">
        <f t="shared" si="2"/>
        <v>-19766865</v>
      </c>
      <c r="K19" s="76">
        <f t="shared" si="2"/>
        <v>86997962</v>
      </c>
      <c r="L19" s="76">
        <f t="shared" si="2"/>
        <v>-22444326</v>
      </c>
      <c r="M19" s="76">
        <f t="shared" si="2"/>
        <v>44786771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120528297</v>
      </c>
      <c r="W19" s="76">
        <f>IF(E10=E18,0,W10-W18)</f>
        <v>256655000</v>
      </c>
      <c r="X19" s="76">
        <f t="shared" si="2"/>
        <v>-136126703</v>
      </c>
      <c r="Y19" s="77">
        <f>+IF(W19&lt;&gt;0,(X19/W19)*100,0)</f>
        <v>-53.038788646237165</v>
      </c>
      <c r="Z19" s="78">
        <f t="shared" si="2"/>
        <v>192393646</v>
      </c>
    </row>
    <row r="20" spans="1:26" ht="13.5">
      <c r="A20" s="57" t="s">
        <v>44</v>
      </c>
      <c r="B20" s="18">
        <v>0</v>
      </c>
      <c r="C20" s="18">
        <v>0</v>
      </c>
      <c r="D20" s="58">
        <v>141460000</v>
      </c>
      <c r="E20" s="59">
        <v>141460000</v>
      </c>
      <c r="F20" s="59">
        <v>34845000</v>
      </c>
      <c r="G20" s="59">
        <v>0</v>
      </c>
      <c r="H20" s="59">
        <v>3691000</v>
      </c>
      <c r="I20" s="59">
        <v>38536000</v>
      </c>
      <c r="J20" s="59">
        <v>144632</v>
      </c>
      <c r="K20" s="59">
        <v>48691000</v>
      </c>
      <c r="L20" s="59">
        <v>0</v>
      </c>
      <c r="M20" s="59">
        <v>48835632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87371632</v>
      </c>
      <c r="W20" s="59">
        <v>134876000</v>
      </c>
      <c r="X20" s="59">
        <v>-47504368</v>
      </c>
      <c r="Y20" s="60">
        <v>-35.22</v>
      </c>
      <c r="Z20" s="61">
        <v>141460000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333853646</v>
      </c>
      <c r="E22" s="87">
        <f t="shared" si="3"/>
        <v>333853646</v>
      </c>
      <c r="F22" s="87">
        <f t="shared" si="3"/>
        <v>151895632</v>
      </c>
      <c r="G22" s="87">
        <f t="shared" si="3"/>
        <v>-18944555</v>
      </c>
      <c r="H22" s="87">
        <f t="shared" si="3"/>
        <v>-18673551</v>
      </c>
      <c r="I22" s="87">
        <f t="shared" si="3"/>
        <v>114277526</v>
      </c>
      <c r="J22" s="87">
        <f t="shared" si="3"/>
        <v>-19622233</v>
      </c>
      <c r="K22" s="87">
        <f t="shared" si="3"/>
        <v>135688962</v>
      </c>
      <c r="L22" s="87">
        <f t="shared" si="3"/>
        <v>-22444326</v>
      </c>
      <c r="M22" s="87">
        <f t="shared" si="3"/>
        <v>93622403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207899929</v>
      </c>
      <c r="W22" s="87">
        <f t="shared" si="3"/>
        <v>391531000</v>
      </c>
      <c r="X22" s="87">
        <f t="shared" si="3"/>
        <v>-183631071</v>
      </c>
      <c r="Y22" s="88">
        <f>+IF(W22&lt;&gt;0,(X22/W22)*100,0)</f>
        <v>-46.90077439589713</v>
      </c>
      <c r="Z22" s="89">
        <f t="shared" si="3"/>
        <v>333853646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333853646</v>
      </c>
      <c r="E24" s="76">
        <f t="shared" si="4"/>
        <v>333853646</v>
      </c>
      <c r="F24" s="76">
        <f t="shared" si="4"/>
        <v>151895632</v>
      </c>
      <c r="G24" s="76">
        <f t="shared" si="4"/>
        <v>-18944555</v>
      </c>
      <c r="H24" s="76">
        <f t="shared" si="4"/>
        <v>-18673551</v>
      </c>
      <c r="I24" s="76">
        <f t="shared" si="4"/>
        <v>114277526</v>
      </c>
      <c r="J24" s="76">
        <f t="shared" si="4"/>
        <v>-19622233</v>
      </c>
      <c r="K24" s="76">
        <f t="shared" si="4"/>
        <v>135688962</v>
      </c>
      <c r="L24" s="76">
        <f t="shared" si="4"/>
        <v>-22444326</v>
      </c>
      <c r="M24" s="76">
        <f t="shared" si="4"/>
        <v>93622403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207899929</v>
      </c>
      <c r="W24" s="76">
        <f t="shared" si="4"/>
        <v>391531000</v>
      </c>
      <c r="X24" s="76">
        <f t="shared" si="4"/>
        <v>-183631071</v>
      </c>
      <c r="Y24" s="77">
        <f>+IF(W24&lt;&gt;0,(X24/W24)*100,0)</f>
        <v>-46.90077439589713</v>
      </c>
      <c r="Z24" s="78">
        <f t="shared" si="4"/>
        <v>333853646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333863000</v>
      </c>
      <c r="E27" s="99">
        <v>333863000</v>
      </c>
      <c r="F27" s="99">
        <v>111579</v>
      </c>
      <c r="G27" s="99">
        <v>12326237</v>
      </c>
      <c r="H27" s="99">
        <v>18566350</v>
      </c>
      <c r="I27" s="99">
        <v>31004166</v>
      </c>
      <c r="J27" s="99">
        <v>12611083</v>
      </c>
      <c r="K27" s="99">
        <v>14419056</v>
      </c>
      <c r="L27" s="99">
        <v>11979692</v>
      </c>
      <c r="M27" s="99">
        <v>39009831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70013997</v>
      </c>
      <c r="W27" s="99">
        <v>166931500</v>
      </c>
      <c r="X27" s="99">
        <v>-96917503</v>
      </c>
      <c r="Y27" s="100">
        <v>-58.06</v>
      </c>
      <c r="Z27" s="101">
        <v>333863000</v>
      </c>
    </row>
    <row r="28" spans="1:26" ht="13.5">
      <c r="A28" s="102" t="s">
        <v>44</v>
      </c>
      <c r="B28" s="18">
        <v>0</v>
      </c>
      <c r="C28" s="18">
        <v>0</v>
      </c>
      <c r="D28" s="58">
        <v>141460000</v>
      </c>
      <c r="E28" s="59">
        <v>141460000</v>
      </c>
      <c r="F28" s="59">
        <v>0</v>
      </c>
      <c r="G28" s="59">
        <v>9406681</v>
      </c>
      <c r="H28" s="59">
        <v>12969339</v>
      </c>
      <c r="I28" s="59">
        <v>22376020</v>
      </c>
      <c r="J28" s="59">
        <v>12492786</v>
      </c>
      <c r="K28" s="59">
        <v>13070290</v>
      </c>
      <c r="L28" s="59">
        <v>9350079</v>
      </c>
      <c r="M28" s="59">
        <v>34913155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57289175</v>
      </c>
      <c r="W28" s="59">
        <v>70730000</v>
      </c>
      <c r="X28" s="59">
        <v>-13440825</v>
      </c>
      <c r="Y28" s="60">
        <v>-19</v>
      </c>
      <c r="Z28" s="61">
        <v>141460000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192403000</v>
      </c>
      <c r="E31" s="59">
        <v>192403000</v>
      </c>
      <c r="F31" s="59">
        <v>111579</v>
      </c>
      <c r="G31" s="59">
        <v>2919556</v>
      </c>
      <c r="H31" s="59">
        <v>5597011</v>
      </c>
      <c r="I31" s="59">
        <v>8628146</v>
      </c>
      <c r="J31" s="59">
        <v>118297</v>
      </c>
      <c r="K31" s="59">
        <v>1348766</v>
      </c>
      <c r="L31" s="59">
        <v>2629613</v>
      </c>
      <c r="M31" s="59">
        <v>4096676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12724822</v>
      </c>
      <c r="W31" s="59">
        <v>96201500</v>
      </c>
      <c r="X31" s="59">
        <v>-83476678</v>
      </c>
      <c r="Y31" s="60">
        <v>-86.77</v>
      </c>
      <c r="Z31" s="61">
        <v>192403000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333863000</v>
      </c>
      <c r="E32" s="99">
        <f t="shared" si="5"/>
        <v>333863000</v>
      </c>
      <c r="F32" s="99">
        <f t="shared" si="5"/>
        <v>111579</v>
      </c>
      <c r="G32" s="99">
        <f t="shared" si="5"/>
        <v>12326237</v>
      </c>
      <c r="H32" s="99">
        <f t="shared" si="5"/>
        <v>18566350</v>
      </c>
      <c r="I32" s="99">
        <f t="shared" si="5"/>
        <v>31004166</v>
      </c>
      <c r="J32" s="99">
        <f t="shared" si="5"/>
        <v>12611083</v>
      </c>
      <c r="K32" s="99">
        <f t="shared" si="5"/>
        <v>14419056</v>
      </c>
      <c r="L32" s="99">
        <f t="shared" si="5"/>
        <v>11979692</v>
      </c>
      <c r="M32" s="99">
        <f t="shared" si="5"/>
        <v>39009831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70013997</v>
      </c>
      <c r="W32" s="99">
        <f t="shared" si="5"/>
        <v>166931500</v>
      </c>
      <c r="X32" s="99">
        <f t="shared" si="5"/>
        <v>-96917503</v>
      </c>
      <c r="Y32" s="100">
        <f>+IF(W32&lt;&gt;0,(X32/W32)*100,0)</f>
        <v>-58.05824724512749</v>
      </c>
      <c r="Z32" s="101">
        <f t="shared" si="5"/>
        <v>333863000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508287110</v>
      </c>
      <c r="C35" s="18">
        <v>0</v>
      </c>
      <c r="D35" s="58">
        <v>175948000</v>
      </c>
      <c r="E35" s="59">
        <v>175948000</v>
      </c>
      <c r="F35" s="59">
        <v>826130637</v>
      </c>
      <c r="G35" s="59">
        <v>823768705</v>
      </c>
      <c r="H35" s="59">
        <v>781980955</v>
      </c>
      <c r="I35" s="59">
        <v>781980955</v>
      </c>
      <c r="J35" s="59">
        <v>758030965</v>
      </c>
      <c r="K35" s="59">
        <v>889544409</v>
      </c>
      <c r="L35" s="59">
        <v>837558337</v>
      </c>
      <c r="M35" s="59">
        <v>837558337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837558337</v>
      </c>
      <c r="W35" s="59">
        <v>87974000</v>
      </c>
      <c r="X35" s="59">
        <v>749584337</v>
      </c>
      <c r="Y35" s="60">
        <v>852.05</v>
      </c>
      <c r="Z35" s="61">
        <v>175948000</v>
      </c>
    </row>
    <row r="36" spans="1:26" ht="13.5">
      <c r="A36" s="57" t="s">
        <v>53</v>
      </c>
      <c r="B36" s="18">
        <v>1054277571</v>
      </c>
      <c r="C36" s="18">
        <v>0</v>
      </c>
      <c r="D36" s="58">
        <v>797445000</v>
      </c>
      <c r="E36" s="59">
        <v>797445000</v>
      </c>
      <c r="F36" s="59">
        <v>1403372930</v>
      </c>
      <c r="G36" s="59">
        <v>1354648536</v>
      </c>
      <c r="H36" s="59">
        <v>1373988104</v>
      </c>
      <c r="I36" s="59">
        <v>1373988104</v>
      </c>
      <c r="J36" s="59">
        <v>1388008220</v>
      </c>
      <c r="K36" s="59">
        <v>2037160169</v>
      </c>
      <c r="L36" s="59">
        <v>1416252371</v>
      </c>
      <c r="M36" s="59">
        <v>1416252371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1416252371</v>
      </c>
      <c r="W36" s="59">
        <v>398722500</v>
      </c>
      <c r="X36" s="59">
        <v>1017529871</v>
      </c>
      <c r="Y36" s="60">
        <v>255.2</v>
      </c>
      <c r="Z36" s="61">
        <v>797445000</v>
      </c>
    </row>
    <row r="37" spans="1:26" ht="13.5">
      <c r="A37" s="57" t="s">
        <v>54</v>
      </c>
      <c r="B37" s="18">
        <v>154749977</v>
      </c>
      <c r="C37" s="18">
        <v>0</v>
      </c>
      <c r="D37" s="58">
        <v>63000000</v>
      </c>
      <c r="E37" s="59">
        <v>63000000</v>
      </c>
      <c r="F37" s="59">
        <v>335857395</v>
      </c>
      <c r="G37" s="59">
        <v>373666890</v>
      </c>
      <c r="H37" s="59">
        <v>387472246</v>
      </c>
      <c r="I37" s="59">
        <v>387472246</v>
      </c>
      <c r="J37" s="59">
        <v>338858223</v>
      </c>
      <c r="K37" s="59">
        <v>379286871</v>
      </c>
      <c r="L37" s="59">
        <v>380313281</v>
      </c>
      <c r="M37" s="59">
        <v>380313281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380313281</v>
      </c>
      <c r="W37" s="59">
        <v>31500000</v>
      </c>
      <c r="X37" s="59">
        <v>348813281</v>
      </c>
      <c r="Y37" s="60">
        <v>1107.34</v>
      </c>
      <c r="Z37" s="61">
        <v>63000000</v>
      </c>
    </row>
    <row r="38" spans="1:26" ht="13.5">
      <c r="A38" s="57" t="s">
        <v>55</v>
      </c>
      <c r="B38" s="18">
        <v>32888415</v>
      </c>
      <c r="C38" s="18">
        <v>0</v>
      </c>
      <c r="D38" s="58">
        <v>61000000</v>
      </c>
      <c r="E38" s="59">
        <v>61000000</v>
      </c>
      <c r="F38" s="59">
        <v>0</v>
      </c>
      <c r="G38" s="59">
        <v>0</v>
      </c>
      <c r="H38" s="59">
        <v>25893358</v>
      </c>
      <c r="I38" s="59">
        <v>25893358</v>
      </c>
      <c r="J38" s="59">
        <v>25893358</v>
      </c>
      <c r="K38" s="59">
        <v>25893358</v>
      </c>
      <c r="L38" s="59">
        <v>25893358</v>
      </c>
      <c r="M38" s="59">
        <v>25893358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25893358</v>
      </c>
      <c r="W38" s="59">
        <v>30500000</v>
      </c>
      <c r="X38" s="59">
        <v>-4606642</v>
      </c>
      <c r="Y38" s="60">
        <v>-15.1</v>
      </c>
      <c r="Z38" s="61">
        <v>61000000</v>
      </c>
    </row>
    <row r="39" spans="1:26" ht="13.5">
      <c r="A39" s="57" t="s">
        <v>56</v>
      </c>
      <c r="B39" s="18">
        <v>1374926289</v>
      </c>
      <c r="C39" s="18">
        <v>0</v>
      </c>
      <c r="D39" s="58">
        <v>849393000</v>
      </c>
      <c r="E39" s="59">
        <v>849393000</v>
      </c>
      <c r="F39" s="59">
        <v>1893646172</v>
      </c>
      <c r="G39" s="59">
        <v>1804750351</v>
      </c>
      <c r="H39" s="59">
        <v>1742603455</v>
      </c>
      <c r="I39" s="59">
        <v>1742603455</v>
      </c>
      <c r="J39" s="59">
        <v>1781287604</v>
      </c>
      <c r="K39" s="59">
        <v>2521524349</v>
      </c>
      <c r="L39" s="59">
        <v>1847604069</v>
      </c>
      <c r="M39" s="59">
        <v>1847604069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1847604069</v>
      </c>
      <c r="W39" s="59">
        <v>424696500</v>
      </c>
      <c r="X39" s="59">
        <v>1422907569</v>
      </c>
      <c r="Y39" s="60">
        <v>335.04</v>
      </c>
      <c r="Z39" s="61">
        <v>849393000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9247803</v>
      </c>
      <c r="C42" s="18">
        <v>0</v>
      </c>
      <c r="D42" s="58">
        <v>287662000</v>
      </c>
      <c r="E42" s="59">
        <v>287662000</v>
      </c>
      <c r="F42" s="59">
        <v>79893424</v>
      </c>
      <c r="G42" s="59">
        <v>-26460191</v>
      </c>
      <c r="H42" s="59">
        <v>-28901719</v>
      </c>
      <c r="I42" s="59">
        <v>24531514</v>
      </c>
      <c r="J42" s="59">
        <v>-22835569</v>
      </c>
      <c r="K42" s="59">
        <v>137373366</v>
      </c>
      <c r="L42" s="59">
        <v>-43673913</v>
      </c>
      <c r="M42" s="59">
        <v>70863884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95395398</v>
      </c>
      <c r="W42" s="59">
        <v>335519000</v>
      </c>
      <c r="X42" s="59">
        <v>-240123602</v>
      </c>
      <c r="Y42" s="60">
        <v>-71.57</v>
      </c>
      <c r="Z42" s="61">
        <v>287662000</v>
      </c>
    </row>
    <row r="43" spans="1:26" ht="13.5">
      <c r="A43" s="57" t="s">
        <v>59</v>
      </c>
      <c r="B43" s="18">
        <v>-59876398</v>
      </c>
      <c r="C43" s="18">
        <v>0</v>
      </c>
      <c r="D43" s="58">
        <v>-332663000</v>
      </c>
      <c r="E43" s="59">
        <v>-332663000</v>
      </c>
      <c r="F43" s="59">
        <v>99888421</v>
      </c>
      <c r="G43" s="59">
        <v>-12326237</v>
      </c>
      <c r="H43" s="59">
        <v>-18566350</v>
      </c>
      <c r="I43" s="59">
        <v>68995834</v>
      </c>
      <c r="J43" s="59">
        <v>107388917</v>
      </c>
      <c r="K43" s="59">
        <v>-14419056</v>
      </c>
      <c r="L43" s="59">
        <v>-11979692</v>
      </c>
      <c r="M43" s="59">
        <v>80990169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149986003</v>
      </c>
      <c r="W43" s="59">
        <v>-139460000</v>
      </c>
      <c r="X43" s="59">
        <v>289446003</v>
      </c>
      <c r="Y43" s="60">
        <v>-207.55</v>
      </c>
      <c r="Z43" s="61">
        <v>-332663000</v>
      </c>
    </row>
    <row r="44" spans="1:26" ht="13.5">
      <c r="A44" s="57" t="s">
        <v>60</v>
      </c>
      <c r="B44" s="18">
        <v>12000000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10000000</v>
      </c>
      <c r="K44" s="59">
        <v>0</v>
      </c>
      <c r="L44" s="59">
        <v>0</v>
      </c>
      <c r="M44" s="59">
        <v>10000000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10000000</v>
      </c>
      <c r="W44" s="59"/>
      <c r="X44" s="59">
        <v>10000000</v>
      </c>
      <c r="Y44" s="60">
        <v>0</v>
      </c>
      <c r="Z44" s="61">
        <v>0</v>
      </c>
    </row>
    <row r="45" spans="1:26" ht="13.5">
      <c r="A45" s="69" t="s">
        <v>61</v>
      </c>
      <c r="B45" s="21">
        <v>253664102</v>
      </c>
      <c r="C45" s="21">
        <v>0</v>
      </c>
      <c r="D45" s="98">
        <v>109847000</v>
      </c>
      <c r="E45" s="99">
        <v>109847000</v>
      </c>
      <c r="F45" s="99">
        <v>462335185</v>
      </c>
      <c r="G45" s="99">
        <v>423548757</v>
      </c>
      <c r="H45" s="99">
        <v>376080688</v>
      </c>
      <c r="I45" s="99">
        <v>376080688</v>
      </c>
      <c r="J45" s="99">
        <v>470634036</v>
      </c>
      <c r="K45" s="99">
        <v>593588346</v>
      </c>
      <c r="L45" s="99">
        <v>537934741</v>
      </c>
      <c r="M45" s="99">
        <v>537934741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537934741</v>
      </c>
      <c r="W45" s="99">
        <v>350907000</v>
      </c>
      <c r="X45" s="99">
        <v>187027741</v>
      </c>
      <c r="Y45" s="100">
        <v>53.3</v>
      </c>
      <c r="Z45" s="101">
        <v>109847000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16374271</v>
      </c>
      <c r="C49" s="51">
        <v>0</v>
      </c>
      <c r="D49" s="128">
        <v>5033393</v>
      </c>
      <c r="E49" s="53">
        <v>6367541</v>
      </c>
      <c r="F49" s="53">
        <v>0</v>
      </c>
      <c r="G49" s="53">
        <v>0</v>
      </c>
      <c r="H49" s="53">
        <v>0</v>
      </c>
      <c r="I49" s="53">
        <v>5357470</v>
      </c>
      <c r="J49" s="53">
        <v>0</v>
      </c>
      <c r="K49" s="53">
        <v>0</v>
      </c>
      <c r="L49" s="53">
        <v>0</v>
      </c>
      <c r="M49" s="53">
        <v>4996374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1665458</v>
      </c>
      <c r="W49" s="53">
        <v>11669206</v>
      </c>
      <c r="X49" s="53">
        <v>244255764</v>
      </c>
      <c r="Y49" s="53">
        <v>295719477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127151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-9900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117251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43.63580273543655</v>
      </c>
      <c r="E58" s="7">
        <f t="shared" si="6"/>
        <v>43.63580273543655</v>
      </c>
      <c r="F58" s="7">
        <f t="shared" si="6"/>
        <v>41.289869944550325</v>
      </c>
      <c r="G58" s="7">
        <f t="shared" si="6"/>
        <v>26.66331802702082</v>
      </c>
      <c r="H58" s="7">
        <f t="shared" si="6"/>
        <v>24.196308501770392</v>
      </c>
      <c r="I58" s="7">
        <f t="shared" si="6"/>
        <v>30.287546274216755</v>
      </c>
      <c r="J58" s="7">
        <f t="shared" si="6"/>
        <v>34.10299813566448</v>
      </c>
      <c r="K58" s="7">
        <f t="shared" si="6"/>
        <v>17.048592654496026</v>
      </c>
      <c r="L58" s="7">
        <f t="shared" si="6"/>
        <v>25.77697418086224</v>
      </c>
      <c r="M58" s="7">
        <f t="shared" si="6"/>
        <v>25.673592149319884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27.945869288246918</v>
      </c>
      <c r="W58" s="7">
        <f t="shared" si="6"/>
        <v>37.97504578754579</v>
      </c>
      <c r="X58" s="7">
        <f t="shared" si="6"/>
        <v>0</v>
      </c>
      <c r="Y58" s="7">
        <f t="shared" si="6"/>
        <v>0</v>
      </c>
      <c r="Z58" s="8">
        <f t="shared" si="6"/>
        <v>43.63580273543655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49.99987912265315</v>
      </c>
      <c r="E59" s="10">
        <f t="shared" si="7"/>
        <v>49.99987912265315</v>
      </c>
      <c r="F59" s="10">
        <f t="shared" si="7"/>
        <v>57.701192479383465</v>
      </c>
      <c r="G59" s="10">
        <f t="shared" si="7"/>
        <v>31.225251328367463</v>
      </c>
      <c r="H59" s="10">
        <f t="shared" si="7"/>
        <v>36.30211625168334</v>
      </c>
      <c r="I59" s="10">
        <f t="shared" si="7"/>
        <v>40.529602238274606</v>
      </c>
      <c r="J59" s="10">
        <f t="shared" si="7"/>
        <v>27.680211436258677</v>
      </c>
      <c r="K59" s="10">
        <f t="shared" si="7"/>
        <v>18.247459809724454</v>
      </c>
      <c r="L59" s="10">
        <f t="shared" si="7"/>
        <v>26.658216086226304</v>
      </c>
      <c r="M59" s="10">
        <f t="shared" si="7"/>
        <v>24.220457663368865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32.226390312035456</v>
      </c>
      <c r="W59" s="10">
        <f t="shared" si="7"/>
        <v>49.67059639389736</v>
      </c>
      <c r="X59" s="10">
        <f t="shared" si="7"/>
        <v>0</v>
      </c>
      <c r="Y59" s="10">
        <f t="shared" si="7"/>
        <v>0</v>
      </c>
      <c r="Z59" s="11">
        <f t="shared" si="7"/>
        <v>49.99987912265315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41.3650861088524</v>
      </c>
      <c r="E60" s="13">
        <f t="shared" si="7"/>
        <v>41.3650861088524</v>
      </c>
      <c r="F60" s="13">
        <f t="shared" si="7"/>
        <v>38.326214641084874</v>
      </c>
      <c r="G60" s="13">
        <f t="shared" si="7"/>
        <v>28.729211463684322</v>
      </c>
      <c r="H60" s="13">
        <f t="shared" si="7"/>
        <v>18.324192864722736</v>
      </c>
      <c r="I60" s="13">
        <f t="shared" si="7"/>
        <v>28.241565037239347</v>
      </c>
      <c r="J60" s="13">
        <f t="shared" si="7"/>
        <v>52.15581833820643</v>
      </c>
      <c r="K60" s="13">
        <f t="shared" si="7"/>
        <v>20.79521146798717</v>
      </c>
      <c r="L60" s="13">
        <f t="shared" si="7"/>
        <v>32.70179420125774</v>
      </c>
      <c r="M60" s="13">
        <f t="shared" si="7"/>
        <v>35.202876825144045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31.748749485776422</v>
      </c>
      <c r="W60" s="13">
        <f t="shared" si="7"/>
        <v>6.879897940586842</v>
      </c>
      <c r="X60" s="13">
        <f t="shared" si="7"/>
        <v>0</v>
      </c>
      <c r="Y60" s="13">
        <f t="shared" si="7"/>
        <v>0</v>
      </c>
      <c r="Z60" s="14">
        <f t="shared" si="7"/>
        <v>41.3650861088524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50</v>
      </c>
      <c r="E64" s="13">
        <f t="shared" si="7"/>
        <v>50</v>
      </c>
      <c r="F64" s="13">
        <f t="shared" si="7"/>
        <v>10.655902036944394</v>
      </c>
      <c r="G64" s="13">
        <f t="shared" si="7"/>
        <v>7.590620881564505</v>
      </c>
      <c r="H64" s="13">
        <f t="shared" si="7"/>
        <v>5.570007505438687</v>
      </c>
      <c r="I64" s="13">
        <f t="shared" si="7"/>
        <v>7.881276352350906</v>
      </c>
      <c r="J64" s="13">
        <f t="shared" si="7"/>
        <v>8.626733086825181</v>
      </c>
      <c r="K64" s="13">
        <f t="shared" si="7"/>
        <v>6.667009588857203</v>
      </c>
      <c r="L64" s="13">
        <f t="shared" si="7"/>
        <v>10.682124073037222</v>
      </c>
      <c r="M64" s="13">
        <f t="shared" si="7"/>
        <v>8.641153449020585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8.264110682637606</v>
      </c>
      <c r="W64" s="13">
        <f t="shared" si="7"/>
        <v>50.33333333333333</v>
      </c>
      <c r="X64" s="13">
        <f t="shared" si="7"/>
        <v>0</v>
      </c>
      <c r="Y64" s="13">
        <f t="shared" si="7"/>
        <v>0</v>
      </c>
      <c r="Z64" s="14">
        <f t="shared" si="7"/>
        <v>50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39.99814467708859</v>
      </c>
      <c r="E65" s="13">
        <f t="shared" si="7"/>
        <v>39.99814467708859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39.99814467708859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5.774305692880236</v>
      </c>
      <c r="G66" s="16">
        <f t="shared" si="7"/>
        <v>5.389285151967964</v>
      </c>
      <c r="H66" s="16">
        <f t="shared" si="7"/>
        <v>4.459729407374344</v>
      </c>
      <c r="I66" s="16">
        <f t="shared" si="7"/>
        <v>5.195945356804954</v>
      </c>
      <c r="J66" s="16">
        <f t="shared" si="7"/>
        <v>2.8101631823203155</v>
      </c>
      <c r="K66" s="16">
        <f t="shared" si="7"/>
        <v>3.000898472596586</v>
      </c>
      <c r="L66" s="16">
        <f t="shared" si="7"/>
        <v>4.1080534708726475</v>
      </c>
      <c r="M66" s="16">
        <f t="shared" si="7"/>
        <v>3.306773314156493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4.226190910439449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139775130</v>
      </c>
      <c r="E67" s="25">
        <v>139775130</v>
      </c>
      <c r="F67" s="25">
        <v>8490763</v>
      </c>
      <c r="G67" s="25">
        <v>9771132</v>
      </c>
      <c r="H67" s="25">
        <v>9522746</v>
      </c>
      <c r="I67" s="25">
        <v>27784641</v>
      </c>
      <c r="J67" s="25">
        <v>9684952</v>
      </c>
      <c r="K67" s="25">
        <v>9577641</v>
      </c>
      <c r="L67" s="25">
        <v>9370646</v>
      </c>
      <c r="M67" s="25">
        <v>28633239</v>
      </c>
      <c r="N67" s="25"/>
      <c r="O67" s="25"/>
      <c r="P67" s="25"/>
      <c r="Q67" s="25"/>
      <c r="R67" s="25"/>
      <c r="S67" s="25"/>
      <c r="T67" s="25"/>
      <c r="U67" s="25"/>
      <c r="V67" s="25">
        <v>56417880</v>
      </c>
      <c r="W67" s="25">
        <v>69888000</v>
      </c>
      <c r="X67" s="25"/>
      <c r="Y67" s="24"/>
      <c r="Z67" s="26">
        <v>139775130</v>
      </c>
    </row>
    <row r="68" spans="1:26" ht="13.5" hidden="1">
      <c r="A68" s="36" t="s">
        <v>31</v>
      </c>
      <c r="B68" s="18"/>
      <c r="C68" s="18"/>
      <c r="D68" s="19">
        <v>103824251</v>
      </c>
      <c r="E68" s="20">
        <v>103824251</v>
      </c>
      <c r="F68" s="20">
        <v>3465301</v>
      </c>
      <c r="G68" s="20">
        <v>4503272</v>
      </c>
      <c r="H68" s="20">
        <v>4164344</v>
      </c>
      <c r="I68" s="20">
        <v>12132917</v>
      </c>
      <c r="J68" s="20">
        <v>4329248</v>
      </c>
      <c r="K68" s="20">
        <v>4173211</v>
      </c>
      <c r="L68" s="20">
        <v>4080982</v>
      </c>
      <c r="M68" s="20">
        <v>12583441</v>
      </c>
      <c r="N68" s="20"/>
      <c r="O68" s="20"/>
      <c r="P68" s="20"/>
      <c r="Q68" s="20"/>
      <c r="R68" s="20"/>
      <c r="S68" s="20"/>
      <c r="T68" s="20"/>
      <c r="U68" s="20"/>
      <c r="V68" s="20">
        <v>24716358</v>
      </c>
      <c r="W68" s="20">
        <v>51912000</v>
      </c>
      <c r="X68" s="20"/>
      <c r="Y68" s="19"/>
      <c r="Z68" s="22">
        <v>103824251</v>
      </c>
    </row>
    <row r="69" spans="1:26" ht="13.5" hidden="1">
      <c r="A69" s="37" t="s">
        <v>32</v>
      </c>
      <c r="B69" s="18"/>
      <c r="C69" s="18"/>
      <c r="D69" s="19">
        <v>21950879</v>
      </c>
      <c r="E69" s="20">
        <v>21950879</v>
      </c>
      <c r="F69" s="20">
        <v>3735939</v>
      </c>
      <c r="G69" s="20">
        <v>3921392</v>
      </c>
      <c r="H69" s="20">
        <v>3991772</v>
      </c>
      <c r="I69" s="20">
        <v>11649103</v>
      </c>
      <c r="J69" s="20">
        <v>3959842</v>
      </c>
      <c r="K69" s="20">
        <v>3985355</v>
      </c>
      <c r="L69" s="20">
        <v>3882842</v>
      </c>
      <c r="M69" s="20">
        <v>11828039</v>
      </c>
      <c r="N69" s="20"/>
      <c r="O69" s="20"/>
      <c r="P69" s="20"/>
      <c r="Q69" s="20"/>
      <c r="R69" s="20"/>
      <c r="S69" s="20"/>
      <c r="T69" s="20"/>
      <c r="U69" s="20"/>
      <c r="V69" s="20">
        <v>23477142</v>
      </c>
      <c r="W69" s="20">
        <v>10974000</v>
      </c>
      <c r="X69" s="20"/>
      <c r="Y69" s="19"/>
      <c r="Z69" s="22">
        <v>21950879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>
        <v>3000000</v>
      </c>
      <c r="E73" s="20">
        <v>3000000</v>
      </c>
      <c r="F73" s="20">
        <v>3735939</v>
      </c>
      <c r="G73" s="20">
        <v>3921392</v>
      </c>
      <c r="H73" s="20">
        <v>3991772</v>
      </c>
      <c r="I73" s="20">
        <v>11649103</v>
      </c>
      <c r="J73" s="20">
        <v>3959842</v>
      </c>
      <c r="K73" s="20">
        <v>3985355</v>
      </c>
      <c r="L73" s="20">
        <v>3882842</v>
      </c>
      <c r="M73" s="20">
        <v>11828039</v>
      </c>
      <c r="N73" s="20"/>
      <c r="O73" s="20"/>
      <c r="P73" s="20"/>
      <c r="Q73" s="20"/>
      <c r="R73" s="20"/>
      <c r="S73" s="20"/>
      <c r="T73" s="20"/>
      <c r="U73" s="20"/>
      <c r="V73" s="20">
        <v>23477142</v>
      </c>
      <c r="W73" s="20">
        <v>1500000</v>
      </c>
      <c r="X73" s="20"/>
      <c r="Y73" s="19"/>
      <c r="Z73" s="22">
        <v>3000000</v>
      </c>
    </row>
    <row r="74" spans="1:26" ht="13.5" hidden="1">
      <c r="A74" s="38" t="s">
        <v>117</v>
      </c>
      <c r="B74" s="18"/>
      <c r="C74" s="18"/>
      <c r="D74" s="19">
        <v>18950879</v>
      </c>
      <c r="E74" s="20">
        <v>18950879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9474000</v>
      </c>
      <c r="X74" s="20"/>
      <c r="Y74" s="19"/>
      <c r="Z74" s="22">
        <v>18950879</v>
      </c>
    </row>
    <row r="75" spans="1:26" ht="13.5" hidden="1">
      <c r="A75" s="39" t="s">
        <v>118</v>
      </c>
      <c r="B75" s="27"/>
      <c r="C75" s="27"/>
      <c r="D75" s="28">
        <v>14000000</v>
      </c>
      <c r="E75" s="29">
        <v>14000000</v>
      </c>
      <c r="F75" s="29">
        <v>1289523</v>
      </c>
      <c r="G75" s="29">
        <v>1346468</v>
      </c>
      <c r="H75" s="29">
        <v>1366630</v>
      </c>
      <c r="I75" s="29">
        <v>4002621</v>
      </c>
      <c r="J75" s="29">
        <v>1395862</v>
      </c>
      <c r="K75" s="29">
        <v>1419075</v>
      </c>
      <c r="L75" s="29">
        <v>1406822</v>
      </c>
      <c r="M75" s="29">
        <v>4221759</v>
      </c>
      <c r="N75" s="29"/>
      <c r="O75" s="29"/>
      <c r="P75" s="29"/>
      <c r="Q75" s="29"/>
      <c r="R75" s="29"/>
      <c r="S75" s="29"/>
      <c r="T75" s="29"/>
      <c r="U75" s="29"/>
      <c r="V75" s="29">
        <v>8224380</v>
      </c>
      <c r="W75" s="29">
        <v>7002000</v>
      </c>
      <c r="X75" s="29"/>
      <c r="Y75" s="28"/>
      <c r="Z75" s="30">
        <v>14000000</v>
      </c>
    </row>
    <row r="76" spans="1:26" ht="13.5" hidden="1">
      <c r="A76" s="41" t="s">
        <v>120</v>
      </c>
      <c r="B76" s="31">
        <v>12206841</v>
      </c>
      <c r="C76" s="31"/>
      <c r="D76" s="32">
        <v>60992000</v>
      </c>
      <c r="E76" s="33">
        <v>60992000</v>
      </c>
      <c r="F76" s="33">
        <v>3505825</v>
      </c>
      <c r="G76" s="33">
        <v>2605308</v>
      </c>
      <c r="H76" s="33">
        <v>2304153</v>
      </c>
      <c r="I76" s="33">
        <v>8415286</v>
      </c>
      <c r="J76" s="33">
        <v>3302859</v>
      </c>
      <c r="K76" s="33">
        <v>1632853</v>
      </c>
      <c r="L76" s="33">
        <v>2415469</v>
      </c>
      <c r="M76" s="33">
        <v>7351181</v>
      </c>
      <c r="N76" s="33"/>
      <c r="O76" s="33"/>
      <c r="P76" s="33"/>
      <c r="Q76" s="33"/>
      <c r="R76" s="33"/>
      <c r="S76" s="33"/>
      <c r="T76" s="33"/>
      <c r="U76" s="33"/>
      <c r="V76" s="33">
        <v>15766467</v>
      </c>
      <c r="W76" s="33">
        <v>26540000</v>
      </c>
      <c r="X76" s="33"/>
      <c r="Y76" s="32"/>
      <c r="Z76" s="34">
        <v>60992000</v>
      </c>
    </row>
    <row r="77" spans="1:26" ht="13.5" hidden="1">
      <c r="A77" s="36" t="s">
        <v>31</v>
      </c>
      <c r="B77" s="18">
        <v>19110728</v>
      </c>
      <c r="C77" s="18"/>
      <c r="D77" s="19">
        <v>51912000</v>
      </c>
      <c r="E77" s="20">
        <v>51912000</v>
      </c>
      <c r="F77" s="20">
        <v>1999520</v>
      </c>
      <c r="G77" s="20">
        <v>1406158</v>
      </c>
      <c r="H77" s="20">
        <v>1511745</v>
      </c>
      <c r="I77" s="20">
        <v>4917423</v>
      </c>
      <c r="J77" s="20">
        <v>1198345</v>
      </c>
      <c r="K77" s="20">
        <v>761505</v>
      </c>
      <c r="L77" s="20">
        <v>1087917</v>
      </c>
      <c r="M77" s="20">
        <v>3047767</v>
      </c>
      <c r="N77" s="20"/>
      <c r="O77" s="20"/>
      <c r="P77" s="20"/>
      <c r="Q77" s="20"/>
      <c r="R77" s="20"/>
      <c r="S77" s="20"/>
      <c r="T77" s="20"/>
      <c r="U77" s="20"/>
      <c r="V77" s="20">
        <v>7965190</v>
      </c>
      <c r="W77" s="20">
        <v>25785000</v>
      </c>
      <c r="X77" s="20"/>
      <c r="Y77" s="19"/>
      <c r="Z77" s="22">
        <v>51912000</v>
      </c>
    </row>
    <row r="78" spans="1:26" ht="13.5" hidden="1">
      <c r="A78" s="37" t="s">
        <v>32</v>
      </c>
      <c r="B78" s="18">
        <v>-6903887</v>
      </c>
      <c r="C78" s="18"/>
      <c r="D78" s="19">
        <v>9080000</v>
      </c>
      <c r="E78" s="20">
        <v>9080000</v>
      </c>
      <c r="F78" s="20">
        <v>1431844</v>
      </c>
      <c r="G78" s="20">
        <v>1126585</v>
      </c>
      <c r="H78" s="20">
        <v>731460</v>
      </c>
      <c r="I78" s="20">
        <v>3289889</v>
      </c>
      <c r="J78" s="20">
        <v>2065288</v>
      </c>
      <c r="K78" s="20">
        <v>828763</v>
      </c>
      <c r="L78" s="20">
        <v>1269759</v>
      </c>
      <c r="M78" s="20">
        <v>4163810</v>
      </c>
      <c r="N78" s="20"/>
      <c r="O78" s="20"/>
      <c r="P78" s="20"/>
      <c r="Q78" s="20"/>
      <c r="R78" s="20"/>
      <c r="S78" s="20"/>
      <c r="T78" s="20"/>
      <c r="U78" s="20"/>
      <c r="V78" s="20">
        <v>7453699</v>
      </c>
      <c r="W78" s="20">
        <v>755000</v>
      </c>
      <c r="X78" s="20"/>
      <c r="Y78" s="19"/>
      <c r="Z78" s="22">
        <v>9080000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1500000</v>
      </c>
      <c r="E82" s="20">
        <v>1500000</v>
      </c>
      <c r="F82" s="20">
        <v>398098</v>
      </c>
      <c r="G82" s="20">
        <v>297658</v>
      </c>
      <c r="H82" s="20">
        <v>222342</v>
      </c>
      <c r="I82" s="20">
        <v>918098</v>
      </c>
      <c r="J82" s="20">
        <v>341605</v>
      </c>
      <c r="K82" s="20">
        <v>265704</v>
      </c>
      <c r="L82" s="20">
        <v>414770</v>
      </c>
      <c r="M82" s="20">
        <v>1022079</v>
      </c>
      <c r="N82" s="20"/>
      <c r="O82" s="20"/>
      <c r="P82" s="20"/>
      <c r="Q82" s="20"/>
      <c r="R82" s="20"/>
      <c r="S82" s="20"/>
      <c r="T82" s="20"/>
      <c r="U82" s="20"/>
      <c r="V82" s="20">
        <v>1940177</v>
      </c>
      <c r="W82" s="20">
        <v>755000</v>
      </c>
      <c r="X82" s="20"/>
      <c r="Y82" s="19"/>
      <c r="Z82" s="22">
        <v>1500000</v>
      </c>
    </row>
    <row r="83" spans="1:26" ht="13.5" hidden="1">
      <c r="A83" s="38" t="s">
        <v>117</v>
      </c>
      <c r="B83" s="18">
        <v>-6903887</v>
      </c>
      <c r="C83" s="18"/>
      <c r="D83" s="19">
        <v>7580000</v>
      </c>
      <c r="E83" s="20">
        <v>7580000</v>
      </c>
      <c r="F83" s="20">
        <v>1033746</v>
      </c>
      <c r="G83" s="20">
        <v>828927</v>
      </c>
      <c r="H83" s="20">
        <v>509118</v>
      </c>
      <c r="I83" s="20">
        <v>2371791</v>
      </c>
      <c r="J83" s="20">
        <v>1723683</v>
      </c>
      <c r="K83" s="20">
        <v>563059</v>
      </c>
      <c r="L83" s="20">
        <v>854989</v>
      </c>
      <c r="M83" s="20">
        <v>3141731</v>
      </c>
      <c r="N83" s="20"/>
      <c r="O83" s="20"/>
      <c r="P83" s="20"/>
      <c r="Q83" s="20"/>
      <c r="R83" s="20"/>
      <c r="S83" s="20"/>
      <c r="T83" s="20"/>
      <c r="U83" s="20"/>
      <c r="V83" s="20">
        <v>5513522</v>
      </c>
      <c r="W83" s="20"/>
      <c r="X83" s="20"/>
      <c r="Y83" s="19"/>
      <c r="Z83" s="22">
        <v>7580000</v>
      </c>
    </row>
    <row r="84" spans="1:26" ht="13.5" hidden="1">
      <c r="A84" s="39" t="s">
        <v>118</v>
      </c>
      <c r="B84" s="27"/>
      <c r="C84" s="27"/>
      <c r="D84" s="28"/>
      <c r="E84" s="29"/>
      <c r="F84" s="29">
        <v>74461</v>
      </c>
      <c r="G84" s="29">
        <v>72565</v>
      </c>
      <c r="H84" s="29">
        <v>60948</v>
      </c>
      <c r="I84" s="29">
        <v>207974</v>
      </c>
      <c r="J84" s="29">
        <v>39226</v>
      </c>
      <c r="K84" s="29">
        <v>42585</v>
      </c>
      <c r="L84" s="29">
        <v>57793</v>
      </c>
      <c r="M84" s="29">
        <v>139604</v>
      </c>
      <c r="N84" s="29"/>
      <c r="O84" s="29"/>
      <c r="P84" s="29"/>
      <c r="Q84" s="29"/>
      <c r="R84" s="29"/>
      <c r="S84" s="29"/>
      <c r="T84" s="29"/>
      <c r="U84" s="29"/>
      <c r="V84" s="29">
        <v>347578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28509751</v>
      </c>
      <c r="C5" s="18">
        <v>0</v>
      </c>
      <c r="D5" s="58">
        <v>35311000</v>
      </c>
      <c r="E5" s="59">
        <v>35311000</v>
      </c>
      <c r="F5" s="59">
        <v>2782000</v>
      </c>
      <c r="G5" s="59">
        <v>3258970</v>
      </c>
      <c r="H5" s="59">
        <v>3512500</v>
      </c>
      <c r="I5" s="59">
        <v>9553470</v>
      </c>
      <c r="J5" s="59">
        <v>3616484</v>
      </c>
      <c r="K5" s="59">
        <v>4457000</v>
      </c>
      <c r="L5" s="59">
        <v>3064000</v>
      </c>
      <c r="M5" s="59">
        <v>11137484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20690954</v>
      </c>
      <c r="W5" s="59">
        <v>17611000</v>
      </c>
      <c r="X5" s="59">
        <v>3079954</v>
      </c>
      <c r="Y5" s="60">
        <v>17.49</v>
      </c>
      <c r="Z5" s="61">
        <v>35311000</v>
      </c>
    </row>
    <row r="6" spans="1:26" ht="13.5">
      <c r="A6" s="57" t="s">
        <v>32</v>
      </c>
      <c r="B6" s="18">
        <v>238001424</v>
      </c>
      <c r="C6" s="18">
        <v>0</v>
      </c>
      <c r="D6" s="58">
        <v>264129000</v>
      </c>
      <c r="E6" s="59">
        <v>264129000</v>
      </c>
      <c r="F6" s="59">
        <v>18487000</v>
      </c>
      <c r="G6" s="59">
        <v>12217726</v>
      </c>
      <c r="H6" s="59">
        <v>21750999</v>
      </c>
      <c r="I6" s="59">
        <v>52455725</v>
      </c>
      <c r="J6" s="59">
        <v>21720036</v>
      </c>
      <c r="K6" s="59">
        <v>21571000</v>
      </c>
      <c r="L6" s="59">
        <v>22011000</v>
      </c>
      <c r="M6" s="59">
        <v>65302036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117757761</v>
      </c>
      <c r="W6" s="59">
        <v>124234000</v>
      </c>
      <c r="X6" s="59">
        <v>-6476239</v>
      </c>
      <c r="Y6" s="60">
        <v>-5.21</v>
      </c>
      <c r="Z6" s="61">
        <v>264129000</v>
      </c>
    </row>
    <row r="7" spans="1:26" ht="13.5">
      <c r="A7" s="57" t="s">
        <v>33</v>
      </c>
      <c r="B7" s="18">
        <v>2044866</v>
      </c>
      <c r="C7" s="18">
        <v>0</v>
      </c>
      <c r="D7" s="58">
        <v>1734000</v>
      </c>
      <c r="E7" s="59">
        <v>1734000</v>
      </c>
      <c r="F7" s="59">
        <v>0</v>
      </c>
      <c r="G7" s="59">
        <v>0</v>
      </c>
      <c r="H7" s="59">
        <v>415709</v>
      </c>
      <c r="I7" s="59">
        <v>415709</v>
      </c>
      <c r="J7" s="59">
        <v>195099</v>
      </c>
      <c r="K7" s="59">
        <v>235566</v>
      </c>
      <c r="L7" s="59">
        <v>329659</v>
      </c>
      <c r="M7" s="59">
        <v>760324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1176033</v>
      </c>
      <c r="W7" s="59">
        <v>864000</v>
      </c>
      <c r="X7" s="59">
        <v>312033</v>
      </c>
      <c r="Y7" s="60">
        <v>36.11</v>
      </c>
      <c r="Z7" s="61">
        <v>1734000</v>
      </c>
    </row>
    <row r="8" spans="1:26" ht="13.5">
      <c r="A8" s="57" t="s">
        <v>34</v>
      </c>
      <c r="B8" s="18">
        <v>262490367</v>
      </c>
      <c r="C8" s="18">
        <v>0</v>
      </c>
      <c r="D8" s="58">
        <v>291305000</v>
      </c>
      <c r="E8" s="59">
        <v>291305000</v>
      </c>
      <c r="F8" s="59">
        <v>113858000</v>
      </c>
      <c r="G8" s="59">
        <v>0</v>
      </c>
      <c r="H8" s="59">
        <v>0</v>
      </c>
      <c r="I8" s="59">
        <v>113858000</v>
      </c>
      <c r="J8" s="59">
        <v>0</v>
      </c>
      <c r="K8" s="59">
        <v>99124000</v>
      </c>
      <c r="L8" s="59">
        <v>541000</v>
      </c>
      <c r="M8" s="59">
        <v>99665000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213523000</v>
      </c>
      <c r="W8" s="59">
        <v>219055850</v>
      </c>
      <c r="X8" s="59">
        <v>-5532850</v>
      </c>
      <c r="Y8" s="60">
        <v>-2.53</v>
      </c>
      <c r="Z8" s="61">
        <v>291305000</v>
      </c>
    </row>
    <row r="9" spans="1:26" ht="13.5">
      <c r="A9" s="57" t="s">
        <v>35</v>
      </c>
      <c r="B9" s="18">
        <v>38407842</v>
      </c>
      <c r="C9" s="18">
        <v>0</v>
      </c>
      <c r="D9" s="58">
        <v>63743000</v>
      </c>
      <c r="E9" s="59">
        <v>63743000</v>
      </c>
      <c r="F9" s="59">
        <v>9806841</v>
      </c>
      <c r="G9" s="59">
        <v>1267141</v>
      </c>
      <c r="H9" s="59">
        <v>2384447</v>
      </c>
      <c r="I9" s="59">
        <v>13458429</v>
      </c>
      <c r="J9" s="59">
        <v>1475263</v>
      </c>
      <c r="K9" s="59">
        <v>2101538</v>
      </c>
      <c r="L9" s="59">
        <v>1729585</v>
      </c>
      <c r="M9" s="59">
        <v>5306386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18764815</v>
      </c>
      <c r="W9" s="59">
        <v>30438700</v>
      </c>
      <c r="X9" s="59">
        <v>-11673885</v>
      </c>
      <c r="Y9" s="60">
        <v>-38.35</v>
      </c>
      <c r="Z9" s="61">
        <v>63743000</v>
      </c>
    </row>
    <row r="10" spans="1:26" ht="25.5">
      <c r="A10" s="62" t="s">
        <v>105</v>
      </c>
      <c r="B10" s="63">
        <f>SUM(B5:B9)</f>
        <v>569454250</v>
      </c>
      <c r="C10" s="63">
        <f>SUM(C5:C9)</f>
        <v>0</v>
      </c>
      <c r="D10" s="64">
        <f aca="true" t="shared" si="0" ref="D10:Z10">SUM(D5:D9)</f>
        <v>656222000</v>
      </c>
      <c r="E10" s="65">
        <f t="shared" si="0"/>
        <v>656222000</v>
      </c>
      <c r="F10" s="65">
        <f t="shared" si="0"/>
        <v>144933841</v>
      </c>
      <c r="G10" s="65">
        <f t="shared" si="0"/>
        <v>16743837</v>
      </c>
      <c r="H10" s="65">
        <f t="shared" si="0"/>
        <v>28063655</v>
      </c>
      <c r="I10" s="65">
        <f t="shared" si="0"/>
        <v>189741333</v>
      </c>
      <c r="J10" s="65">
        <f t="shared" si="0"/>
        <v>27006882</v>
      </c>
      <c r="K10" s="65">
        <f t="shared" si="0"/>
        <v>127489104</v>
      </c>
      <c r="L10" s="65">
        <f t="shared" si="0"/>
        <v>27675244</v>
      </c>
      <c r="M10" s="65">
        <f t="shared" si="0"/>
        <v>182171230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371912563</v>
      </c>
      <c r="W10" s="65">
        <f t="shared" si="0"/>
        <v>392203550</v>
      </c>
      <c r="X10" s="65">
        <f t="shared" si="0"/>
        <v>-20290987</v>
      </c>
      <c r="Y10" s="66">
        <f>+IF(W10&lt;&gt;0,(X10/W10)*100,0)</f>
        <v>-5.173585756681702</v>
      </c>
      <c r="Z10" s="67">
        <f t="shared" si="0"/>
        <v>656222000</v>
      </c>
    </row>
    <row r="11" spans="1:26" ht="13.5">
      <c r="A11" s="57" t="s">
        <v>36</v>
      </c>
      <c r="B11" s="18">
        <v>198567060</v>
      </c>
      <c r="C11" s="18">
        <v>0</v>
      </c>
      <c r="D11" s="58">
        <v>228090000</v>
      </c>
      <c r="E11" s="59">
        <v>228090000</v>
      </c>
      <c r="F11" s="59">
        <v>17477000</v>
      </c>
      <c r="G11" s="59">
        <v>17198000</v>
      </c>
      <c r="H11" s="59">
        <v>18337000</v>
      </c>
      <c r="I11" s="59">
        <v>53012000</v>
      </c>
      <c r="J11" s="59">
        <v>17170501</v>
      </c>
      <c r="K11" s="59">
        <v>17092421</v>
      </c>
      <c r="L11" s="59">
        <v>26388421</v>
      </c>
      <c r="M11" s="59">
        <v>60651343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113663343</v>
      </c>
      <c r="W11" s="59">
        <v>116520000</v>
      </c>
      <c r="X11" s="59">
        <v>-2856657</v>
      </c>
      <c r="Y11" s="60">
        <v>-2.45</v>
      </c>
      <c r="Z11" s="61">
        <v>228090000</v>
      </c>
    </row>
    <row r="12" spans="1:26" ht="13.5">
      <c r="A12" s="57" t="s">
        <v>37</v>
      </c>
      <c r="B12" s="18">
        <v>20781673</v>
      </c>
      <c r="C12" s="18">
        <v>0</v>
      </c>
      <c r="D12" s="58">
        <v>20675000</v>
      </c>
      <c r="E12" s="59">
        <v>20675000</v>
      </c>
      <c r="F12" s="59">
        <v>1733000</v>
      </c>
      <c r="G12" s="59">
        <v>1732533</v>
      </c>
      <c r="H12" s="59">
        <v>1732533</v>
      </c>
      <c r="I12" s="59">
        <v>5198066</v>
      </c>
      <c r="J12" s="59">
        <v>1730823</v>
      </c>
      <c r="K12" s="59">
        <v>1730823</v>
      </c>
      <c r="L12" s="59">
        <v>1730823</v>
      </c>
      <c r="M12" s="59">
        <v>5192469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10390535</v>
      </c>
      <c r="W12" s="59">
        <v>9978400</v>
      </c>
      <c r="X12" s="59">
        <v>412135</v>
      </c>
      <c r="Y12" s="60">
        <v>4.13</v>
      </c>
      <c r="Z12" s="61">
        <v>20675000</v>
      </c>
    </row>
    <row r="13" spans="1:26" ht="13.5">
      <c r="A13" s="57" t="s">
        <v>106</v>
      </c>
      <c r="B13" s="18">
        <v>104243423</v>
      </c>
      <c r="C13" s="18">
        <v>0</v>
      </c>
      <c r="D13" s="58">
        <v>145015000</v>
      </c>
      <c r="E13" s="59">
        <v>145015000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145015000</v>
      </c>
    </row>
    <row r="14" spans="1:26" ht="13.5">
      <c r="A14" s="57" t="s">
        <v>38</v>
      </c>
      <c r="B14" s="18">
        <v>5309560</v>
      </c>
      <c r="C14" s="18">
        <v>0</v>
      </c>
      <c r="D14" s="58">
        <v>5859000</v>
      </c>
      <c r="E14" s="59">
        <v>5859000</v>
      </c>
      <c r="F14" s="59">
        <v>0</v>
      </c>
      <c r="G14" s="59">
        <v>1520</v>
      </c>
      <c r="H14" s="59">
        <v>1469</v>
      </c>
      <c r="I14" s="59">
        <v>2989</v>
      </c>
      <c r="J14" s="59">
        <v>364980</v>
      </c>
      <c r="K14" s="59">
        <v>6000</v>
      </c>
      <c r="L14" s="59">
        <v>564000</v>
      </c>
      <c r="M14" s="59">
        <v>934980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937969</v>
      </c>
      <c r="W14" s="59">
        <v>2878000</v>
      </c>
      <c r="X14" s="59">
        <v>-1940031</v>
      </c>
      <c r="Y14" s="60">
        <v>-67.41</v>
      </c>
      <c r="Z14" s="61">
        <v>5859000</v>
      </c>
    </row>
    <row r="15" spans="1:26" ht="13.5">
      <c r="A15" s="57" t="s">
        <v>39</v>
      </c>
      <c r="B15" s="18">
        <v>157753908</v>
      </c>
      <c r="C15" s="18">
        <v>0</v>
      </c>
      <c r="D15" s="58">
        <v>188227000</v>
      </c>
      <c r="E15" s="59">
        <v>188227000</v>
      </c>
      <c r="F15" s="59">
        <v>47687946</v>
      </c>
      <c r="G15" s="59">
        <v>7610292</v>
      </c>
      <c r="H15" s="59">
        <v>7905276</v>
      </c>
      <c r="I15" s="59">
        <v>63203514</v>
      </c>
      <c r="J15" s="59">
        <v>2014304</v>
      </c>
      <c r="K15" s="59">
        <v>6122000</v>
      </c>
      <c r="L15" s="59">
        <v>49500000</v>
      </c>
      <c r="M15" s="59">
        <v>57636304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120839818</v>
      </c>
      <c r="W15" s="59">
        <v>93009000</v>
      </c>
      <c r="X15" s="59">
        <v>27830818</v>
      </c>
      <c r="Y15" s="60">
        <v>29.92</v>
      </c>
      <c r="Z15" s="61">
        <v>188227000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168391097</v>
      </c>
      <c r="C17" s="18">
        <v>0</v>
      </c>
      <c r="D17" s="58">
        <v>158403000</v>
      </c>
      <c r="E17" s="59">
        <v>158403000</v>
      </c>
      <c r="F17" s="59">
        <v>34142502</v>
      </c>
      <c r="G17" s="59">
        <v>7323400</v>
      </c>
      <c r="H17" s="59">
        <v>10718000</v>
      </c>
      <c r="I17" s="59">
        <v>52183902</v>
      </c>
      <c r="J17" s="59">
        <v>8731502</v>
      </c>
      <c r="K17" s="59">
        <v>8169502</v>
      </c>
      <c r="L17" s="59">
        <v>12741805</v>
      </c>
      <c r="M17" s="59">
        <v>29642809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81826711</v>
      </c>
      <c r="W17" s="59">
        <v>69261070</v>
      </c>
      <c r="X17" s="59">
        <v>12565641</v>
      </c>
      <c r="Y17" s="60">
        <v>18.14</v>
      </c>
      <c r="Z17" s="61">
        <v>158403000</v>
      </c>
    </row>
    <row r="18" spans="1:26" ht="13.5">
      <c r="A18" s="69" t="s">
        <v>42</v>
      </c>
      <c r="B18" s="70">
        <f>SUM(B11:B17)</f>
        <v>655046721</v>
      </c>
      <c r="C18" s="70">
        <f>SUM(C11:C17)</f>
        <v>0</v>
      </c>
      <c r="D18" s="71">
        <f aca="true" t="shared" si="1" ref="D18:Z18">SUM(D11:D17)</f>
        <v>746269000</v>
      </c>
      <c r="E18" s="72">
        <f t="shared" si="1"/>
        <v>746269000</v>
      </c>
      <c r="F18" s="72">
        <f t="shared" si="1"/>
        <v>101040448</v>
      </c>
      <c r="G18" s="72">
        <f t="shared" si="1"/>
        <v>33865745</v>
      </c>
      <c r="H18" s="72">
        <f t="shared" si="1"/>
        <v>38694278</v>
      </c>
      <c r="I18" s="72">
        <f t="shared" si="1"/>
        <v>173600471</v>
      </c>
      <c r="J18" s="72">
        <f t="shared" si="1"/>
        <v>30012110</v>
      </c>
      <c r="K18" s="72">
        <f t="shared" si="1"/>
        <v>33120746</v>
      </c>
      <c r="L18" s="72">
        <f t="shared" si="1"/>
        <v>90925049</v>
      </c>
      <c r="M18" s="72">
        <f t="shared" si="1"/>
        <v>154057905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327658376</v>
      </c>
      <c r="W18" s="72">
        <f t="shared" si="1"/>
        <v>291646470</v>
      </c>
      <c r="X18" s="72">
        <f t="shared" si="1"/>
        <v>36011906</v>
      </c>
      <c r="Y18" s="66">
        <f>+IF(W18&lt;&gt;0,(X18/W18)*100,0)</f>
        <v>12.347794231831436</v>
      </c>
      <c r="Z18" s="73">
        <f t="shared" si="1"/>
        <v>746269000</v>
      </c>
    </row>
    <row r="19" spans="1:26" ht="13.5">
      <c r="A19" s="69" t="s">
        <v>43</v>
      </c>
      <c r="B19" s="74">
        <f>+B10-B18</f>
        <v>-85592471</v>
      </c>
      <c r="C19" s="74">
        <f>+C10-C18</f>
        <v>0</v>
      </c>
      <c r="D19" s="75">
        <f aca="true" t="shared" si="2" ref="D19:Z19">+D10-D18</f>
        <v>-90047000</v>
      </c>
      <c r="E19" s="76">
        <f t="shared" si="2"/>
        <v>-90047000</v>
      </c>
      <c r="F19" s="76">
        <f t="shared" si="2"/>
        <v>43893393</v>
      </c>
      <c r="G19" s="76">
        <f t="shared" si="2"/>
        <v>-17121908</v>
      </c>
      <c r="H19" s="76">
        <f t="shared" si="2"/>
        <v>-10630623</v>
      </c>
      <c r="I19" s="76">
        <f t="shared" si="2"/>
        <v>16140862</v>
      </c>
      <c r="J19" s="76">
        <f t="shared" si="2"/>
        <v>-3005228</v>
      </c>
      <c r="K19" s="76">
        <f t="shared" si="2"/>
        <v>94368358</v>
      </c>
      <c r="L19" s="76">
        <f t="shared" si="2"/>
        <v>-63249805</v>
      </c>
      <c r="M19" s="76">
        <f t="shared" si="2"/>
        <v>28113325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44254187</v>
      </c>
      <c r="W19" s="76">
        <f>IF(E10=E18,0,W10-W18)</f>
        <v>100557080</v>
      </c>
      <c r="X19" s="76">
        <f t="shared" si="2"/>
        <v>-56302893</v>
      </c>
      <c r="Y19" s="77">
        <f>+IF(W19&lt;&gt;0,(X19/W19)*100,0)</f>
        <v>-55.99097845721057</v>
      </c>
      <c r="Z19" s="78">
        <f t="shared" si="2"/>
        <v>-90047000</v>
      </c>
    </row>
    <row r="20" spans="1:26" ht="13.5">
      <c r="A20" s="57" t="s">
        <v>44</v>
      </c>
      <c r="B20" s="18">
        <v>110875624</v>
      </c>
      <c r="C20" s="18">
        <v>0</v>
      </c>
      <c r="D20" s="58">
        <v>114087000</v>
      </c>
      <c r="E20" s="59">
        <v>114087000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96023950</v>
      </c>
      <c r="X20" s="59">
        <v>-96023950</v>
      </c>
      <c r="Y20" s="60">
        <v>-100</v>
      </c>
      <c r="Z20" s="61">
        <v>114087000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25283153</v>
      </c>
      <c r="C22" s="85">
        <f>SUM(C19:C21)</f>
        <v>0</v>
      </c>
      <c r="D22" s="86">
        <f aca="true" t="shared" si="3" ref="D22:Z22">SUM(D19:D21)</f>
        <v>24040000</v>
      </c>
      <c r="E22" s="87">
        <f t="shared" si="3"/>
        <v>24040000</v>
      </c>
      <c r="F22" s="87">
        <f t="shared" si="3"/>
        <v>43893393</v>
      </c>
      <c r="G22" s="87">
        <f t="shared" si="3"/>
        <v>-17121908</v>
      </c>
      <c r="H22" s="87">
        <f t="shared" si="3"/>
        <v>-10630623</v>
      </c>
      <c r="I22" s="87">
        <f t="shared" si="3"/>
        <v>16140862</v>
      </c>
      <c r="J22" s="87">
        <f t="shared" si="3"/>
        <v>-3005228</v>
      </c>
      <c r="K22" s="87">
        <f t="shared" si="3"/>
        <v>94368358</v>
      </c>
      <c r="L22" s="87">
        <f t="shared" si="3"/>
        <v>-63249805</v>
      </c>
      <c r="M22" s="87">
        <f t="shared" si="3"/>
        <v>28113325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44254187</v>
      </c>
      <c r="W22" s="87">
        <f t="shared" si="3"/>
        <v>196581030</v>
      </c>
      <c r="X22" s="87">
        <f t="shared" si="3"/>
        <v>-152326843</v>
      </c>
      <c r="Y22" s="88">
        <f>+IF(W22&lt;&gt;0,(X22/W22)*100,0)</f>
        <v>-77.48806840619362</v>
      </c>
      <c r="Z22" s="89">
        <f t="shared" si="3"/>
        <v>24040000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25283153</v>
      </c>
      <c r="C24" s="74">
        <f>SUM(C22:C23)</f>
        <v>0</v>
      </c>
      <c r="D24" s="75">
        <f aca="true" t="shared" si="4" ref="D24:Z24">SUM(D22:D23)</f>
        <v>24040000</v>
      </c>
      <c r="E24" s="76">
        <f t="shared" si="4"/>
        <v>24040000</v>
      </c>
      <c r="F24" s="76">
        <f t="shared" si="4"/>
        <v>43893393</v>
      </c>
      <c r="G24" s="76">
        <f t="shared" si="4"/>
        <v>-17121908</v>
      </c>
      <c r="H24" s="76">
        <f t="shared" si="4"/>
        <v>-10630623</v>
      </c>
      <c r="I24" s="76">
        <f t="shared" si="4"/>
        <v>16140862</v>
      </c>
      <c r="J24" s="76">
        <f t="shared" si="4"/>
        <v>-3005228</v>
      </c>
      <c r="K24" s="76">
        <f t="shared" si="4"/>
        <v>94368358</v>
      </c>
      <c r="L24" s="76">
        <f t="shared" si="4"/>
        <v>-63249805</v>
      </c>
      <c r="M24" s="76">
        <f t="shared" si="4"/>
        <v>28113325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44254187</v>
      </c>
      <c r="W24" s="76">
        <f t="shared" si="4"/>
        <v>196581030</v>
      </c>
      <c r="X24" s="76">
        <f t="shared" si="4"/>
        <v>-152326843</v>
      </c>
      <c r="Y24" s="77">
        <f>+IF(W24&lt;&gt;0,(X24/W24)*100,0)</f>
        <v>-77.48806840619362</v>
      </c>
      <c r="Z24" s="78">
        <f t="shared" si="4"/>
        <v>24040000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122234999</v>
      </c>
      <c r="C27" s="21">
        <v>0</v>
      </c>
      <c r="D27" s="98">
        <v>150941000</v>
      </c>
      <c r="E27" s="99">
        <v>150941000</v>
      </c>
      <c r="F27" s="99">
        <v>4374446</v>
      </c>
      <c r="G27" s="99">
        <v>9581130</v>
      </c>
      <c r="H27" s="99">
        <v>9127999</v>
      </c>
      <c r="I27" s="99">
        <v>23083575</v>
      </c>
      <c r="J27" s="99">
        <v>12934501</v>
      </c>
      <c r="K27" s="99">
        <v>9689071</v>
      </c>
      <c r="L27" s="99">
        <v>12030913</v>
      </c>
      <c r="M27" s="99">
        <v>34654485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57738060</v>
      </c>
      <c r="W27" s="99">
        <v>75470500</v>
      </c>
      <c r="X27" s="99">
        <v>-17732440</v>
      </c>
      <c r="Y27" s="100">
        <v>-23.5</v>
      </c>
      <c r="Z27" s="101">
        <v>150941000</v>
      </c>
    </row>
    <row r="28" spans="1:26" ht="13.5">
      <c r="A28" s="102" t="s">
        <v>44</v>
      </c>
      <c r="B28" s="18">
        <v>106400000</v>
      </c>
      <c r="C28" s="18">
        <v>0</v>
      </c>
      <c r="D28" s="58">
        <v>111632000</v>
      </c>
      <c r="E28" s="59">
        <v>111632000</v>
      </c>
      <c r="F28" s="59">
        <v>4141852</v>
      </c>
      <c r="G28" s="59">
        <v>9538174</v>
      </c>
      <c r="H28" s="59">
        <v>8440170</v>
      </c>
      <c r="I28" s="59">
        <v>22120196</v>
      </c>
      <c r="J28" s="59">
        <v>8717534</v>
      </c>
      <c r="K28" s="59">
        <v>8857345</v>
      </c>
      <c r="L28" s="59">
        <v>9141595</v>
      </c>
      <c r="M28" s="59">
        <v>26716474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48836670</v>
      </c>
      <c r="W28" s="59">
        <v>55816000</v>
      </c>
      <c r="X28" s="59">
        <v>-6979330</v>
      </c>
      <c r="Y28" s="60">
        <v>-12.5</v>
      </c>
      <c r="Z28" s="61">
        <v>111632000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15834999</v>
      </c>
      <c r="C31" s="18">
        <v>0</v>
      </c>
      <c r="D31" s="58">
        <v>39309000</v>
      </c>
      <c r="E31" s="59">
        <v>39309000</v>
      </c>
      <c r="F31" s="59">
        <v>232594</v>
      </c>
      <c r="G31" s="59">
        <v>42956</v>
      </c>
      <c r="H31" s="59">
        <v>687829</v>
      </c>
      <c r="I31" s="59">
        <v>963379</v>
      </c>
      <c r="J31" s="59">
        <v>4216967</v>
      </c>
      <c r="K31" s="59">
        <v>831726</v>
      </c>
      <c r="L31" s="59">
        <v>2889318</v>
      </c>
      <c r="M31" s="59">
        <v>7938011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8901390</v>
      </c>
      <c r="W31" s="59">
        <v>19654500</v>
      </c>
      <c r="X31" s="59">
        <v>-10753110</v>
      </c>
      <c r="Y31" s="60">
        <v>-54.71</v>
      </c>
      <c r="Z31" s="61">
        <v>39309000</v>
      </c>
    </row>
    <row r="32" spans="1:26" ht="13.5">
      <c r="A32" s="69" t="s">
        <v>50</v>
      </c>
      <c r="B32" s="21">
        <f>SUM(B28:B31)</f>
        <v>122234999</v>
      </c>
      <c r="C32" s="21">
        <f>SUM(C28:C31)</f>
        <v>0</v>
      </c>
      <c r="D32" s="98">
        <f aca="true" t="shared" si="5" ref="D32:Z32">SUM(D28:D31)</f>
        <v>150941000</v>
      </c>
      <c r="E32" s="99">
        <f t="shared" si="5"/>
        <v>150941000</v>
      </c>
      <c r="F32" s="99">
        <f t="shared" si="5"/>
        <v>4374446</v>
      </c>
      <c r="G32" s="99">
        <f t="shared" si="5"/>
        <v>9581130</v>
      </c>
      <c r="H32" s="99">
        <f t="shared" si="5"/>
        <v>9127999</v>
      </c>
      <c r="I32" s="99">
        <f t="shared" si="5"/>
        <v>23083575</v>
      </c>
      <c r="J32" s="99">
        <f t="shared" si="5"/>
        <v>12934501</v>
      </c>
      <c r="K32" s="99">
        <f t="shared" si="5"/>
        <v>9689071</v>
      </c>
      <c r="L32" s="99">
        <f t="shared" si="5"/>
        <v>12030913</v>
      </c>
      <c r="M32" s="99">
        <f t="shared" si="5"/>
        <v>34654485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57738060</v>
      </c>
      <c r="W32" s="99">
        <f t="shared" si="5"/>
        <v>75470500</v>
      </c>
      <c r="X32" s="99">
        <f t="shared" si="5"/>
        <v>-17732440</v>
      </c>
      <c r="Y32" s="100">
        <f>+IF(W32&lt;&gt;0,(X32/W32)*100,0)</f>
        <v>-23.49585599671395</v>
      </c>
      <c r="Z32" s="101">
        <f t="shared" si="5"/>
        <v>150941000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430894888</v>
      </c>
      <c r="C35" s="18">
        <v>0</v>
      </c>
      <c r="D35" s="58">
        <v>263101000</v>
      </c>
      <c r="E35" s="59">
        <v>263101000</v>
      </c>
      <c r="F35" s="59">
        <v>512755623</v>
      </c>
      <c r="G35" s="59">
        <v>315809461</v>
      </c>
      <c r="H35" s="59">
        <v>303540737</v>
      </c>
      <c r="I35" s="59">
        <v>303540737</v>
      </c>
      <c r="J35" s="59">
        <v>278925342</v>
      </c>
      <c r="K35" s="59">
        <v>395520391</v>
      </c>
      <c r="L35" s="59">
        <v>0</v>
      </c>
      <c r="M35" s="59">
        <v>395520391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395520391</v>
      </c>
      <c r="W35" s="59">
        <v>131550500</v>
      </c>
      <c r="X35" s="59">
        <v>263969891</v>
      </c>
      <c r="Y35" s="60">
        <v>200.66</v>
      </c>
      <c r="Z35" s="61">
        <v>263101000</v>
      </c>
    </row>
    <row r="36" spans="1:26" ht="13.5">
      <c r="A36" s="57" t="s">
        <v>53</v>
      </c>
      <c r="B36" s="18">
        <v>1826499165</v>
      </c>
      <c r="C36" s="18">
        <v>0</v>
      </c>
      <c r="D36" s="58">
        <v>1951806000</v>
      </c>
      <c r="E36" s="59">
        <v>1951806000</v>
      </c>
      <c r="F36" s="59">
        <v>1824913323</v>
      </c>
      <c r="G36" s="59">
        <v>1844113479</v>
      </c>
      <c r="H36" s="59">
        <v>1844113479</v>
      </c>
      <c r="I36" s="59">
        <v>1844113479</v>
      </c>
      <c r="J36" s="59">
        <v>1844113479</v>
      </c>
      <c r="K36" s="59">
        <v>1803408267</v>
      </c>
      <c r="L36" s="59">
        <v>0</v>
      </c>
      <c r="M36" s="59">
        <v>1803408267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1803408267</v>
      </c>
      <c r="W36" s="59">
        <v>975903000</v>
      </c>
      <c r="X36" s="59">
        <v>827505267</v>
      </c>
      <c r="Y36" s="60">
        <v>84.79</v>
      </c>
      <c r="Z36" s="61">
        <v>1951806000</v>
      </c>
    </row>
    <row r="37" spans="1:26" ht="13.5">
      <c r="A37" s="57" t="s">
        <v>54</v>
      </c>
      <c r="B37" s="18">
        <v>188121012</v>
      </c>
      <c r="C37" s="18">
        <v>0</v>
      </c>
      <c r="D37" s="58">
        <v>39467000</v>
      </c>
      <c r="E37" s="59">
        <v>39467000</v>
      </c>
      <c r="F37" s="59">
        <v>88489753</v>
      </c>
      <c r="G37" s="59">
        <v>90887449</v>
      </c>
      <c r="H37" s="59">
        <v>93773235</v>
      </c>
      <c r="I37" s="59">
        <v>93773235</v>
      </c>
      <c r="J37" s="59">
        <v>106827235</v>
      </c>
      <c r="K37" s="59">
        <v>136877054</v>
      </c>
      <c r="L37" s="59">
        <v>0</v>
      </c>
      <c r="M37" s="59">
        <v>136877054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136877054</v>
      </c>
      <c r="W37" s="59">
        <v>19733500</v>
      </c>
      <c r="X37" s="59">
        <v>117143554</v>
      </c>
      <c r="Y37" s="60">
        <v>593.63</v>
      </c>
      <c r="Z37" s="61">
        <v>39467000</v>
      </c>
    </row>
    <row r="38" spans="1:26" ht="13.5">
      <c r="A38" s="57" t="s">
        <v>55</v>
      </c>
      <c r="B38" s="18">
        <v>39929041</v>
      </c>
      <c r="C38" s="18">
        <v>0</v>
      </c>
      <c r="D38" s="58">
        <v>41690000</v>
      </c>
      <c r="E38" s="59">
        <v>41690000</v>
      </c>
      <c r="F38" s="59">
        <v>11355685</v>
      </c>
      <c r="G38" s="59">
        <v>39929005</v>
      </c>
      <c r="H38" s="59">
        <v>39929005</v>
      </c>
      <c r="I38" s="59">
        <v>39929005</v>
      </c>
      <c r="J38" s="59">
        <v>39929005</v>
      </c>
      <c r="K38" s="59">
        <v>108976731</v>
      </c>
      <c r="L38" s="59">
        <v>0</v>
      </c>
      <c r="M38" s="59">
        <v>108976731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108976731</v>
      </c>
      <c r="W38" s="59">
        <v>20845000</v>
      </c>
      <c r="X38" s="59">
        <v>88131731</v>
      </c>
      <c r="Y38" s="60">
        <v>422.8</v>
      </c>
      <c r="Z38" s="61">
        <v>41690000</v>
      </c>
    </row>
    <row r="39" spans="1:26" ht="13.5">
      <c r="A39" s="57" t="s">
        <v>56</v>
      </c>
      <c r="B39" s="18">
        <v>2029344000</v>
      </c>
      <c r="C39" s="18">
        <v>0</v>
      </c>
      <c r="D39" s="58">
        <v>2133750000</v>
      </c>
      <c r="E39" s="59">
        <v>2133750000</v>
      </c>
      <c r="F39" s="59">
        <v>2237823508</v>
      </c>
      <c r="G39" s="59">
        <v>2029106486</v>
      </c>
      <c r="H39" s="59">
        <v>2013951976</v>
      </c>
      <c r="I39" s="59">
        <v>2013951976</v>
      </c>
      <c r="J39" s="59">
        <v>1976282581</v>
      </c>
      <c r="K39" s="59">
        <v>1953074873</v>
      </c>
      <c r="L39" s="59">
        <v>0</v>
      </c>
      <c r="M39" s="59">
        <v>1953074873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1953074873</v>
      </c>
      <c r="W39" s="59">
        <v>1066875000</v>
      </c>
      <c r="X39" s="59">
        <v>886199873</v>
      </c>
      <c r="Y39" s="60">
        <v>83.07</v>
      </c>
      <c r="Z39" s="61">
        <v>2133750000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-17193052</v>
      </c>
      <c r="C42" s="18">
        <v>0</v>
      </c>
      <c r="D42" s="58">
        <v>154939001</v>
      </c>
      <c r="E42" s="59">
        <v>154939001</v>
      </c>
      <c r="F42" s="59">
        <v>43893393</v>
      </c>
      <c r="G42" s="59">
        <v>-12464469</v>
      </c>
      <c r="H42" s="59">
        <v>-10630709</v>
      </c>
      <c r="I42" s="59">
        <v>20798215</v>
      </c>
      <c r="J42" s="59">
        <v>-1085421</v>
      </c>
      <c r="K42" s="59">
        <v>100677925</v>
      </c>
      <c r="L42" s="59">
        <v>35031146</v>
      </c>
      <c r="M42" s="59">
        <v>134623650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155421865</v>
      </c>
      <c r="W42" s="59">
        <v>180127030</v>
      </c>
      <c r="X42" s="59">
        <v>-24705165</v>
      </c>
      <c r="Y42" s="60">
        <v>-13.72</v>
      </c>
      <c r="Z42" s="61">
        <v>154939001</v>
      </c>
    </row>
    <row r="43" spans="1:26" ht="13.5">
      <c r="A43" s="57" t="s">
        <v>59</v>
      </c>
      <c r="B43" s="18">
        <v>-122488757</v>
      </c>
      <c r="C43" s="18">
        <v>0</v>
      </c>
      <c r="D43" s="58">
        <v>-150491000</v>
      </c>
      <c r="E43" s="59">
        <v>-150491000</v>
      </c>
      <c r="F43" s="59">
        <v>-4374446</v>
      </c>
      <c r="G43" s="59">
        <v>-9851000</v>
      </c>
      <c r="H43" s="59">
        <v>-9128000</v>
      </c>
      <c r="I43" s="59">
        <v>-23353446</v>
      </c>
      <c r="J43" s="59">
        <v>-12932122</v>
      </c>
      <c r="K43" s="59">
        <v>-11254000</v>
      </c>
      <c r="L43" s="59">
        <v>-12031000</v>
      </c>
      <c r="M43" s="59">
        <v>-36217122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-59570568</v>
      </c>
      <c r="W43" s="59">
        <v>-71106000</v>
      </c>
      <c r="X43" s="59">
        <v>11535432</v>
      </c>
      <c r="Y43" s="60">
        <v>-16.22</v>
      </c>
      <c r="Z43" s="61">
        <v>-150491000</v>
      </c>
    </row>
    <row r="44" spans="1:26" ht="13.5">
      <c r="A44" s="57" t="s">
        <v>60</v>
      </c>
      <c r="B44" s="18">
        <v>-3215483</v>
      </c>
      <c r="C44" s="18">
        <v>0</v>
      </c>
      <c r="D44" s="58">
        <v>-1799998</v>
      </c>
      <c r="E44" s="59">
        <v>-1799998</v>
      </c>
      <c r="F44" s="59">
        <v>0</v>
      </c>
      <c r="G44" s="59">
        <v>0</v>
      </c>
      <c r="H44" s="59">
        <v>-86000</v>
      </c>
      <c r="I44" s="59">
        <v>-86000</v>
      </c>
      <c r="J44" s="59">
        <v>-639105</v>
      </c>
      <c r="K44" s="59">
        <v>0</v>
      </c>
      <c r="L44" s="59">
        <v>0</v>
      </c>
      <c r="M44" s="59">
        <v>-639105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-725105</v>
      </c>
      <c r="W44" s="59">
        <v>2</v>
      </c>
      <c r="X44" s="59">
        <v>-725107</v>
      </c>
      <c r="Y44" s="60">
        <v>-36255350</v>
      </c>
      <c r="Z44" s="61">
        <v>-1799998</v>
      </c>
    </row>
    <row r="45" spans="1:26" ht="13.5">
      <c r="A45" s="69" t="s">
        <v>61</v>
      </c>
      <c r="B45" s="21">
        <v>-132683506</v>
      </c>
      <c r="C45" s="21">
        <v>0</v>
      </c>
      <c r="D45" s="98">
        <v>7648003</v>
      </c>
      <c r="E45" s="99">
        <v>7648003</v>
      </c>
      <c r="F45" s="99">
        <v>91658806</v>
      </c>
      <c r="G45" s="99">
        <v>69343337</v>
      </c>
      <c r="H45" s="99">
        <v>49498628</v>
      </c>
      <c r="I45" s="99">
        <v>49498628</v>
      </c>
      <c r="J45" s="99">
        <v>34841980</v>
      </c>
      <c r="K45" s="99">
        <v>124265905</v>
      </c>
      <c r="L45" s="99">
        <v>147266051</v>
      </c>
      <c r="M45" s="99">
        <v>147266051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147266051</v>
      </c>
      <c r="W45" s="99">
        <v>114021032</v>
      </c>
      <c r="X45" s="99">
        <v>33245019</v>
      </c>
      <c r="Y45" s="100">
        <v>29.16</v>
      </c>
      <c r="Z45" s="101">
        <v>7648003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726143</v>
      </c>
      <c r="E49" s="53">
        <v>24522545</v>
      </c>
      <c r="F49" s="53">
        <v>0</v>
      </c>
      <c r="G49" s="53">
        <v>0</v>
      </c>
      <c r="H49" s="53">
        <v>0</v>
      </c>
      <c r="I49" s="53">
        <v>6534629</v>
      </c>
      <c r="J49" s="53">
        <v>0</v>
      </c>
      <c r="K49" s="53">
        <v>0</v>
      </c>
      <c r="L49" s="53">
        <v>0</v>
      </c>
      <c r="M49" s="53">
        <v>4642675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4134883</v>
      </c>
      <c r="W49" s="53">
        <v>106797064</v>
      </c>
      <c r="X49" s="53">
        <v>0</v>
      </c>
      <c r="Y49" s="53">
        <v>147357939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14871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14871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94.68288193242995</v>
      </c>
      <c r="C58" s="5">
        <f>IF(C67=0,0,+(C76/C67)*100)</f>
        <v>0</v>
      </c>
      <c r="D58" s="6">
        <f aca="true" t="shared" si="6" ref="D58:Z58">IF(D67=0,0,+(D76/D67)*100)</f>
        <v>100.00010660280918</v>
      </c>
      <c r="E58" s="7">
        <f t="shared" si="6"/>
        <v>100.00010660280918</v>
      </c>
      <c r="F58" s="7">
        <f t="shared" si="6"/>
        <v>100</v>
      </c>
      <c r="G58" s="7">
        <f t="shared" si="6"/>
        <v>100.00332504758344</v>
      </c>
      <c r="H58" s="7">
        <f t="shared" si="6"/>
        <v>99.9993450763819</v>
      </c>
      <c r="I58" s="7">
        <f t="shared" si="6"/>
        <v>100.00055657423539</v>
      </c>
      <c r="J58" s="7">
        <f t="shared" si="6"/>
        <v>100</v>
      </c>
      <c r="K58" s="7">
        <f t="shared" si="6"/>
        <v>93.14350682871412</v>
      </c>
      <c r="L58" s="7">
        <f t="shared" si="6"/>
        <v>102.08765103382025</v>
      </c>
      <c r="M58" s="7">
        <f t="shared" si="6"/>
        <v>98.36140975856928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99.10092725969633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100.00010660280918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99.99947041998244</v>
      </c>
      <c r="E59" s="10">
        <f t="shared" si="7"/>
        <v>99.99947041998244</v>
      </c>
      <c r="F59" s="10">
        <f t="shared" si="7"/>
        <v>100</v>
      </c>
      <c r="G59" s="10">
        <f t="shared" si="7"/>
        <v>100.00092053624306</v>
      </c>
      <c r="H59" s="10">
        <f t="shared" si="7"/>
        <v>99.99513167259786</v>
      </c>
      <c r="I59" s="10">
        <f t="shared" si="7"/>
        <v>99.99852409648012</v>
      </c>
      <c r="J59" s="10">
        <f t="shared" si="7"/>
        <v>100</v>
      </c>
      <c r="K59" s="10">
        <f t="shared" si="7"/>
        <v>59.99551267668836</v>
      </c>
      <c r="L59" s="10">
        <f t="shared" si="7"/>
        <v>117.62402088772845</v>
      </c>
      <c r="M59" s="10">
        <f t="shared" si="7"/>
        <v>88.83949013978382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93.991862337522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99.99947041998244</v>
      </c>
    </row>
    <row r="60" spans="1:26" ht="13.5">
      <c r="A60" s="37" t="s">
        <v>32</v>
      </c>
      <c r="B60" s="12">
        <f t="shared" si="7"/>
        <v>98.3611123267901</v>
      </c>
      <c r="C60" s="12">
        <f t="shared" si="7"/>
        <v>0</v>
      </c>
      <c r="D60" s="3">
        <f t="shared" si="7"/>
        <v>100.00019990232045</v>
      </c>
      <c r="E60" s="13">
        <f t="shared" si="7"/>
        <v>100.00019990232045</v>
      </c>
      <c r="F60" s="13">
        <f t="shared" si="7"/>
        <v>100</v>
      </c>
      <c r="G60" s="13">
        <f t="shared" si="7"/>
        <v>100.00224264318909</v>
      </c>
      <c r="H60" s="13">
        <f t="shared" si="7"/>
        <v>100</v>
      </c>
      <c r="I60" s="13">
        <f t="shared" si="7"/>
        <v>100.00052234527308</v>
      </c>
      <c r="J60" s="13">
        <f t="shared" si="7"/>
        <v>100</v>
      </c>
      <c r="K60" s="13">
        <f t="shared" si="7"/>
        <v>94.40452459320385</v>
      </c>
      <c r="L60" s="13">
        <f t="shared" si="7"/>
        <v>100</v>
      </c>
      <c r="M60" s="13">
        <f t="shared" si="7"/>
        <v>98.15166559278488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98.97524716014259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100.00019990232045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100.00015677648821</v>
      </c>
      <c r="E61" s="13">
        <f t="shared" si="7"/>
        <v>100.00015677648821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96.11086712535987</v>
      </c>
      <c r="L61" s="13">
        <f t="shared" si="7"/>
        <v>100</v>
      </c>
      <c r="M61" s="13">
        <f t="shared" si="7"/>
        <v>98.73377530453537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99.29780550475903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100.00015677648821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100.00163360560093</v>
      </c>
      <c r="E64" s="13">
        <f t="shared" si="7"/>
        <v>100.00163360560093</v>
      </c>
      <c r="F64" s="13">
        <f t="shared" si="7"/>
        <v>100</v>
      </c>
      <c r="G64" s="13">
        <f t="shared" si="7"/>
        <v>100.04109634242553</v>
      </c>
      <c r="H64" s="13">
        <f t="shared" si="7"/>
        <v>100</v>
      </c>
      <c r="I64" s="13">
        <f t="shared" si="7"/>
        <v>100.01444063869786</v>
      </c>
      <c r="J64" s="13">
        <f t="shared" si="7"/>
        <v>100</v>
      </c>
      <c r="K64" s="13">
        <f t="shared" si="7"/>
        <v>61.96660482374769</v>
      </c>
      <c r="L64" s="13">
        <f t="shared" si="7"/>
        <v>100</v>
      </c>
      <c r="M64" s="13">
        <f t="shared" si="7"/>
        <v>82.61990885201953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90.37398354119071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100.00163360560093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15.7217820304632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100.0556140385723</v>
      </c>
      <c r="H66" s="16">
        <f t="shared" si="7"/>
        <v>100</v>
      </c>
      <c r="I66" s="16">
        <f t="shared" si="7"/>
        <v>100.01050069567108</v>
      </c>
      <c r="J66" s="16">
        <f t="shared" si="7"/>
        <v>100</v>
      </c>
      <c r="K66" s="16">
        <f t="shared" si="7"/>
        <v>336.3681122222491</v>
      </c>
      <c r="L66" s="16">
        <f t="shared" si="7"/>
        <v>100</v>
      </c>
      <c r="M66" s="16">
        <f t="shared" si="7"/>
        <v>173.66268445352205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131.46657785966164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279517754</v>
      </c>
      <c r="C67" s="23"/>
      <c r="D67" s="24">
        <v>319879000</v>
      </c>
      <c r="E67" s="25">
        <v>319879000</v>
      </c>
      <c r="F67" s="25">
        <v>22153000</v>
      </c>
      <c r="G67" s="25">
        <v>15879472</v>
      </c>
      <c r="H67" s="25">
        <v>26109915</v>
      </c>
      <c r="I67" s="25">
        <v>64142387</v>
      </c>
      <c r="J67" s="25">
        <v>25639778</v>
      </c>
      <c r="K67" s="25">
        <v>26523588</v>
      </c>
      <c r="L67" s="25">
        <v>25866392</v>
      </c>
      <c r="M67" s="25">
        <v>78029758</v>
      </c>
      <c r="N67" s="25"/>
      <c r="O67" s="25"/>
      <c r="P67" s="25"/>
      <c r="Q67" s="25"/>
      <c r="R67" s="25"/>
      <c r="S67" s="25"/>
      <c r="T67" s="25"/>
      <c r="U67" s="25"/>
      <c r="V67" s="25">
        <v>142172145</v>
      </c>
      <c r="W67" s="25">
        <v>151575000</v>
      </c>
      <c r="X67" s="25"/>
      <c r="Y67" s="24"/>
      <c r="Z67" s="26">
        <v>319879000</v>
      </c>
    </row>
    <row r="68" spans="1:26" ht="13.5" hidden="1">
      <c r="A68" s="36" t="s">
        <v>31</v>
      </c>
      <c r="B68" s="18">
        <v>28509751</v>
      </c>
      <c r="C68" s="18"/>
      <c r="D68" s="19">
        <v>35311000</v>
      </c>
      <c r="E68" s="20">
        <v>35311000</v>
      </c>
      <c r="F68" s="20">
        <v>2782000</v>
      </c>
      <c r="G68" s="20">
        <v>3258970</v>
      </c>
      <c r="H68" s="20">
        <v>3512500</v>
      </c>
      <c r="I68" s="20">
        <v>9553470</v>
      </c>
      <c r="J68" s="20">
        <v>3616484</v>
      </c>
      <c r="K68" s="20">
        <v>4457000</v>
      </c>
      <c r="L68" s="20">
        <v>3064000</v>
      </c>
      <c r="M68" s="20">
        <v>11137484</v>
      </c>
      <c r="N68" s="20"/>
      <c r="O68" s="20"/>
      <c r="P68" s="20"/>
      <c r="Q68" s="20"/>
      <c r="R68" s="20"/>
      <c r="S68" s="20"/>
      <c r="T68" s="20"/>
      <c r="U68" s="20"/>
      <c r="V68" s="20">
        <v>20690954</v>
      </c>
      <c r="W68" s="20">
        <v>17611000</v>
      </c>
      <c r="X68" s="20"/>
      <c r="Y68" s="19"/>
      <c r="Z68" s="22">
        <v>35311000</v>
      </c>
    </row>
    <row r="69" spans="1:26" ht="13.5" hidden="1">
      <c r="A69" s="37" t="s">
        <v>32</v>
      </c>
      <c r="B69" s="18">
        <v>238001424</v>
      </c>
      <c r="C69" s="18"/>
      <c r="D69" s="19">
        <v>264129000</v>
      </c>
      <c r="E69" s="20">
        <v>264129000</v>
      </c>
      <c r="F69" s="20">
        <v>18487000</v>
      </c>
      <c r="G69" s="20">
        <v>12217726</v>
      </c>
      <c r="H69" s="20">
        <v>21750999</v>
      </c>
      <c r="I69" s="20">
        <v>52455725</v>
      </c>
      <c r="J69" s="20">
        <v>21720036</v>
      </c>
      <c r="K69" s="20">
        <v>21571000</v>
      </c>
      <c r="L69" s="20">
        <v>22011000</v>
      </c>
      <c r="M69" s="20">
        <v>65302036</v>
      </c>
      <c r="N69" s="20"/>
      <c r="O69" s="20"/>
      <c r="P69" s="20"/>
      <c r="Q69" s="20"/>
      <c r="R69" s="20"/>
      <c r="S69" s="20"/>
      <c r="T69" s="20"/>
      <c r="U69" s="20"/>
      <c r="V69" s="20">
        <v>117757761</v>
      </c>
      <c r="W69" s="20">
        <v>124234000</v>
      </c>
      <c r="X69" s="20"/>
      <c r="Y69" s="19"/>
      <c r="Z69" s="22">
        <v>264129000</v>
      </c>
    </row>
    <row r="70" spans="1:26" ht="13.5" hidden="1">
      <c r="A70" s="38" t="s">
        <v>113</v>
      </c>
      <c r="B70" s="18">
        <v>231149603</v>
      </c>
      <c r="C70" s="18"/>
      <c r="D70" s="19">
        <v>256416000</v>
      </c>
      <c r="E70" s="20">
        <v>256416000</v>
      </c>
      <c r="F70" s="20">
        <v>17840000</v>
      </c>
      <c r="G70" s="20">
        <v>11551000</v>
      </c>
      <c r="H70" s="20">
        <v>21167302</v>
      </c>
      <c r="I70" s="20">
        <v>50558302</v>
      </c>
      <c r="J70" s="20">
        <v>21092015</v>
      </c>
      <c r="K70" s="20">
        <v>20493000</v>
      </c>
      <c r="L70" s="20">
        <v>21358000</v>
      </c>
      <c r="M70" s="20">
        <v>62943015</v>
      </c>
      <c r="N70" s="20"/>
      <c r="O70" s="20"/>
      <c r="P70" s="20"/>
      <c r="Q70" s="20"/>
      <c r="R70" s="20"/>
      <c r="S70" s="20"/>
      <c r="T70" s="20"/>
      <c r="U70" s="20"/>
      <c r="V70" s="20">
        <v>113501317</v>
      </c>
      <c r="W70" s="20">
        <v>120506000</v>
      </c>
      <c r="X70" s="20"/>
      <c r="Y70" s="19"/>
      <c r="Z70" s="22">
        <v>256416000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6851821</v>
      </c>
      <c r="C73" s="18"/>
      <c r="D73" s="19">
        <v>7713000</v>
      </c>
      <c r="E73" s="20">
        <v>7713000</v>
      </c>
      <c r="F73" s="20">
        <v>647000</v>
      </c>
      <c r="G73" s="20">
        <v>666726</v>
      </c>
      <c r="H73" s="20">
        <v>583697</v>
      </c>
      <c r="I73" s="20">
        <v>1897423</v>
      </c>
      <c r="J73" s="20">
        <v>628021</v>
      </c>
      <c r="K73" s="20">
        <v>1078000</v>
      </c>
      <c r="L73" s="20">
        <v>653000</v>
      </c>
      <c r="M73" s="20">
        <v>2359021</v>
      </c>
      <c r="N73" s="20"/>
      <c r="O73" s="20"/>
      <c r="P73" s="20"/>
      <c r="Q73" s="20"/>
      <c r="R73" s="20"/>
      <c r="S73" s="20"/>
      <c r="T73" s="20"/>
      <c r="U73" s="20"/>
      <c r="V73" s="20">
        <v>4256444</v>
      </c>
      <c r="W73" s="20">
        <v>3728000</v>
      </c>
      <c r="X73" s="20"/>
      <c r="Y73" s="19"/>
      <c r="Z73" s="22">
        <v>7713000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13006579</v>
      </c>
      <c r="C75" s="27"/>
      <c r="D75" s="28">
        <v>20439000</v>
      </c>
      <c r="E75" s="29">
        <v>20439000</v>
      </c>
      <c r="F75" s="29">
        <v>884000</v>
      </c>
      <c r="G75" s="29">
        <v>402776</v>
      </c>
      <c r="H75" s="29">
        <v>846416</v>
      </c>
      <c r="I75" s="29">
        <v>2133192</v>
      </c>
      <c r="J75" s="29">
        <v>303258</v>
      </c>
      <c r="K75" s="29">
        <v>495588</v>
      </c>
      <c r="L75" s="29">
        <v>791392</v>
      </c>
      <c r="M75" s="29">
        <v>1590238</v>
      </c>
      <c r="N75" s="29"/>
      <c r="O75" s="29"/>
      <c r="P75" s="29"/>
      <c r="Q75" s="29"/>
      <c r="R75" s="29"/>
      <c r="S75" s="29"/>
      <c r="T75" s="29"/>
      <c r="U75" s="29"/>
      <c r="V75" s="29">
        <v>3723430</v>
      </c>
      <c r="W75" s="29">
        <v>9730000</v>
      </c>
      <c r="X75" s="29"/>
      <c r="Y75" s="28"/>
      <c r="Z75" s="30">
        <v>20439000</v>
      </c>
    </row>
    <row r="76" spans="1:26" ht="13.5" hidden="1">
      <c r="A76" s="41" t="s">
        <v>120</v>
      </c>
      <c r="B76" s="31">
        <v>264655465</v>
      </c>
      <c r="C76" s="31"/>
      <c r="D76" s="32">
        <v>319879341</v>
      </c>
      <c r="E76" s="33">
        <v>319879341</v>
      </c>
      <c r="F76" s="33">
        <v>22153000</v>
      </c>
      <c r="G76" s="33">
        <v>15880000</v>
      </c>
      <c r="H76" s="33">
        <v>26109744</v>
      </c>
      <c r="I76" s="33">
        <v>64142744</v>
      </c>
      <c r="J76" s="33">
        <v>25639778</v>
      </c>
      <c r="K76" s="33">
        <v>24705000</v>
      </c>
      <c r="L76" s="33">
        <v>26406392</v>
      </c>
      <c r="M76" s="33">
        <v>76751170</v>
      </c>
      <c r="N76" s="33"/>
      <c r="O76" s="33"/>
      <c r="P76" s="33"/>
      <c r="Q76" s="33"/>
      <c r="R76" s="33"/>
      <c r="S76" s="33"/>
      <c r="T76" s="33"/>
      <c r="U76" s="33"/>
      <c r="V76" s="33">
        <v>140893914</v>
      </c>
      <c r="W76" s="33">
        <v>151575000</v>
      </c>
      <c r="X76" s="33"/>
      <c r="Y76" s="32"/>
      <c r="Z76" s="34">
        <v>319879341</v>
      </c>
    </row>
    <row r="77" spans="1:26" ht="13.5" hidden="1">
      <c r="A77" s="36" t="s">
        <v>31</v>
      </c>
      <c r="B77" s="18">
        <v>28509751</v>
      </c>
      <c r="C77" s="18"/>
      <c r="D77" s="19">
        <v>35310813</v>
      </c>
      <c r="E77" s="20">
        <v>35310813</v>
      </c>
      <c r="F77" s="20">
        <v>2782000</v>
      </c>
      <c r="G77" s="20">
        <v>3259000</v>
      </c>
      <c r="H77" s="20">
        <v>3512329</v>
      </c>
      <c r="I77" s="20">
        <v>9553329</v>
      </c>
      <c r="J77" s="20">
        <v>3616484</v>
      </c>
      <c r="K77" s="20">
        <v>2674000</v>
      </c>
      <c r="L77" s="20">
        <v>3604000</v>
      </c>
      <c r="M77" s="20">
        <v>9894484</v>
      </c>
      <c r="N77" s="20"/>
      <c r="O77" s="20"/>
      <c r="P77" s="20"/>
      <c r="Q77" s="20"/>
      <c r="R77" s="20"/>
      <c r="S77" s="20"/>
      <c r="T77" s="20"/>
      <c r="U77" s="20"/>
      <c r="V77" s="20">
        <v>19447813</v>
      </c>
      <c r="W77" s="20">
        <v>17611000</v>
      </c>
      <c r="X77" s="20"/>
      <c r="Y77" s="19"/>
      <c r="Z77" s="22">
        <v>35310813</v>
      </c>
    </row>
    <row r="78" spans="1:26" ht="13.5" hidden="1">
      <c r="A78" s="37" t="s">
        <v>32</v>
      </c>
      <c r="B78" s="18">
        <v>234100848</v>
      </c>
      <c r="C78" s="18"/>
      <c r="D78" s="19">
        <v>264129528</v>
      </c>
      <c r="E78" s="20">
        <v>264129528</v>
      </c>
      <c r="F78" s="20">
        <v>18487000</v>
      </c>
      <c r="G78" s="20">
        <v>12218000</v>
      </c>
      <c r="H78" s="20">
        <v>21750999</v>
      </c>
      <c r="I78" s="20">
        <v>52455999</v>
      </c>
      <c r="J78" s="20">
        <v>21720036</v>
      </c>
      <c r="K78" s="20">
        <v>20364000</v>
      </c>
      <c r="L78" s="20">
        <v>22011000</v>
      </c>
      <c r="M78" s="20">
        <v>64095036</v>
      </c>
      <c r="N78" s="20"/>
      <c r="O78" s="20"/>
      <c r="P78" s="20"/>
      <c r="Q78" s="20"/>
      <c r="R78" s="20"/>
      <c r="S78" s="20"/>
      <c r="T78" s="20"/>
      <c r="U78" s="20"/>
      <c r="V78" s="20">
        <v>116551035</v>
      </c>
      <c r="W78" s="20">
        <v>124234000</v>
      </c>
      <c r="X78" s="20"/>
      <c r="Y78" s="19"/>
      <c r="Z78" s="22">
        <v>264129528</v>
      </c>
    </row>
    <row r="79" spans="1:26" ht="13.5" hidden="1">
      <c r="A79" s="38" t="s">
        <v>113</v>
      </c>
      <c r="B79" s="18"/>
      <c r="C79" s="18"/>
      <c r="D79" s="19">
        <v>256416402</v>
      </c>
      <c r="E79" s="20">
        <v>256416402</v>
      </c>
      <c r="F79" s="20">
        <v>17840000</v>
      </c>
      <c r="G79" s="20">
        <v>11551000</v>
      </c>
      <c r="H79" s="20">
        <v>21167302</v>
      </c>
      <c r="I79" s="20">
        <v>50558302</v>
      </c>
      <c r="J79" s="20">
        <v>21092015</v>
      </c>
      <c r="K79" s="20">
        <v>19696000</v>
      </c>
      <c r="L79" s="20">
        <v>21358000</v>
      </c>
      <c r="M79" s="20">
        <v>62146015</v>
      </c>
      <c r="N79" s="20"/>
      <c r="O79" s="20"/>
      <c r="P79" s="20"/>
      <c r="Q79" s="20"/>
      <c r="R79" s="20"/>
      <c r="S79" s="20"/>
      <c r="T79" s="20"/>
      <c r="U79" s="20"/>
      <c r="V79" s="20">
        <v>112704317</v>
      </c>
      <c r="W79" s="20">
        <v>120506000</v>
      </c>
      <c r="X79" s="20"/>
      <c r="Y79" s="19"/>
      <c r="Z79" s="22">
        <v>256416402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7713126</v>
      </c>
      <c r="E82" s="20">
        <v>7713126</v>
      </c>
      <c r="F82" s="20">
        <v>647000</v>
      </c>
      <c r="G82" s="20">
        <v>667000</v>
      </c>
      <c r="H82" s="20">
        <v>583697</v>
      </c>
      <c r="I82" s="20">
        <v>1897697</v>
      </c>
      <c r="J82" s="20">
        <v>628021</v>
      </c>
      <c r="K82" s="20">
        <v>668000</v>
      </c>
      <c r="L82" s="20">
        <v>653000</v>
      </c>
      <c r="M82" s="20">
        <v>1949021</v>
      </c>
      <c r="N82" s="20"/>
      <c r="O82" s="20"/>
      <c r="P82" s="20"/>
      <c r="Q82" s="20"/>
      <c r="R82" s="20"/>
      <c r="S82" s="20"/>
      <c r="T82" s="20"/>
      <c r="U82" s="20"/>
      <c r="V82" s="20">
        <v>3846718</v>
      </c>
      <c r="W82" s="20">
        <v>3728000</v>
      </c>
      <c r="X82" s="20"/>
      <c r="Y82" s="19"/>
      <c r="Z82" s="22">
        <v>7713126</v>
      </c>
    </row>
    <row r="83" spans="1:26" ht="13.5" hidden="1">
      <c r="A83" s="38" t="s">
        <v>117</v>
      </c>
      <c r="B83" s="18">
        <v>234100848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2044866</v>
      </c>
      <c r="C84" s="27"/>
      <c r="D84" s="28">
        <v>20439000</v>
      </c>
      <c r="E84" s="29">
        <v>20439000</v>
      </c>
      <c r="F84" s="29">
        <v>884000</v>
      </c>
      <c r="G84" s="29">
        <v>403000</v>
      </c>
      <c r="H84" s="29">
        <v>846416</v>
      </c>
      <c r="I84" s="29">
        <v>2133416</v>
      </c>
      <c r="J84" s="29">
        <v>303258</v>
      </c>
      <c r="K84" s="29">
        <v>1667000</v>
      </c>
      <c r="L84" s="29">
        <v>791392</v>
      </c>
      <c r="M84" s="29">
        <v>2761650</v>
      </c>
      <c r="N84" s="29"/>
      <c r="O84" s="29"/>
      <c r="P84" s="29"/>
      <c r="Q84" s="29"/>
      <c r="R84" s="29"/>
      <c r="S84" s="29"/>
      <c r="T84" s="29"/>
      <c r="U84" s="29"/>
      <c r="V84" s="29">
        <v>4895066</v>
      </c>
      <c r="W84" s="29">
        <v>9730000</v>
      </c>
      <c r="X84" s="29"/>
      <c r="Y84" s="28"/>
      <c r="Z84" s="30">
        <v>20439000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87011111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54418500</v>
      </c>
      <c r="X6" s="59">
        <v>-54418500</v>
      </c>
      <c r="Y6" s="60">
        <v>-100</v>
      </c>
      <c r="Z6" s="61">
        <v>0</v>
      </c>
    </row>
    <row r="7" spans="1:26" ht="13.5">
      <c r="A7" s="57" t="s">
        <v>33</v>
      </c>
      <c r="B7" s="18">
        <v>20631255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569705</v>
      </c>
      <c r="L7" s="59">
        <v>567575</v>
      </c>
      <c r="M7" s="59">
        <v>1137280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1137280</v>
      </c>
      <c r="W7" s="59">
        <v>6696000</v>
      </c>
      <c r="X7" s="59">
        <v>-5558720</v>
      </c>
      <c r="Y7" s="60">
        <v>-83.02</v>
      </c>
      <c r="Z7" s="61">
        <v>0</v>
      </c>
    </row>
    <row r="8" spans="1:26" ht="13.5">
      <c r="A8" s="57" t="s">
        <v>34</v>
      </c>
      <c r="B8" s="18">
        <v>1026529750</v>
      </c>
      <c r="C8" s="18">
        <v>0</v>
      </c>
      <c r="D8" s="58">
        <v>800549000</v>
      </c>
      <c r="E8" s="59">
        <v>800549000</v>
      </c>
      <c r="F8" s="59">
        <v>39414971</v>
      </c>
      <c r="G8" s="59">
        <v>46943443</v>
      </c>
      <c r="H8" s="59">
        <v>52796082</v>
      </c>
      <c r="I8" s="59">
        <v>139154496</v>
      </c>
      <c r="J8" s="59">
        <v>64781085</v>
      </c>
      <c r="K8" s="59">
        <v>37909958</v>
      </c>
      <c r="L8" s="59">
        <v>53733857</v>
      </c>
      <c r="M8" s="59">
        <v>156424900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295579396</v>
      </c>
      <c r="W8" s="59">
        <v>506940000</v>
      </c>
      <c r="X8" s="59">
        <v>-211360604</v>
      </c>
      <c r="Y8" s="60">
        <v>-41.69</v>
      </c>
      <c r="Z8" s="61">
        <v>800549000</v>
      </c>
    </row>
    <row r="9" spans="1:26" ht="13.5">
      <c r="A9" s="57" t="s">
        <v>35</v>
      </c>
      <c r="B9" s="18">
        <v>2097626</v>
      </c>
      <c r="C9" s="18">
        <v>0</v>
      </c>
      <c r="D9" s="58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8066464</v>
      </c>
      <c r="L9" s="59">
        <v>0</v>
      </c>
      <c r="M9" s="59">
        <v>8066464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8066464</v>
      </c>
      <c r="W9" s="59">
        <v>52266000</v>
      </c>
      <c r="X9" s="59">
        <v>-44199536</v>
      </c>
      <c r="Y9" s="60">
        <v>-84.57</v>
      </c>
      <c r="Z9" s="61">
        <v>0</v>
      </c>
    </row>
    <row r="10" spans="1:26" ht="25.5">
      <c r="A10" s="62" t="s">
        <v>105</v>
      </c>
      <c r="B10" s="63">
        <f>SUM(B5:B9)</f>
        <v>1136269742</v>
      </c>
      <c r="C10" s="63">
        <f>SUM(C5:C9)</f>
        <v>0</v>
      </c>
      <c r="D10" s="64">
        <f aca="true" t="shared" si="0" ref="D10:Z10">SUM(D5:D9)</f>
        <v>800549000</v>
      </c>
      <c r="E10" s="65">
        <f t="shared" si="0"/>
        <v>800549000</v>
      </c>
      <c r="F10" s="65">
        <f t="shared" si="0"/>
        <v>39414971</v>
      </c>
      <c r="G10" s="65">
        <f t="shared" si="0"/>
        <v>46943443</v>
      </c>
      <c r="H10" s="65">
        <f t="shared" si="0"/>
        <v>52796082</v>
      </c>
      <c r="I10" s="65">
        <f t="shared" si="0"/>
        <v>139154496</v>
      </c>
      <c r="J10" s="65">
        <f t="shared" si="0"/>
        <v>64781085</v>
      </c>
      <c r="K10" s="65">
        <f t="shared" si="0"/>
        <v>46546127</v>
      </c>
      <c r="L10" s="65">
        <f t="shared" si="0"/>
        <v>54301432</v>
      </c>
      <c r="M10" s="65">
        <f t="shared" si="0"/>
        <v>165628644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304783140</v>
      </c>
      <c r="W10" s="65">
        <f t="shared" si="0"/>
        <v>620320500</v>
      </c>
      <c r="X10" s="65">
        <f t="shared" si="0"/>
        <v>-315537360</v>
      </c>
      <c r="Y10" s="66">
        <f>+IF(W10&lt;&gt;0,(X10/W10)*100,0)</f>
        <v>-50.86682771244865</v>
      </c>
      <c r="Z10" s="67">
        <f t="shared" si="0"/>
        <v>800549000</v>
      </c>
    </row>
    <row r="11" spans="1:26" ht="13.5">
      <c r="A11" s="57" t="s">
        <v>36</v>
      </c>
      <c r="B11" s="18">
        <v>397195808</v>
      </c>
      <c r="C11" s="18">
        <v>0</v>
      </c>
      <c r="D11" s="58">
        <v>127755561</v>
      </c>
      <c r="E11" s="59">
        <v>127755561</v>
      </c>
      <c r="F11" s="59">
        <v>29246272</v>
      </c>
      <c r="G11" s="59">
        <v>34519045</v>
      </c>
      <c r="H11" s="59">
        <v>32607046</v>
      </c>
      <c r="I11" s="59">
        <v>96372363</v>
      </c>
      <c r="J11" s="59">
        <v>38732696</v>
      </c>
      <c r="K11" s="59">
        <v>30760096</v>
      </c>
      <c r="L11" s="59">
        <v>11233899</v>
      </c>
      <c r="M11" s="59">
        <v>80726691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177099054</v>
      </c>
      <c r="W11" s="59">
        <v>206172000</v>
      </c>
      <c r="X11" s="59">
        <v>-29072946</v>
      </c>
      <c r="Y11" s="60">
        <v>-14.1</v>
      </c>
      <c r="Z11" s="61">
        <v>127755561</v>
      </c>
    </row>
    <row r="12" spans="1:26" ht="13.5">
      <c r="A12" s="57" t="s">
        <v>37</v>
      </c>
      <c r="B12" s="18">
        <v>11307111</v>
      </c>
      <c r="C12" s="18">
        <v>0</v>
      </c>
      <c r="D12" s="58">
        <v>0</v>
      </c>
      <c r="E12" s="59">
        <v>0</v>
      </c>
      <c r="F12" s="59">
        <v>921573</v>
      </c>
      <c r="G12" s="59">
        <v>783778</v>
      </c>
      <c r="H12" s="59">
        <v>1034138</v>
      </c>
      <c r="I12" s="59">
        <v>2739489</v>
      </c>
      <c r="J12" s="59">
        <v>968703</v>
      </c>
      <c r="K12" s="59">
        <v>852779</v>
      </c>
      <c r="L12" s="59">
        <v>0</v>
      </c>
      <c r="M12" s="59">
        <v>1821482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4560971</v>
      </c>
      <c r="W12" s="59">
        <v>4560000</v>
      </c>
      <c r="X12" s="59">
        <v>971</v>
      </c>
      <c r="Y12" s="60">
        <v>0.02</v>
      </c>
      <c r="Z12" s="61">
        <v>0</v>
      </c>
    </row>
    <row r="13" spans="1:26" ht="13.5">
      <c r="A13" s="57" t="s">
        <v>106</v>
      </c>
      <c r="B13" s="18">
        <v>75501095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67650400</v>
      </c>
      <c r="C15" s="18">
        <v>0</v>
      </c>
      <c r="D15" s="58">
        <v>0</v>
      </c>
      <c r="E15" s="59">
        <v>0</v>
      </c>
      <c r="F15" s="59">
        <v>825563</v>
      </c>
      <c r="G15" s="59">
        <v>2505276</v>
      </c>
      <c r="H15" s="59">
        <v>5027760</v>
      </c>
      <c r="I15" s="59">
        <v>8358599</v>
      </c>
      <c r="J15" s="59">
        <v>5417073</v>
      </c>
      <c r="K15" s="59">
        <v>3571868</v>
      </c>
      <c r="L15" s="59">
        <v>34943904</v>
      </c>
      <c r="M15" s="59">
        <v>43932845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52291444</v>
      </c>
      <c r="W15" s="59">
        <v>22039200</v>
      </c>
      <c r="X15" s="59">
        <v>30252244</v>
      </c>
      <c r="Y15" s="60">
        <v>137.27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293545044</v>
      </c>
      <c r="C17" s="18">
        <v>0</v>
      </c>
      <c r="D17" s="58">
        <v>672793439</v>
      </c>
      <c r="E17" s="59">
        <v>672793439</v>
      </c>
      <c r="F17" s="59">
        <v>8421563</v>
      </c>
      <c r="G17" s="59">
        <v>9135344</v>
      </c>
      <c r="H17" s="59">
        <v>14127138</v>
      </c>
      <c r="I17" s="59">
        <v>31684045</v>
      </c>
      <c r="J17" s="59">
        <v>19662613</v>
      </c>
      <c r="K17" s="59">
        <v>11361385</v>
      </c>
      <c r="L17" s="59">
        <v>8123629</v>
      </c>
      <c r="M17" s="59">
        <v>39147627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70831672</v>
      </c>
      <c r="W17" s="59">
        <v>112989400</v>
      </c>
      <c r="X17" s="59">
        <v>-42157728</v>
      </c>
      <c r="Y17" s="60">
        <v>-37.31</v>
      </c>
      <c r="Z17" s="61">
        <v>672793439</v>
      </c>
    </row>
    <row r="18" spans="1:26" ht="13.5">
      <c r="A18" s="69" t="s">
        <v>42</v>
      </c>
      <c r="B18" s="70">
        <f>SUM(B11:B17)</f>
        <v>845199458</v>
      </c>
      <c r="C18" s="70">
        <f>SUM(C11:C17)</f>
        <v>0</v>
      </c>
      <c r="D18" s="71">
        <f aca="true" t="shared" si="1" ref="D18:Z18">SUM(D11:D17)</f>
        <v>800549000</v>
      </c>
      <c r="E18" s="72">
        <f t="shared" si="1"/>
        <v>800549000</v>
      </c>
      <c r="F18" s="72">
        <f t="shared" si="1"/>
        <v>39414971</v>
      </c>
      <c r="G18" s="72">
        <f t="shared" si="1"/>
        <v>46943443</v>
      </c>
      <c r="H18" s="72">
        <f t="shared" si="1"/>
        <v>52796082</v>
      </c>
      <c r="I18" s="72">
        <f t="shared" si="1"/>
        <v>139154496</v>
      </c>
      <c r="J18" s="72">
        <f t="shared" si="1"/>
        <v>64781085</v>
      </c>
      <c r="K18" s="72">
        <f t="shared" si="1"/>
        <v>46546128</v>
      </c>
      <c r="L18" s="72">
        <f t="shared" si="1"/>
        <v>54301432</v>
      </c>
      <c r="M18" s="72">
        <f t="shared" si="1"/>
        <v>165628645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304783141</v>
      </c>
      <c r="W18" s="72">
        <f t="shared" si="1"/>
        <v>345760600</v>
      </c>
      <c r="X18" s="72">
        <f t="shared" si="1"/>
        <v>-40977459</v>
      </c>
      <c r="Y18" s="66">
        <f>+IF(W18&lt;&gt;0,(X18/W18)*100,0)</f>
        <v>-11.851396312940226</v>
      </c>
      <c r="Z18" s="73">
        <f t="shared" si="1"/>
        <v>800549000</v>
      </c>
    </row>
    <row r="19" spans="1:26" ht="13.5">
      <c r="A19" s="69" t="s">
        <v>43</v>
      </c>
      <c r="B19" s="74">
        <f>+B10-B18</f>
        <v>291070284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-1</v>
      </c>
      <c r="L19" s="76">
        <f t="shared" si="2"/>
        <v>0</v>
      </c>
      <c r="M19" s="76">
        <f t="shared" si="2"/>
        <v>-1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</v>
      </c>
      <c r="W19" s="76">
        <f>IF(E10=E18,0,W10-W18)</f>
        <v>0</v>
      </c>
      <c r="X19" s="76">
        <f t="shared" si="2"/>
        <v>-274559901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291070284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-1</v>
      </c>
      <c r="L22" s="87">
        <f t="shared" si="3"/>
        <v>0</v>
      </c>
      <c r="M22" s="87">
        <f t="shared" si="3"/>
        <v>-1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</v>
      </c>
      <c r="W22" s="87">
        <f t="shared" si="3"/>
        <v>0</v>
      </c>
      <c r="X22" s="87">
        <f t="shared" si="3"/>
        <v>-274559901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291070284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-1</v>
      </c>
      <c r="L24" s="76">
        <f t="shared" si="4"/>
        <v>0</v>
      </c>
      <c r="M24" s="76">
        <f t="shared" si="4"/>
        <v>-1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</v>
      </c>
      <c r="W24" s="76">
        <f t="shared" si="4"/>
        <v>0</v>
      </c>
      <c r="X24" s="76">
        <f t="shared" si="4"/>
        <v>-274559901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818128918</v>
      </c>
      <c r="C27" s="21">
        <v>0</v>
      </c>
      <c r="D27" s="98">
        <v>704498219</v>
      </c>
      <c r="E27" s="99">
        <v>704498219</v>
      </c>
      <c r="F27" s="99">
        <v>21473046</v>
      </c>
      <c r="G27" s="99">
        <v>15985315</v>
      </c>
      <c r="H27" s="99">
        <v>62440941</v>
      </c>
      <c r="I27" s="99">
        <v>99899302</v>
      </c>
      <c r="J27" s="99">
        <v>46899796</v>
      </c>
      <c r="K27" s="99">
        <v>39884982</v>
      </c>
      <c r="L27" s="99">
        <v>52543972</v>
      </c>
      <c r="M27" s="99">
        <v>139328750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239228052</v>
      </c>
      <c r="W27" s="99">
        <v>352249110</v>
      </c>
      <c r="X27" s="99">
        <v>-113021058</v>
      </c>
      <c r="Y27" s="100">
        <v>-32.09</v>
      </c>
      <c r="Z27" s="101">
        <v>704498219</v>
      </c>
    </row>
    <row r="28" spans="1:26" ht="13.5">
      <c r="A28" s="102" t="s">
        <v>44</v>
      </c>
      <c r="B28" s="18">
        <v>818128918</v>
      </c>
      <c r="C28" s="18">
        <v>0</v>
      </c>
      <c r="D28" s="58">
        <v>581594000</v>
      </c>
      <c r="E28" s="59">
        <v>581594000</v>
      </c>
      <c r="F28" s="59">
        <v>21460846</v>
      </c>
      <c r="G28" s="59">
        <v>15985315</v>
      </c>
      <c r="H28" s="59">
        <v>62437277</v>
      </c>
      <c r="I28" s="59">
        <v>99883438</v>
      </c>
      <c r="J28" s="59">
        <v>46899796</v>
      </c>
      <c r="K28" s="59">
        <v>39884982</v>
      </c>
      <c r="L28" s="59">
        <v>52543972</v>
      </c>
      <c r="M28" s="59">
        <v>139328750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239212188</v>
      </c>
      <c r="W28" s="59">
        <v>290797000</v>
      </c>
      <c r="X28" s="59">
        <v>-51584812</v>
      </c>
      <c r="Y28" s="60">
        <v>-17.74</v>
      </c>
      <c r="Z28" s="61">
        <v>581594000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12200</v>
      </c>
      <c r="G29" s="59">
        <v>0</v>
      </c>
      <c r="H29" s="59">
        <v>0</v>
      </c>
      <c r="I29" s="59">
        <v>12200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12200</v>
      </c>
      <c r="W29" s="59"/>
      <c r="X29" s="59">
        <v>12200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122904219</v>
      </c>
      <c r="E31" s="59">
        <v>122904219</v>
      </c>
      <c r="F31" s="59">
        <v>0</v>
      </c>
      <c r="G31" s="59">
        <v>0</v>
      </c>
      <c r="H31" s="59">
        <v>3664</v>
      </c>
      <c r="I31" s="59">
        <v>3664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3664</v>
      </c>
      <c r="W31" s="59">
        <v>61452110</v>
      </c>
      <c r="X31" s="59">
        <v>-61448446</v>
      </c>
      <c r="Y31" s="60">
        <v>-99.99</v>
      </c>
      <c r="Z31" s="61">
        <v>122904219</v>
      </c>
    </row>
    <row r="32" spans="1:26" ht="13.5">
      <c r="A32" s="69" t="s">
        <v>50</v>
      </c>
      <c r="B32" s="21">
        <f>SUM(B28:B31)</f>
        <v>818128918</v>
      </c>
      <c r="C32" s="21">
        <f>SUM(C28:C31)</f>
        <v>0</v>
      </c>
      <c r="D32" s="98">
        <f aca="true" t="shared" si="5" ref="D32:Z32">SUM(D28:D31)</f>
        <v>704498219</v>
      </c>
      <c r="E32" s="99">
        <f t="shared" si="5"/>
        <v>704498219</v>
      </c>
      <c r="F32" s="99">
        <f t="shared" si="5"/>
        <v>21473046</v>
      </c>
      <c r="G32" s="99">
        <f t="shared" si="5"/>
        <v>15985315</v>
      </c>
      <c r="H32" s="99">
        <f t="shared" si="5"/>
        <v>62440941</v>
      </c>
      <c r="I32" s="99">
        <f t="shared" si="5"/>
        <v>99899302</v>
      </c>
      <c r="J32" s="99">
        <f t="shared" si="5"/>
        <v>46899796</v>
      </c>
      <c r="K32" s="99">
        <f t="shared" si="5"/>
        <v>39884982</v>
      </c>
      <c r="L32" s="99">
        <f t="shared" si="5"/>
        <v>52543972</v>
      </c>
      <c r="M32" s="99">
        <f t="shared" si="5"/>
        <v>139328750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239228052</v>
      </c>
      <c r="W32" s="99">
        <f t="shared" si="5"/>
        <v>352249110</v>
      </c>
      <c r="X32" s="99">
        <f t="shared" si="5"/>
        <v>-113021058</v>
      </c>
      <c r="Y32" s="100">
        <f>+IF(W32&lt;&gt;0,(X32/W32)*100,0)</f>
        <v>-32.08554820763068</v>
      </c>
      <c r="Z32" s="101">
        <f t="shared" si="5"/>
        <v>704498219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471028661</v>
      </c>
      <c r="C35" s="18">
        <v>0</v>
      </c>
      <c r="D35" s="58">
        <v>244848000</v>
      </c>
      <c r="E35" s="59">
        <v>244848000</v>
      </c>
      <c r="F35" s="59">
        <v>203742954</v>
      </c>
      <c r="G35" s="59">
        <v>209230685</v>
      </c>
      <c r="H35" s="59">
        <v>209230685</v>
      </c>
      <c r="I35" s="59">
        <v>209230685</v>
      </c>
      <c r="J35" s="59">
        <v>6681423</v>
      </c>
      <c r="K35" s="59">
        <v>102429447</v>
      </c>
      <c r="L35" s="59">
        <v>20297424</v>
      </c>
      <c r="M35" s="59">
        <v>20297424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20297424</v>
      </c>
      <c r="W35" s="59">
        <v>122424000</v>
      </c>
      <c r="X35" s="59">
        <v>-102126576</v>
      </c>
      <c r="Y35" s="60">
        <v>-83.42</v>
      </c>
      <c r="Z35" s="61">
        <v>244848000</v>
      </c>
    </row>
    <row r="36" spans="1:26" ht="13.5">
      <c r="A36" s="57" t="s">
        <v>53</v>
      </c>
      <c r="B36" s="18">
        <v>3478173612</v>
      </c>
      <c r="C36" s="18">
        <v>0</v>
      </c>
      <c r="D36" s="58">
        <v>4305239000</v>
      </c>
      <c r="E36" s="59">
        <v>4305239000</v>
      </c>
      <c r="F36" s="59">
        <v>21473046</v>
      </c>
      <c r="G36" s="59">
        <v>15985315</v>
      </c>
      <c r="H36" s="59">
        <v>15985315</v>
      </c>
      <c r="I36" s="59">
        <v>15985315</v>
      </c>
      <c r="J36" s="59">
        <v>43973461</v>
      </c>
      <c r="K36" s="59">
        <v>39884982</v>
      </c>
      <c r="L36" s="59">
        <v>52543973</v>
      </c>
      <c r="M36" s="59">
        <v>52543973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52543973</v>
      </c>
      <c r="W36" s="59">
        <v>2152619500</v>
      </c>
      <c r="X36" s="59">
        <v>-2100075527</v>
      </c>
      <c r="Y36" s="60">
        <v>-97.56</v>
      </c>
      <c r="Z36" s="61">
        <v>4305239000</v>
      </c>
    </row>
    <row r="37" spans="1:26" ht="13.5">
      <c r="A37" s="57" t="s">
        <v>54</v>
      </c>
      <c r="B37" s="18">
        <v>534489496</v>
      </c>
      <c r="C37" s="18">
        <v>0</v>
      </c>
      <c r="D37" s="58">
        <v>455954000</v>
      </c>
      <c r="E37" s="59">
        <v>455954000</v>
      </c>
      <c r="F37" s="59">
        <v>194223000</v>
      </c>
      <c r="G37" s="59">
        <v>194223000</v>
      </c>
      <c r="H37" s="59">
        <v>194223000</v>
      </c>
      <c r="I37" s="59">
        <v>194223000</v>
      </c>
      <c r="J37" s="59">
        <v>30865339</v>
      </c>
      <c r="K37" s="59">
        <v>47655127</v>
      </c>
      <c r="L37" s="59">
        <v>54301433</v>
      </c>
      <c r="M37" s="59">
        <v>54301433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54301433</v>
      </c>
      <c r="W37" s="59">
        <v>227977000</v>
      </c>
      <c r="X37" s="59">
        <v>-173675567</v>
      </c>
      <c r="Y37" s="60">
        <v>-76.18</v>
      </c>
      <c r="Z37" s="61">
        <v>455954000</v>
      </c>
    </row>
    <row r="38" spans="1:26" ht="13.5">
      <c r="A38" s="57" t="s">
        <v>55</v>
      </c>
      <c r="B38" s="18">
        <v>2156118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3412556659</v>
      </c>
      <c r="C39" s="18">
        <v>0</v>
      </c>
      <c r="D39" s="58">
        <v>4094133000</v>
      </c>
      <c r="E39" s="59">
        <v>4094133000</v>
      </c>
      <c r="F39" s="59">
        <v>30993000</v>
      </c>
      <c r="G39" s="59">
        <v>30993000</v>
      </c>
      <c r="H39" s="59">
        <v>30993000</v>
      </c>
      <c r="I39" s="59">
        <v>30993000</v>
      </c>
      <c r="J39" s="59">
        <v>19789545</v>
      </c>
      <c r="K39" s="59">
        <v>94659302</v>
      </c>
      <c r="L39" s="59">
        <v>18539964</v>
      </c>
      <c r="M39" s="59">
        <v>18539964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18539964</v>
      </c>
      <c r="W39" s="59">
        <v>2047066500</v>
      </c>
      <c r="X39" s="59">
        <v>-2028526536</v>
      </c>
      <c r="Y39" s="60">
        <v>-99.09</v>
      </c>
      <c r="Z39" s="61">
        <v>4094133000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338874021</v>
      </c>
      <c r="C42" s="18">
        <v>0</v>
      </c>
      <c r="D42" s="58">
        <v>686645824</v>
      </c>
      <c r="E42" s="59">
        <v>686645824</v>
      </c>
      <c r="F42" s="59">
        <v>-83322365</v>
      </c>
      <c r="G42" s="59">
        <v>-51478009</v>
      </c>
      <c r="H42" s="59">
        <v>-52796082</v>
      </c>
      <c r="I42" s="59">
        <v>-187596456</v>
      </c>
      <c r="J42" s="59">
        <v>-64781085</v>
      </c>
      <c r="K42" s="59">
        <v>-36800958</v>
      </c>
      <c r="L42" s="59">
        <v>26516725</v>
      </c>
      <c r="M42" s="59">
        <v>-75065318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-262661774</v>
      </c>
      <c r="W42" s="59">
        <v>517844834</v>
      </c>
      <c r="X42" s="59">
        <v>-780506608</v>
      </c>
      <c r="Y42" s="60">
        <v>-150.72</v>
      </c>
      <c r="Z42" s="61">
        <v>686645824</v>
      </c>
    </row>
    <row r="43" spans="1:26" ht="13.5">
      <c r="A43" s="57" t="s">
        <v>59</v>
      </c>
      <c r="B43" s="18">
        <v>-192668594</v>
      </c>
      <c r="C43" s="18">
        <v>0</v>
      </c>
      <c r="D43" s="58">
        <v>-704498004</v>
      </c>
      <c r="E43" s="59">
        <v>-704498004</v>
      </c>
      <c r="F43" s="59">
        <v>-21473046</v>
      </c>
      <c r="G43" s="59">
        <v>-15985315</v>
      </c>
      <c r="H43" s="59">
        <v>-62440941</v>
      </c>
      <c r="I43" s="59">
        <v>-99899302</v>
      </c>
      <c r="J43" s="59">
        <v>-46899796</v>
      </c>
      <c r="K43" s="59">
        <v>-43973461</v>
      </c>
      <c r="L43" s="59">
        <v>-52543972</v>
      </c>
      <c r="M43" s="59">
        <v>-143417229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-243316531</v>
      </c>
      <c r="W43" s="59">
        <v>-352249002</v>
      </c>
      <c r="X43" s="59">
        <v>108932471</v>
      </c>
      <c r="Y43" s="60">
        <v>-30.92</v>
      </c>
      <c r="Z43" s="61">
        <v>-704498004</v>
      </c>
    </row>
    <row r="44" spans="1:26" ht="13.5">
      <c r="A44" s="57" t="s">
        <v>60</v>
      </c>
      <c r="B44" s="18">
        <v>-3728903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233715179</v>
      </c>
      <c r="C45" s="21">
        <v>0</v>
      </c>
      <c r="D45" s="98">
        <v>-17852180</v>
      </c>
      <c r="E45" s="99">
        <v>-17852180</v>
      </c>
      <c r="F45" s="99">
        <v>134140763</v>
      </c>
      <c r="G45" s="99">
        <v>66677439</v>
      </c>
      <c r="H45" s="99">
        <v>-48559584</v>
      </c>
      <c r="I45" s="99">
        <v>-48559584</v>
      </c>
      <c r="J45" s="99">
        <v>-160240465</v>
      </c>
      <c r="K45" s="99">
        <v>-241014884</v>
      </c>
      <c r="L45" s="99">
        <v>-267042131</v>
      </c>
      <c r="M45" s="99">
        <v>-267042131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-267042131</v>
      </c>
      <c r="W45" s="99">
        <v>165595832</v>
      </c>
      <c r="X45" s="99">
        <v>-432637963</v>
      </c>
      <c r="Y45" s="100">
        <v>-261.26</v>
      </c>
      <c r="Z45" s="101">
        <v>-17852180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4010937</v>
      </c>
      <c r="C49" s="51">
        <v>0</v>
      </c>
      <c r="D49" s="128">
        <v>3506770</v>
      </c>
      <c r="E49" s="53">
        <v>4245748</v>
      </c>
      <c r="F49" s="53">
        <v>0</v>
      </c>
      <c r="G49" s="53">
        <v>0</v>
      </c>
      <c r="H49" s="53">
        <v>0</v>
      </c>
      <c r="I49" s="53">
        <v>3249882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15013337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1957484</v>
      </c>
      <c r="C51" s="51">
        <v>0</v>
      </c>
      <c r="D51" s="128">
        <v>970505</v>
      </c>
      <c r="E51" s="53">
        <v>75176</v>
      </c>
      <c r="F51" s="53">
        <v>0</v>
      </c>
      <c r="G51" s="53">
        <v>0</v>
      </c>
      <c r="H51" s="53">
        <v>0</v>
      </c>
      <c r="I51" s="53">
        <v>213985</v>
      </c>
      <c r="J51" s="53">
        <v>0</v>
      </c>
      <c r="K51" s="53">
        <v>0</v>
      </c>
      <c r="L51" s="53">
        <v>0</v>
      </c>
      <c r="M51" s="53">
        <v>171863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7504489</v>
      </c>
      <c r="W51" s="53">
        <v>0</v>
      </c>
      <c r="X51" s="53">
        <v>0</v>
      </c>
      <c r="Y51" s="53">
        <v>10893502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27.080162210548032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140.7688028887235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27.080162210548032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27.105712468436778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87011111</v>
      </c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54418500</v>
      </c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87011111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54418500</v>
      </c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86929093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54418500</v>
      </c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82018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23562750</v>
      </c>
      <c r="C76" s="31"/>
      <c r="D76" s="32">
        <v>182929000</v>
      </c>
      <c r="E76" s="33">
        <v>182929000</v>
      </c>
      <c r="F76" s="33"/>
      <c r="G76" s="33"/>
      <c r="H76" s="33"/>
      <c r="I76" s="33"/>
      <c r="J76" s="33"/>
      <c r="K76" s="33">
        <v>8066464</v>
      </c>
      <c r="L76" s="33">
        <v>66299</v>
      </c>
      <c r="M76" s="33">
        <v>8132763</v>
      </c>
      <c r="N76" s="33"/>
      <c r="O76" s="33"/>
      <c r="P76" s="33"/>
      <c r="Q76" s="33"/>
      <c r="R76" s="33"/>
      <c r="S76" s="33"/>
      <c r="T76" s="33"/>
      <c r="U76" s="33"/>
      <c r="V76" s="33">
        <v>8132763</v>
      </c>
      <c r="W76" s="33">
        <v>76604271</v>
      </c>
      <c r="X76" s="33"/>
      <c r="Y76" s="32"/>
      <c r="Z76" s="34">
        <v>182929000</v>
      </c>
    </row>
    <row r="77" spans="1:26" ht="13.5" hidden="1">
      <c r="A77" s="36" t="s">
        <v>31</v>
      </c>
      <c r="B77" s="18"/>
      <c r="C77" s="18"/>
      <c r="D77" s="19">
        <v>182929000</v>
      </c>
      <c r="E77" s="20">
        <v>182929000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76604271</v>
      </c>
      <c r="X77" s="20"/>
      <c r="Y77" s="19"/>
      <c r="Z77" s="22">
        <v>182929000</v>
      </c>
    </row>
    <row r="78" spans="1:26" ht="13.5" hidden="1">
      <c r="A78" s="37" t="s">
        <v>32</v>
      </c>
      <c r="B78" s="18">
        <v>23562750</v>
      </c>
      <c r="C78" s="18"/>
      <c r="D78" s="19"/>
      <c r="E78" s="20"/>
      <c r="F78" s="20"/>
      <c r="G78" s="20"/>
      <c r="H78" s="20"/>
      <c r="I78" s="20"/>
      <c r="J78" s="20"/>
      <c r="K78" s="20">
        <v>8066464</v>
      </c>
      <c r="L78" s="20">
        <v>66299</v>
      </c>
      <c r="M78" s="20">
        <v>8132763</v>
      </c>
      <c r="N78" s="20"/>
      <c r="O78" s="20"/>
      <c r="P78" s="20"/>
      <c r="Q78" s="20"/>
      <c r="R78" s="20"/>
      <c r="S78" s="20"/>
      <c r="T78" s="20"/>
      <c r="U78" s="20"/>
      <c r="V78" s="20">
        <v>8132763</v>
      </c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23562750</v>
      </c>
      <c r="C80" s="18"/>
      <c r="D80" s="19"/>
      <c r="E80" s="20"/>
      <c r="F80" s="20"/>
      <c r="G80" s="20"/>
      <c r="H80" s="20"/>
      <c r="I80" s="20"/>
      <c r="J80" s="20"/>
      <c r="K80" s="20">
        <v>8066464</v>
      </c>
      <c r="L80" s="20">
        <v>66299</v>
      </c>
      <c r="M80" s="20">
        <v>8132763</v>
      </c>
      <c r="N80" s="20"/>
      <c r="O80" s="20"/>
      <c r="P80" s="20"/>
      <c r="Q80" s="20"/>
      <c r="R80" s="20"/>
      <c r="S80" s="20"/>
      <c r="T80" s="20"/>
      <c r="U80" s="20"/>
      <c r="V80" s="20">
        <v>8132763</v>
      </c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14152478</v>
      </c>
      <c r="C5" s="18">
        <v>0</v>
      </c>
      <c r="D5" s="58">
        <v>14120000</v>
      </c>
      <c r="E5" s="59">
        <v>14120000</v>
      </c>
      <c r="F5" s="59">
        <v>13054950</v>
      </c>
      <c r="G5" s="59">
        <v>65512</v>
      </c>
      <c r="H5" s="59">
        <v>76407</v>
      </c>
      <c r="I5" s="59">
        <v>13196869</v>
      </c>
      <c r="J5" s="59">
        <v>86991</v>
      </c>
      <c r="K5" s="59">
        <v>168994</v>
      </c>
      <c r="L5" s="59">
        <v>75457</v>
      </c>
      <c r="M5" s="59">
        <v>331442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13528311</v>
      </c>
      <c r="W5" s="59">
        <v>10209998</v>
      </c>
      <c r="X5" s="59">
        <v>3318313</v>
      </c>
      <c r="Y5" s="60">
        <v>32.5</v>
      </c>
      <c r="Z5" s="61">
        <v>14120000</v>
      </c>
    </row>
    <row r="6" spans="1:26" ht="13.5">
      <c r="A6" s="57" t="s">
        <v>32</v>
      </c>
      <c r="B6" s="18">
        <v>12476013</v>
      </c>
      <c r="C6" s="18">
        <v>0</v>
      </c>
      <c r="D6" s="58">
        <v>16982243</v>
      </c>
      <c r="E6" s="59">
        <v>16982243</v>
      </c>
      <c r="F6" s="59">
        <v>264036</v>
      </c>
      <c r="G6" s="59">
        <v>1651112</v>
      </c>
      <c r="H6" s="59">
        <v>982182</v>
      </c>
      <c r="I6" s="59">
        <v>2897330</v>
      </c>
      <c r="J6" s="59">
        <v>1161358</v>
      </c>
      <c r="K6" s="59">
        <v>1449627</v>
      </c>
      <c r="L6" s="59">
        <v>1614484</v>
      </c>
      <c r="M6" s="59">
        <v>4225469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7122799</v>
      </c>
      <c r="W6" s="59">
        <v>8510753</v>
      </c>
      <c r="X6" s="59">
        <v>-1387954</v>
      </c>
      <c r="Y6" s="60">
        <v>-16.31</v>
      </c>
      <c r="Z6" s="61">
        <v>16982243</v>
      </c>
    </row>
    <row r="7" spans="1:26" ht="13.5">
      <c r="A7" s="57" t="s">
        <v>33</v>
      </c>
      <c r="B7" s="18">
        <v>1125733</v>
      </c>
      <c r="C7" s="18">
        <v>0</v>
      </c>
      <c r="D7" s="58">
        <v>930000</v>
      </c>
      <c r="E7" s="59">
        <v>930000</v>
      </c>
      <c r="F7" s="59">
        <v>15</v>
      </c>
      <c r="G7" s="59">
        <v>44096</v>
      </c>
      <c r="H7" s="59">
        <v>31575</v>
      </c>
      <c r="I7" s="59">
        <v>75686</v>
      </c>
      <c r="J7" s="59">
        <v>335331</v>
      </c>
      <c r="K7" s="59">
        <v>19089</v>
      </c>
      <c r="L7" s="59">
        <v>113336</v>
      </c>
      <c r="M7" s="59">
        <v>467756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543442</v>
      </c>
      <c r="W7" s="59">
        <v>540000</v>
      </c>
      <c r="X7" s="59">
        <v>3442</v>
      </c>
      <c r="Y7" s="60">
        <v>0.64</v>
      </c>
      <c r="Z7" s="61">
        <v>930000</v>
      </c>
    </row>
    <row r="8" spans="1:26" ht="13.5">
      <c r="A8" s="57" t="s">
        <v>34</v>
      </c>
      <c r="B8" s="18">
        <v>104108000</v>
      </c>
      <c r="C8" s="18">
        <v>0</v>
      </c>
      <c r="D8" s="58">
        <v>121458000</v>
      </c>
      <c r="E8" s="59">
        <v>121458000</v>
      </c>
      <c r="F8" s="59">
        <v>0</v>
      </c>
      <c r="G8" s="59">
        <v>49735000</v>
      </c>
      <c r="H8" s="59">
        <v>0</v>
      </c>
      <c r="I8" s="59">
        <v>49735000</v>
      </c>
      <c r="J8" s="59">
        <v>0</v>
      </c>
      <c r="K8" s="59">
        <v>38661000</v>
      </c>
      <c r="L8" s="59">
        <v>0</v>
      </c>
      <c r="M8" s="59">
        <v>38661000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88396000</v>
      </c>
      <c r="W8" s="59">
        <v>89955000</v>
      </c>
      <c r="X8" s="59">
        <v>-1559000</v>
      </c>
      <c r="Y8" s="60">
        <v>-1.73</v>
      </c>
      <c r="Z8" s="61">
        <v>121458000</v>
      </c>
    </row>
    <row r="9" spans="1:26" ht="13.5">
      <c r="A9" s="57" t="s">
        <v>35</v>
      </c>
      <c r="B9" s="18">
        <v>7588422</v>
      </c>
      <c r="C9" s="18">
        <v>0</v>
      </c>
      <c r="D9" s="58">
        <v>11467667</v>
      </c>
      <c r="E9" s="59">
        <v>11467667</v>
      </c>
      <c r="F9" s="59">
        <v>198750</v>
      </c>
      <c r="G9" s="59">
        <v>989054</v>
      </c>
      <c r="H9" s="59">
        <v>491747</v>
      </c>
      <c r="I9" s="59">
        <v>1679551</v>
      </c>
      <c r="J9" s="59">
        <v>1316440</v>
      </c>
      <c r="K9" s="59">
        <v>556520</v>
      </c>
      <c r="L9" s="59">
        <v>623205</v>
      </c>
      <c r="M9" s="59">
        <v>2496165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4175716</v>
      </c>
      <c r="W9" s="59">
        <v>5927550</v>
      </c>
      <c r="X9" s="59">
        <v>-1751834</v>
      </c>
      <c r="Y9" s="60">
        <v>-29.55</v>
      </c>
      <c r="Z9" s="61">
        <v>11467667</v>
      </c>
    </row>
    <row r="10" spans="1:26" ht="25.5">
      <c r="A10" s="62" t="s">
        <v>105</v>
      </c>
      <c r="B10" s="63">
        <f>SUM(B5:B9)</f>
        <v>139450646</v>
      </c>
      <c r="C10" s="63">
        <f>SUM(C5:C9)</f>
        <v>0</v>
      </c>
      <c r="D10" s="64">
        <f aca="true" t="shared" si="0" ref="D10:Z10">SUM(D5:D9)</f>
        <v>164957910</v>
      </c>
      <c r="E10" s="65">
        <f t="shared" si="0"/>
        <v>164957910</v>
      </c>
      <c r="F10" s="65">
        <f t="shared" si="0"/>
        <v>13517751</v>
      </c>
      <c r="G10" s="65">
        <f t="shared" si="0"/>
        <v>52484774</v>
      </c>
      <c r="H10" s="65">
        <f t="shared" si="0"/>
        <v>1581911</v>
      </c>
      <c r="I10" s="65">
        <f t="shared" si="0"/>
        <v>67584436</v>
      </c>
      <c r="J10" s="65">
        <f t="shared" si="0"/>
        <v>2900120</v>
      </c>
      <c r="K10" s="65">
        <f t="shared" si="0"/>
        <v>40855230</v>
      </c>
      <c r="L10" s="65">
        <f t="shared" si="0"/>
        <v>2426482</v>
      </c>
      <c r="M10" s="65">
        <f t="shared" si="0"/>
        <v>46181832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113766268</v>
      </c>
      <c r="W10" s="65">
        <f t="shared" si="0"/>
        <v>115143301</v>
      </c>
      <c r="X10" s="65">
        <f t="shared" si="0"/>
        <v>-1377033</v>
      </c>
      <c r="Y10" s="66">
        <f>+IF(W10&lt;&gt;0,(X10/W10)*100,0)</f>
        <v>-1.1959297571293357</v>
      </c>
      <c r="Z10" s="67">
        <f t="shared" si="0"/>
        <v>164957910</v>
      </c>
    </row>
    <row r="11" spans="1:26" ht="13.5">
      <c r="A11" s="57" t="s">
        <v>36</v>
      </c>
      <c r="B11" s="18">
        <v>66223164</v>
      </c>
      <c r="C11" s="18">
        <v>0</v>
      </c>
      <c r="D11" s="58">
        <v>78682982</v>
      </c>
      <c r="E11" s="59">
        <v>78682982</v>
      </c>
      <c r="F11" s="59">
        <v>5406133</v>
      </c>
      <c r="G11" s="59">
        <v>5480030</v>
      </c>
      <c r="H11" s="59">
        <v>5660437</v>
      </c>
      <c r="I11" s="59">
        <v>16546600</v>
      </c>
      <c r="J11" s="59">
        <v>5482010</v>
      </c>
      <c r="K11" s="59">
        <v>5714799</v>
      </c>
      <c r="L11" s="59">
        <v>5759286</v>
      </c>
      <c r="M11" s="59">
        <v>16956095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33502695</v>
      </c>
      <c r="W11" s="59">
        <v>39832400</v>
      </c>
      <c r="X11" s="59">
        <v>-6329705</v>
      </c>
      <c r="Y11" s="60">
        <v>-15.89</v>
      </c>
      <c r="Z11" s="61">
        <v>78682982</v>
      </c>
    </row>
    <row r="12" spans="1:26" ht="13.5">
      <c r="A12" s="57" t="s">
        <v>37</v>
      </c>
      <c r="B12" s="18">
        <v>11633388</v>
      </c>
      <c r="C12" s="18">
        <v>0</v>
      </c>
      <c r="D12" s="58">
        <v>12303655</v>
      </c>
      <c r="E12" s="59">
        <v>12303655</v>
      </c>
      <c r="F12" s="59">
        <v>966563</v>
      </c>
      <c r="G12" s="59">
        <v>966558</v>
      </c>
      <c r="H12" s="59">
        <v>966555</v>
      </c>
      <c r="I12" s="59">
        <v>2899676</v>
      </c>
      <c r="J12" s="59">
        <v>941013</v>
      </c>
      <c r="K12" s="59">
        <v>941011</v>
      </c>
      <c r="L12" s="59">
        <v>966560</v>
      </c>
      <c r="M12" s="59">
        <v>2848584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5748260</v>
      </c>
      <c r="W12" s="59">
        <v>6096576</v>
      </c>
      <c r="X12" s="59">
        <v>-348316</v>
      </c>
      <c r="Y12" s="60">
        <v>-5.71</v>
      </c>
      <c r="Z12" s="61">
        <v>12303655</v>
      </c>
    </row>
    <row r="13" spans="1:26" ht="13.5">
      <c r="A13" s="57" t="s">
        <v>106</v>
      </c>
      <c r="B13" s="18">
        <v>47972059</v>
      </c>
      <c r="C13" s="18">
        <v>0</v>
      </c>
      <c r="D13" s="58">
        <v>1008696</v>
      </c>
      <c r="E13" s="59">
        <v>1008696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1008696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19104512</v>
      </c>
      <c r="C15" s="18">
        <v>0</v>
      </c>
      <c r="D15" s="58">
        <v>16631426</v>
      </c>
      <c r="E15" s="59">
        <v>16631426</v>
      </c>
      <c r="F15" s="59">
        <v>37206</v>
      </c>
      <c r="G15" s="59">
        <v>1974810</v>
      </c>
      <c r="H15" s="59">
        <v>1834999</v>
      </c>
      <c r="I15" s="59">
        <v>3847015</v>
      </c>
      <c r="J15" s="59">
        <v>1426510</v>
      </c>
      <c r="K15" s="59">
        <v>1707582</v>
      </c>
      <c r="L15" s="59">
        <v>1345477</v>
      </c>
      <c r="M15" s="59">
        <v>4479569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8326584</v>
      </c>
      <c r="W15" s="59">
        <v>8440000</v>
      </c>
      <c r="X15" s="59">
        <v>-113416</v>
      </c>
      <c r="Y15" s="60">
        <v>-1.34</v>
      </c>
      <c r="Z15" s="61">
        <v>16631426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38380383</v>
      </c>
      <c r="C17" s="18">
        <v>0</v>
      </c>
      <c r="D17" s="58">
        <v>50842320</v>
      </c>
      <c r="E17" s="59">
        <v>50842320</v>
      </c>
      <c r="F17" s="59">
        <v>2451344</v>
      </c>
      <c r="G17" s="59">
        <v>2134009</v>
      </c>
      <c r="H17" s="59">
        <v>4525338</v>
      </c>
      <c r="I17" s="59">
        <v>9110691</v>
      </c>
      <c r="J17" s="59">
        <v>2825335</v>
      </c>
      <c r="K17" s="59">
        <v>4586854</v>
      </c>
      <c r="L17" s="59">
        <v>3495039</v>
      </c>
      <c r="M17" s="59">
        <v>10907228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20017919</v>
      </c>
      <c r="W17" s="59">
        <v>19164906</v>
      </c>
      <c r="X17" s="59">
        <v>853013</v>
      </c>
      <c r="Y17" s="60">
        <v>4.45</v>
      </c>
      <c r="Z17" s="61">
        <v>50842320</v>
      </c>
    </row>
    <row r="18" spans="1:26" ht="13.5">
      <c r="A18" s="69" t="s">
        <v>42</v>
      </c>
      <c r="B18" s="70">
        <f>SUM(B11:B17)</f>
        <v>183313506</v>
      </c>
      <c r="C18" s="70">
        <f>SUM(C11:C17)</f>
        <v>0</v>
      </c>
      <c r="D18" s="71">
        <f aca="true" t="shared" si="1" ref="D18:Z18">SUM(D11:D17)</f>
        <v>159469079</v>
      </c>
      <c r="E18" s="72">
        <f t="shared" si="1"/>
        <v>159469079</v>
      </c>
      <c r="F18" s="72">
        <f t="shared" si="1"/>
        <v>8861246</v>
      </c>
      <c r="G18" s="72">
        <f t="shared" si="1"/>
        <v>10555407</v>
      </c>
      <c r="H18" s="72">
        <f t="shared" si="1"/>
        <v>12987329</v>
      </c>
      <c r="I18" s="72">
        <f t="shared" si="1"/>
        <v>32403982</v>
      </c>
      <c r="J18" s="72">
        <f t="shared" si="1"/>
        <v>10674868</v>
      </c>
      <c r="K18" s="72">
        <f t="shared" si="1"/>
        <v>12950246</v>
      </c>
      <c r="L18" s="72">
        <f t="shared" si="1"/>
        <v>11566362</v>
      </c>
      <c r="M18" s="72">
        <f t="shared" si="1"/>
        <v>35191476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67595458</v>
      </c>
      <c r="W18" s="72">
        <f t="shared" si="1"/>
        <v>73533882</v>
      </c>
      <c r="X18" s="72">
        <f t="shared" si="1"/>
        <v>-5938424</v>
      </c>
      <c r="Y18" s="66">
        <f>+IF(W18&lt;&gt;0,(X18/W18)*100,0)</f>
        <v>-8.075765672210805</v>
      </c>
      <c r="Z18" s="73">
        <f t="shared" si="1"/>
        <v>159469079</v>
      </c>
    </row>
    <row r="19" spans="1:26" ht="13.5">
      <c r="A19" s="69" t="s">
        <v>43</v>
      </c>
      <c r="B19" s="74">
        <f>+B10-B18</f>
        <v>-43862860</v>
      </c>
      <c r="C19" s="74">
        <f>+C10-C18</f>
        <v>0</v>
      </c>
      <c r="D19" s="75">
        <f aca="true" t="shared" si="2" ref="D19:Z19">+D10-D18</f>
        <v>5488831</v>
      </c>
      <c r="E19" s="76">
        <f t="shared" si="2"/>
        <v>5488831</v>
      </c>
      <c r="F19" s="76">
        <f t="shared" si="2"/>
        <v>4656505</v>
      </c>
      <c r="G19" s="76">
        <f t="shared" si="2"/>
        <v>41929367</v>
      </c>
      <c r="H19" s="76">
        <f t="shared" si="2"/>
        <v>-11405418</v>
      </c>
      <c r="I19" s="76">
        <f t="shared" si="2"/>
        <v>35180454</v>
      </c>
      <c r="J19" s="76">
        <f t="shared" si="2"/>
        <v>-7774748</v>
      </c>
      <c r="K19" s="76">
        <f t="shared" si="2"/>
        <v>27904984</v>
      </c>
      <c r="L19" s="76">
        <f t="shared" si="2"/>
        <v>-9139880</v>
      </c>
      <c r="M19" s="76">
        <f t="shared" si="2"/>
        <v>10990356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46170810</v>
      </c>
      <c r="W19" s="76">
        <f>IF(E10=E18,0,W10-W18)</f>
        <v>41609419</v>
      </c>
      <c r="X19" s="76">
        <f t="shared" si="2"/>
        <v>4561391</v>
      </c>
      <c r="Y19" s="77">
        <f>+IF(W19&lt;&gt;0,(X19/W19)*100,0)</f>
        <v>10.962400123875799</v>
      </c>
      <c r="Z19" s="78">
        <f t="shared" si="2"/>
        <v>5488831</v>
      </c>
    </row>
    <row r="20" spans="1:26" ht="13.5">
      <c r="A20" s="57" t="s">
        <v>44</v>
      </c>
      <c r="B20" s="18">
        <v>36611303</v>
      </c>
      <c r="C20" s="18">
        <v>0</v>
      </c>
      <c r="D20" s="58">
        <v>41408000</v>
      </c>
      <c r="E20" s="59">
        <v>41408000</v>
      </c>
      <c r="F20" s="59">
        <v>0</v>
      </c>
      <c r="G20" s="59">
        <v>9069000</v>
      </c>
      <c r="H20" s="59">
        <v>0</v>
      </c>
      <c r="I20" s="59">
        <v>9069000</v>
      </c>
      <c r="J20" s="59">
        <v>1362000</v>
      </c>
      <c r="K20" s="59">
        <v>0</v>
      </c>
      <c r="L20" s="59">
        <v>10929000</v>
      </c>
      <c r="M20" s="59">
        <v>12291000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21360000</v>
      </c>
      <c r="W20" s="59">
        <v>31544000</v>
      </c>
      <c r="X20" s="59">
        <v>-10184000</v>
      </c>
      <c r="Y20" s="60">
        <v>-32.29</v>
      </c>
      <c r="Z20" s="61">
        <v>41408000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-7251557</v>
      </c>
      <c r="C22" s="85">
        <f>SUM(C19:C21)</f>
        <v>0</v>
      </c>
      <c r="D22" s="86">
        <f aca="true" t="shared" si="3" ref="D22:Z22">SUM(D19:D21)</f>
        <v>46896831</v>
      </c>
      <c r="E22" s="87">
        <f t="shared" si="3"/>
        <v>46896831</v>
      </c>
      <c r="F22" s="87">
        <f t="shared" si="3"/>
        <v>4656505</v>
      </c>
      <c r="G22" s="87">
        <f t="shared" si="3"/>
        <v>50998367</v>
      </c>
      <c r="H22" s="87">
        <f t="shared" si="3"/>
        <v>-11405418</v>
      </c>
      <c r="I22" s="87">
        <f t="shared" si="3"/>
        <v>44249454</v>
      </c>
      <c r="J22" s="87">
        <f t="shared" si="3"/>
        <v>-6412748</v>
      </c>
      <c r="K22" s="87">
        <f t="shared" si="3"/>
        <v>27904984</v>
      </c>
      <c r="L22" s="87">
        <f t="shared" si="3"/>
        <v>1789120</v>
      </c>
      <c r="M22" s="87">
        <f t="shared" si="3"/>
        <v>23281356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67530810</v>
      </c>
      <c r="W22" s="87">
        <f t="shared" si="3"/>
        <v>73153419</v>
      </c>
      <c r="X22" s="87">
        <f t="shared" si="3"/>
        <v>-5622609</v>
      </c>
      <c r="Y22" s="88">
        <f>+IF(W22&lt;&gt;0,(X22/W22)*100,0)</f>
        <v>-7.686050873439012</v>
      </c>
      <c r="Z22" s="89">
        <f t="shared" si="3"/>
        <v>46896831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-7251557</v>
      </c>
      <c r="C24" s="74">
        <f>SUM(C22:C23)</f>
        <v>0</v>
      </c>
      <c r="D24" s="75">
        <f aca="true" t="shared" si="4" ref="D24:Z24">SUM(D22:D23)</f>
        <v>46896831</v>
      </c>
      <c r="E24" s="76">
        <f t="shared" si="4"/>
        <v>46896831</v>
      </c>
      <c r="F24" s="76">
        <f t="shared" si="4"/>
        <v>4656505</v>
      </c>
      <c r="G24" s="76">
        <f t="shared" si="4"/>
        <v>50998367</v>
      </c>
      <c r="H24" s="76">
        <f t="shared" si="4"/>
        <v>-11405418</v>
      </c>
      <c r="I24" s="76">
        <f t="shared" si="4"/>
        <v>44249454</v>
      </c>
      <c r="J24" s="76">
        <f t="shared" si="4"/>
        <v>-6412748</v>
      </c>
      <c r="K24" s="76">
        <f t="shared" si="4"/>
        <v>27904984</v>
      </c>
      <c r="L24" s="76">
        <f t="shared" si="4"/>
        <v>1789120</v>
      </c>
      <c r="M24" s="76">
        <f t="shared" si="4"/>
        <v>23281356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67530810</v>
      </c>
      <c r="W24" s="76">
        <f t="shared" si="4"/>
        <v>73153419</v>
      </c>
      <c r="X24" s="76">
        <f t="shared" si="4"/>
        <v>-5622609</v>
      </c>
      <c r="Y24" s="77">
        <f>+IF(W24&lt;&gt;0,(X24/W24)*100,0)</f>
        <v>-7.686050873439012</v>
      </c>
      <c r="Z24" s="78">
        <f t="shared" si="4"/>
        <v>46896831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29136259</v>
      </c>
      <c r="C27" s="21">
        <v>0</v>
      </c>
      <c r="D27" s="98">
        <v>46896832</v>
      </c>
      <c r="E27" s="99">
        <v>46896832</v>
      </c>
      <c r="F27" s="99">
        <v>0</v>
      </c>
      <c r="G27" s="99">
        <v>872556</v>
      </c>
      <c r="H27" s="99">
        <v>158626</v>
      </c>
      <c r="I27" s="99">
        <v>1031182</v>
      </c>
      <c r="J27" s="99">
        <v>3514668</v>
      </c>
      <c r="K27" s="99">
        <v>2728887</v>
      </c>
      <c r="L27" s="99">
        <v>9168934</v>
      </c>
      <c r="M27" s="99">
        <v>15412489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16443671</v>
      </c>
      <c r="W27" s="99">
        <v>23448416</v>
      </c>
      <c r="X27" s="99">
        <v>-7004745</v>
      </c>
      <c r="Y27" s="100">
        <v>-29.87</v>
      </c>
      <c r="Z27" s="101">
        <v>46896832</v>
      </c>
    </row>
    <row r="28" spans="1:26" ht="13.5">
      <c r="A28" s="102" t="s">
        <v>44</v>
      </c>
      <c r="B28" s="18">
        <v>25937083</v>
      </c>
      <c r="C28" s="18">
        <v>0</v>
      </c>
      <c r="D28" s="58">
        <v>39346832</v>
      </c>
      <c r="E28" s="59">
        <v>39346832</v>
      </c>
      <c r="F28" s="59">
        <v>0</v>
      </c>
      <c r="G28" s="59">
        <v>0</v>
      </c>
      <c r="H28" s="59">
        <v>0</v>
      </c>
      <c r="I28" s="59">
        <v>0</v>
      </c>
      <c r="J28" s="59">
        <v>2289553</v>
      </c>
      <c r="K28" s="59">
        <v>2589260</v>
      </c>
      <c r="L28" s="59">
        <v>8055126</v>
      </c>
      <c r="M28" s="59">
        <v>12933939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12933939</v>
      </c>
      <c r="W28" s="59">
        <v>19673416</v>
      </c>
      <c r="X28" s="59">
        <v>-6739477</v>
      </c>
      <c r="Y28" s="60">
        <v>-34.26</v>
      </c>
      <c r="Z28" s="61">
        <v>39346832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3199176</v>
      </c>
      <c r="C31" s="18">
        <v>0</v>
      </c>
      <c r="D31" s="58">
        <v>7550000</v>
      </c>
      <c r="E31" s="59">
        <v>7550000</v>
      </c>
      <c r="F31" s="59">
        <v>0</v>
      </c>
      <c r="G31" s="59">
        <v>872556</v>
      </c>
      <c r="H31" s="59">
        <v>158626</v>
      </c>
      <c r="I31" s="59">
        <v>1031182</v>
      </c>
      <c r="J31" s="59">
        <v>1225115</v>
      </c>
      <c r="K31" s="59">
        <v>139627</v>
      </c>
      <c r="L31" s="59">
        <v>1113808</v>
      </c>
      <c r="M31" s="59">
        <v>2478550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3509732</v>
      </c>
      <c r="W31" s="59">
        <v>3775000</v>
      </c>
      <c r="X31" s="59">
        <v>-265268</v>
      </c>
      <c r="Y31" s="60">
        <v>-7.03</v>
      </c>
      <c r="Z31" s="61">
        <v>7550000</v>
      </c>
    </row>
    <row r="32" spans="1:26" ht="13.5">
      <c r="A32" s="69" t="s">
        <v>50</v>
      </c>
      <c r="B32" s="21">
        <f>SUM(B28:B31)</f>
        <v>29136259</v>
      </c>
      <c r="C32" s="21">
        <f>SUM(C28:C31)</f>
        <v>0</v>
      </c>
      <c r="D32" s="98">
        <f aca="true" t="shared" si="5" ref="D32:Z32">SUM(D28:D31)</f>
        <v>46896832</v>
      </c>
      <c r="E32" s="99">
        <f t="shared" si="5"/>
        <v>46896832</v>
      </c>
      <c r="F32" s="99">
        <f t="shared" si="5"/>
        <v>0</v>
      </c>
      <c r="G32" s="99">
        <f t="shared" si="5"/>
        <v>872556</v>
      </c>
      <c r="H32" s="99">
        <f t="shared" si="5"/>
        <v>158626</v>
      </c>
      <c r="I32" s="99">
        <f t="shared" si="5"/>
        <v>1031182</v>
      </c>
      <c r="J32" s="99">
        <f t="shared" si="5"/>
        <v>3514668</v>
      </c>
      <c r="K32" s="99">
        <f t="shared" si="5"/>
        <v>2728887</v>
      </c>
      <c r="L32" s="99">
        <f t="shared" si="5"/>
        <v>9168934</v>
      </c>
      <c r="M32" s="99">
        <f t="shared" si="5"/>
        <v>15412489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16443671</v>
      </c>
      <c r="W32" s="99">
        <f t="shared" si="5"/>
        <v>23448416</v>
      </c>
      <c r="X32" s="99">
        <f t="shared" si="5"/>
        <v>-7004745</v>
      </c>
      <c r="Y32" s="100">
        <f>+IF(W32&lt;&gt;0,(X32/W32)*100,0)</f>
        <v>-29.872998670784412</v>
      </c>
      <c r="Z32" s="101">
        <f t="shared" si="5"/>
        <v>46896832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53260641</v>
      </c>
      <c r="C35" s="18">
        <v>0</v>
      </c>
      <c r="D35" s="58">
        <v>89178436</v>
      </c>
      <c r="E35" s="59">
        <v>89178436</v>
      </c>
      <c r="F35" s="59">
        <v>0</v>
      </c>
      <c r="G35" s="59">
        <v>0</v>
      </c>
      <c r="H35" s="59">
        <v>0</v>
      </c>
      <c r="I35" s="59">
        <v>0</v>
      </c>
      <c r="J35" s="59">
        <v>18770543</v>
      </c>
      <c r="K35" s="59">
        <v>43693162</v>
      </c>
      <c r="L35" s="59">
        <v>34740336</v>
      </c>
      <c r="M35" s="59">
        <v>34740336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34740336</v>
      </c>
      <c r="W35" s="59">
        <v>44589218</v>
      </c>
      <c r="X35" s="59">
        <v>-9848882</v>
      </c>
      <c r="Y35" s="60">
        <v>-22.09</v>
      </c>
      <c r="Z35" s="61">
        <v>89178436</v>
      </c>
    </row>
    <row r="36" spans="1:26" ht="13.5">
      <c r="A36" s="57" t="s">
        <v>53</v>
      </c>
      <c r="B36" s="18">
        <v>799827094</v>
      </c>
      <c r="C36" s="18">
        <v>0</v>
      </c>
      <c r="D36" s="58">
        <v>49975832</v>
      </c>
      <c r="E36" s="59">
        <v>49975832</v>
      </c>
      <c r="F36" s="59">
        <v>0</v>
      </c>
      <c r="G36" s="59">
        <v>0</v>
      </c>
      <c r="H36" s="59">
        <v>0</v>
      </c>
      <c r="I36" s="59">
        <v>0</v>
      </c>
      <c r="J36" s="59">
        <v>6667936</v>
      </c>
      <c r="K36" s="59">
        <v>5898888</v>
      </c>
      <c r="L36" s="59">
        <v>12355627</v>
      </c>
      <c r="M36" s="59">
        <v>12355627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12355627</v>
      </c>
      <c r="W36" s="59">
        <v>24987916</v>
      </c>
      <c r="X36" s="59">
        <v>-12632289</v>
      </c>
      <c r="Y36" s="60">
        <v>-50.55</v>
      </c>
      <c r="Z36" s="61">
        <v>49975832</v>
      </c>
    </row>
    <row r="37" spans="1:26" ht="13.5">
      <c r="A37" s="57" t="s">
        <v>54</v>
      </c>
      <c r="B37" s="18">
        <v>39158886</v>
      </c>
      <c r="C37" s="18">
        <v>0</v>
      </c>
      <c r="D37" s="58">
        <v>8900000</v>
      </c>
      <c r="E37" s="59">
        <v>8900000</v>
      </c>
      <c r="F37" s="59">
        <v>0</v>
      </c>
      <c r="G37" s="59">
        <v>0</v>
      </c>
      <c r="H37" s="59">
        <v>0</v>
      </c>
      <c r="I37" s="59">
        <v>0</v>
      </c>
      <c r="J37" s="59">
        <v>9149585</v>
      </c>
      <c r="K37" s="59">
        <v>38661000</v>
      </c>
      <c r="L37" s="59">
        <v>8420312</v>
      </c>
      <c r="M37" s="59">
        <v>8420312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8420312</v>
      </c>
      <c r="W37" s="59">
        <v>4450000</v>
      </c>
      <c r="X37" s="59">
        <v>3970312</v>
      </c>
      <c r="Y37" s="60">
        <v>89.22</v>
      </c>
      <c r="Z37" s="61">
        <v>8900000</v>
      </c>
    </row>
    <row r="38" spans="1:26" ht="13.5">
      <c r="A38" s="57" t="s">
        <v>55</v>
      </c>
      <c r="B38" s="18">
        <v>4017620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809911229</v>
      </c>
      <c r="C39" s="18">
        <v>0</v>
      </c>
      <c r="D39" s="58">
        <v>130254269</v>
      </c>
      <c r="E39" s="59">
        <v>130254269</v>
      </c>
      <c r="F39" s="59">
        <v>0</v>
      </c>
      <c r="G39" s="59">
        <v>0</v>
      </c>
      <c r="H39" s="59">
        <v>0</v>
      </c>
      <c r="I39" s="59">
        <v>0</v>
      </c>
      <c r="J39" s="59">
        <v>16288894</v>
      </c>
      <c r="K39" s="59">
        <v>10931050</v>
      </c>
      <c r="L39" s="59">
        <v>38675651</v>
      </c>
      <c r="M39" s="59">
        <v>38675651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38675651</v>
      </c>
      <c r="W39" s="59">
        <v>65127135</v>
      </c>
      <c r="X39" s="59">
        <v>-26451484</v>
      </c>
      <c r="Y39" s="60">
        <v>-40.62</v>
      </c>
      <c r="Z39" s="61">
        <v>130254269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45656099</v>
      </c>
      <c r="C42" s="18">
        <v>0</v>
      </c>
      <c r="D42" s="58">
        <v>34076882</v>
      </c>
      <c r="E42" s="59">
        <v>34076882</v>
      </c>
      <c r="F42" s="59">
        <v>-8689075</v>
      </c>
      <c r="G42" s="59">
        <v>51180066</v>
      </c>
      <c r="H42" s="59">
        <v>-11234923</v>
      </c>
      <c r="I42" s="59">
        <v>31256068</v>
      </c>
      <c r="J42" s="59">
        <v>-6904207</v>
      </c>
      <c r="K42" s="59">
        <v>27934372</v>
      </c>
      <c r="L42" s="59">
        <v>2413608</v>
      </c>
      <c r="M42" s="59">
        <v>23443773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54699841</v>
      </c>
      <c r="W42" s="59">
        <v>63464442</v>
      </c>
      <c r="X42" s="59">
        <v>-8764601</v>
      </c>
      <c r="Y42" s="60">
        <v>-13.81</v>
      </c>
      <c r="Z42" s="61">
        <v>34076882</v>
      </c>
    </row>
    <row r="43" spans="1:26" ht="13.5">
      <c r="A43" s="57" t="s">
        <v>59</v>
      </c>
      <c r="B43" s="18">
        <v>-33208416</v>
      </c>
      <c r="C43" s="18">
        <v>0</v>
      </c>
      <c r="D43" s="58">
        <v>-46596832</v>
      </c>
      <c r="E43" s="59">
        <v>-46596832</v>
      </c>
      <c r="F43" s="59">
        <v>0</v>
      </c>
      <c r="G43" s="59">
        <v>-872556</v>
      </c>
      <c r="H43" s="59">
        <v>-158626</v>
      </c>
      <c r="I43" s="59">
        <v>-1031182</v>
      </c>
      <c r="J43" s="59">
        <v>-3514669</v>
      </c>
      <c r="K43" s="59">
        <v>-2728887</v>
      </c>
      <c r="L43" s="59">
        <v>-9168934</v>
      </c>
      <c r="M43" s="59">
        <v>-15412490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-16443672</v>
      </c>
      <c r="W43" s="59">
        <v>-28711991</v>
      </c>
      <c r="X43" s="59">
        <v>12268319</v>
      </c>
      <c r="Y43" s="60">
        <v>-42.73</v>
      </c>
      <c r="Z43" s="61">
        <v>-46596832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14797284</v>
      </c>
      <c r="C45" s="21">
        <v>0</v>
      </c>
      <c r="D45" s="98">
        <v>20661451</v>
      </c>
      <c r="E45" s="99">
        <v>20661451</v>
      </c>
      <c r="F45" s="99">
        <v>-8689075</v>
      </c>
      <c r="G45" s="99">
        <v>41618435</v>
      </c>
      <c r="H45" s="99">
        <v>30224886</v>
      </c>
      <c r="I45" s="99">
        <v>30224886</v>
      </c>
      <c r="J45" s="99">
        <v>19806010</v>
      </c>
      <c r="K45" s="99">
        <v>45011495</v>
      </c>
      <c r="L45" s="99">
        <v>38256169</v>
      </c>
      <c r="M45" s="99">
        <v>38256169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38256169</v>
      </c>
      <c r="W45" s="99">
        <v>67933852</v>
      </c>
      <c r="X45" s="99">
        <v>-29677683</v>
      </c>
      <c r="Y45" s="100">
        <v>-43.69</v>
      </c>
      <c r="Z45" s="101">
        <v>20661451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488829</v>
      </c>
      <c r="C49" s="51">
        <v>0</v>
      </c>
      <c r="D49" s="128">
        <v>505945</v>
      </c>
      <c r="E49" s="53">
        <v>40243656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41238430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97.45968574628124</v>
      </c>
      <c r="C58" s="5">
        <f>IF(C67=0,0,+(C76/C67)*100)</f>
        <v>0</v>
      </c>
      <c r="D58" s="6">
        <f aca="true" t="shared" si="6" ref="D58:Z58">IF(D67=0,0,+(D76/D67)*100)</f>
        <v>44.92250950803533</v>
      </c>
      <c r="E58" s="7">
        <f t="shared" si="6"/>
        <v>44.92250950803533</v>
      </c>
      <c r="F58" s="7">
        <f t="shared" si="6"/>
        <v>0.8004212933326907</v>
      </c>
      <c r="G58" s="7">
        <f t="shared" si="6"/>
        <v>106.91191324347639</v>
      </c>
      <c r="H58" s="7">
        <f t="shared" si="6"/>
        <v>106.20394349592782</v>
      </c>
      <c r="I58" s="7">
        <f t="shared" si="6"/>
        <v>19.8868973827135</v>
      </c>
      <c r="J58" s="7">
        <f t="shared" si="6"/>
        <v>74.60074167065143</v>
      </c>
      <c r="K58" s="7">
        <f t="shared" si="6"/>
        <v>99.16426723927579</v>
      </c>
      <c r="L58" s="7">
        <f t="shared" si="6"/>
        <v>126.45107639298776</v>
      </c>
      <c r="M58" s="7">
        <f t="shared" si="6"/>
        <v>101.84348138292256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38.37919879417167</v>
      </c>
      <c r="W58" s="7">
        <f t="shared" si="6"/>
        <v>35.36408728864483</v>
      </c>
      <c r="X58" s="7">
        <f t="shared" si="6"/>
        <v>0</v>
      </c>
      <c r="Y58" s="7">
        <f t="shared" si="6"/>
        <v>0</v>
      </c>
      <c r="Z58" s="8">
        <f t="shared" si="6"/>
        <v>44.92250950803533</v>
      </c>
    </row>
    <row r="59" spans="1:26" ht="13.5">
      <c r="A59" s="36" t="s">
        <v>31</v>
      </c>
      <c r="B59" s="9">
        <f aca="true" t="shared" si="7" ref="B59:Z66">IF(B68=0,0,+(B77/B68)*100)</f>
        <v>100.0000070659004</v>
      </c>
      <c r="C59" s="9">
        <f t="shared" si="7"/>
        <v>0</v>
      </c>
      <c r="D59" s="2">
        <f t="shared" si="7"/>
        <v>54.6742209631728</v>
      </c>
      <c r="E59" s="10">
        <f t="shared" si="7"/>
        <v>54.6742209631728</v>
      </c>
      <c r="F59" s="10">
        <f t="shared" si="7"/>
        <v>0.00744545172520768</v>
      </c>
      <c r="G59" s="10">
        <f t="shared" si="7"/>
        <v>131.10422518011967</v>
      </c>
      <c r="H59" s="10">
        <f t="shared" si="7"/>
        <v>123.32901435732329</v>
      </c>
      <c r="I59" s="10">
        <f t="shared" si="7"/>
        <v>1.3722421583483173</v>
      </c>
      <c r="J59" s="10">
        <f t="shared" si="7"/>
        <v>11.340253589451782</v>
      </c>
      <c r="K59" s="10">
        <f t="shared" si="7"/>
        <v>143.74474833426038</v>
      </c>
      <c r="L59" s="10">
        <f t="shared" si="7"/>
        <v>693.9873040274593</v>
      </c>
      <c r="M59" s="10">
        <f t="shared" si="7"/>
        <v>234.2633100210595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7.078045441149305</v>
      </c>
      <c r="W59" s="10">
        <f t="shared" si="7"/>
        <v>39.27520847702419</v>
      </c>
      <c r="X59" s="10">
        <f t="shared" si="7"/>
        <v>0</v>
      </c>
      <c r="Y59" s="10">
        <f t="shared" si="7"/>
        <v>0</v>
      </c>
      <c r="Z59" s="11">
        <f t="shared" si="7"/>
        <v>54.6742209631728</v>
      </c>
    </row>
    <row r="60" spans="1:26" ht="13.5">
      <c r="A60" s="37" t="s">
        <v>32</v>
      </c>
      <c r="B60" s="12">
        <f t="shared" si="7"/>
        <v>95.94017736275202</v>
      </c>
      <c r="C60" s="12">
        <f t="shared" si="7"/>
        <v>0</v>
      </c>
      <c r="D60" s="3">
        <f t="shared" si="7"/>
        <v>37.95819551045171</v>
      </c>
      <c r="E60" s="13">
        <f t="shared" si="7"/>
        <v>37.95819551045171</v>
      </c>
      <c r="F60" s="13">
        <f t="shared" si="7"/>
        <v>40.008180702631456</v>
      </c>
      <c r="G60" s="13">
        <f t="shared" si="7"/>
        <v>106.0353870603569</v>
      </c>
      <c r="H60" s="13">
        <f t="shared" si="7"/>
        <v>105.7290807609995</v>
      </c>
      <c r="I60" s="13">
        <f t="shared" si="7"/>
        <v>99.91443846575986</v>
      </c>
      <c r="J60" s="13">
        <f t="shared" si="7"/>
        <v>88.01506512203817</v>
      </c>
      <c r="K60" s="13">
        <f t="shared" si="7"/>
        <v>93.95527263220124</v>
      </c>
      <c r="L60" s="13">
        <f t="shared" si="7"/>
        <v>100.27377168185005</v>
      </c>
      <c r="M60" s="13">
        <f t="shared" si="7"/>
        <v>94.73682093041033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96.84291245618472</v>
      </c>
      <c r="W60" s="13">
        <f t="shared" si="7"/>
        <v>31.554023480648542</v>
      </c>
      <c r="X60" s="13">
        <f t="shared" si="7"/>
        <v>0</v>
      </c>
      <c r="Y60" s="13">
        <f t="shared" si="7"/>
        <v>0</v>
      </c>
      <c r="Z60" s="14">
        <f t="shared" si="7"/>
        <v>37.95819551045171</v>
      </c>
    </row>
    <row r="61" spans="1:26" ht="13.5">
      <c r="A61" s="38" t="s">
        <v>113</v>
      </c>
      <c r="B61" s="12">
        <f t="shared" si="7"/>
        <v>96.67788329719086</v>
      </c>
      <c r="C61" s="12">
        <f t="shared" si="7"/>
        <v>0</v>
      </c>
      <c r="D61" s="3">
        <f t="shared" si="7"/>
        <v>33.240858096026024</v>
      </c>
      <c r="E61" s="13">
        <f t="shared" si="7"/>
        <v>33.240858096026024</v>
      </c>
      <c r="F61" s="13">
        <f t="shared" si="7"/>
        <v>43.982849626757314</v>
      </c>
      <c r="G61" s="13">
        <f t="shared" si="7"/>
        <v>106.2192250185358</v>
      </c>
      <c r="H61" s="13">
        <f t="shared" si="7"/>
        <v>105.5946150285773</v>
      </c>
      <c r="I61" s="13">
        <f t="shared" si="7"/>
        <v>100.82641249455209</v>
      </c>
      <c r="J61" s="13">
        <f t="shared" si="7"/>
        <v>89.80390080777867</v>
      </c>
      <c r="K61" s="13">
        <f t="shared" si="7"/>
        <v>94.47937684103962</v>
      </c>
      <c r="L61" s="13">
        <f t="shared" si="7"/>
        <v>99.99905499131538</v>
      </c>
      <c r="M61" s="13">
        <f t="shared" si="7"/>
        <v>95.3150705563408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97.54383003976093</v>
      </c>
      <c r="W61" s="13">
        <f t="shared" si="7"/>
        <v>28.202374943843285</v>
      </c>
      <c r="X61" s="13">
        <f t="shared" si="7"/>
        <v>0</v>
      </c>
      <c r="Y61" s="13">
        <f t="shared" si="7"/>
        <v>0</v>
      </c>
      <c r="Z61" s="14">
        <f t="shared" si="7"/>
        <v>33.240858096026024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58.28431740628572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8.851098018211035</v>
      </c>
      <c r="G64" s="13">
        <f t="shared" si="7"/>
        <v>95.07125018363449</v>
      </c>
      <c r="H64" s="13">
        <f t="shared" si="7"/>
        <v>110.4451300132217</v>
      </c>
      <c r="I64" s="13">
        <f t="shared" si="7"/>
        <v>69.49293235935869</v>
      </c>
      <c r="J64" s="13">
        <f t="shared" si="7"/>
        <v>15.616183980287826</v>
      </c>
      <c r="K64" s="13">
        <f t="shared" si="7"/>
        <v>66.54410412913188</v>
      </c>
      <c r="L64" s="13">
        <f t="shared" si="7"/>
        <v>116.30694561900211</v>
      </c>
      <c r="M64" s="13">
        <f t="shared" si="7"/>
        <v>65.66137116642597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67.59934023091918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0.5650547787174947</v>
      </c>
      <c r="K66" s="16">
        <f t="shared" si="7"/>
        <v>100</v>
      </c>
      <c r="L66" s="16">
        <f t="shared" si="7"/>
        <v>100</v>
      </c>
      <c r="M66" s="16">
        <f t="shared" si="7"/>
        <v>23.970582451724546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59.43950724594242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26802865</v>
      </c>
      <c r="C67" s="23"/>
      <c r="D67" s="24">
        <v>31534643</v>
      </c>
      <c r="E67" s="25">
        <v>31534643</v>
      </c>
      <c r="F67" s="25">
        <v>13318986</v>
      </c>
      <c r="G67" s="25">
        <v>1736538</v>
      </c>
      <c r="H67" s="25">
        <v>1194321</v>
      </c>
      <c r="I67" s="25">
        <v>16249845</v>
      </c>
      <c r="J67" s="25">
        <v>1384442</v>
      </c>
      <c r="K67" s="25">
        <v>1639280</v>
      </c>
      <c r="L67" s="25">
        <v>1711178</v>
      </c>
      <c r="M67" s="25">
        <v>4734900</v>
      </c>
      <c r="N67" s="25"/>
      <c r="O67" s="25"/>
      <c r="P67" s="25"/>
      <c r="Q67" s="25"/>
      <c r="R67" s="25"/>
      <c r="S67" s="25"/>
      <c r="T67" s="25"/>
      <c r="U67" s="25"/>
      <c r="V67" s="25">
        <v>20984745</v>
      </c>
      <c r="W67" s="25">
        <v>18933001</v>
      </c>
      <c r="X67" s="25"/>
      <c r="Y67" s="24"/>
      <c r="Z67" s="26">
        <v>31534643</v>
      </c>
    </row>
    <row r="68" spans="1:26" ht="13.5" hidden="1">
      <c r="A68" s="36" t="s">
        <v>31</v>
      </c>
      <c r="B68" s="18">
        <v>14152478</v>
      </c>
      <c r="C68" s="18"/>
      <c r="D68" s="19">
        <v>14120000</v>
      </c>
      <c r="E68" s="20">
        <v>14120000</v>
      </c>
      <c r="F68" s="20">
        <v>13054950</v>
      </c>
      <c r="G68" s="20">
        <v>65512</v>
      </c>
      <c r="H68" s="20">
        <v>76407</v>
      </c>
      <c r="I68" s="20">
        <v>13196869</v>
      </c>
      <c r="J68" s="20">
        <v>86991</v>
      </c>
      <c r="K68" s="20">
        <v>168994</v>
      </c>
      <c r="L68" s="20">
        <v>75457</v>
      </c>
      <c r="M68" s="20">
        <v>331442</v>
      </c>
      <c r="N68" s="20"/>
      <c r="O68" s="20"/>
      <c r="P68" s="20"/>
      <c r="Q68" s="20"/>
      <c r="R68" s="20"/>
      <c r="S68" s="20"/>
      <c r="T68" s="20"/>
      <c r="U68" s="20"/>
      <c r="V68" s="20">
        <v>13528311</v>
      </c>
      <c r="W68" s="20">
        <v>10209998</v>
      </c>
      <c r="X68" s="20"/>
      <c r="Y68" s="19"/>
      <c r="Z68" s="22">
        <v>14120000</v>
      </c>
    </row>
    <row r="69" spans="1:26" ht="13.5" hidden="1">
      <c r="A69" s="37" t="s">
        <v>32</v>
      </c>
      <c r="B69" s="18">
        <v>12476013</v>
      </c>
      <c r="C69" s="18"/>
      <c r="D69" s="19">
        <v>16982243</v>
      </c>
      <c r="E69" s="20">
        <v>16982243</v>
      </c>
      <c r="F69" s="20">
        <v>264036</v>
      </c>
      <c r="G69" s="20">
        <v>1651112</v>
      </c>
      <c r="H69" s="20">
        <v>982182</v>
      </c>
      <c r="I69" s="20">
        <v>2897330</v>
      </c>
      <c r="J69" s="20">
        <v>1161358</v>
      </c>
      <c r="K69" s="20">
        <v>1449627</v>
      </c>
      <c r="L69" s="20">
        <v>1614484</v>
      </c>
      <c r="M69" s="20">
        <v>4225469</v>
      </c>
      <c r="N69" s="20"/>
      <c r="O69" s="20"/>
      <c r="P69" s="20"/>
      <c r="Q69" s="20"/>
      <c r="R69" s="20"/>
      <c r="S69" s="20"/>
      <c r="T69" s="20"/>
      <c r="U69" s="20"/>
      <c r="V69" s="20">
        <v>7122799</v>
      </c>
      <c r="W69" s="20">
        <v>8510753</v>
      </c>
      <c r="X69" s="20"/>
      <c r="Y69" s="19"/>
      <c r="Z69" s="22">
        <v>16982243</v>
      </c>
    </row>
    <row r="70" spans="1:26" ht="13.5" hidden="1">
      <c r="A70" s="38" t="s">
        <v>113</v>
      </c>
      <c r="B70" s="18">
        <v>12236295</v>
      </c>
      <c r="C70" s="18"/>
      <c r="D70" s="19">
        <v>15782243</v>
      </c>
      <c r="E70" s="20">
        <v>15782243</v>
      </c>
      <c r="F70" s="20">
        <v>234164</v>
      </c>
      <c r="G70" s="20">
        <v>1623884</v>
      </c>
      <c r="H70" s="20">
        <v>954954</v>
      </c>
      <c r="I70" s="20">
        <v>2813002</v>
      </c>
      <c r="J70" s="20">
        <v>1133355</v>
      </c>
      <c r="K70" s="20">
        <v>1422430</v>
      </c>
      <c r="L70" s="20">
        <v>1587287</v>
      </c>
      <c r="M70" s="20">
        <v>4143072</v>
      </c>
      <c r="N70" s="20"/>
      <c r="O70" s="20"/>
      <c r="P70" s="20"/>
      <c r="Q70" s="20"/>
      <c r="R70" s="20"/>
      <c r="S70" s="20"/>
      <c r="T70" s="20"/>
      <c r="U70" s="20"/>
      <c r="V70" s="20">
        <v>6956074</v>
      </c>
      <c r="W70" s="20">
        <v>8113455</v>
      </c>
      <c r="X70" s="20"/>
      <c r="Y70" s="19"/>
      <c r="Z70" s="22">
        <v>15782243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239718</v>
      </c>
      <c r="C73" s="18"/>
      <c r="D73" s="19">
        <v>1200000</v>
      </c>
      <c r="E73" s="20">
        <v>1200000</v>
      </c>
      <c r="F73" s="20">
        <v>29872</v>
      </c>
      <c r="G73" s="20">
        <v>27228</v>
      </c>
      <c r="H73" s="20">
        <v>27228</v>
      </c>
      <c r="I73" s="20">
        <v>84328</v>
      </c>
      <c r="J73" s="20">
        <v>28003</v>
      </c>
      <c r="K73" s="20">
        <v>27197</v>
      </c>
      <c r="L73" s="20">
        <v>27197</v>
      </c>
      <c r="M73" s="20">
        <v>82397</v>
      </c>
      <c r="N73" s="20"/>
      <c r="O73" s="20"/>
      <c r="P73" s="20"/>
      <c r="Q73" s="20"/>
      <c r="R73" s="20"/>
      <c r="S73" s="20"/>
      <c r="T73" s="20"/>
      <c r="U73" s="20"/>
      <c r="V73" s="20">
        <v>166725</v>
      </c>
      <c r="W73" s="20">
        <v>397298</v>
      </c>
      <c r="X73" s="20"/>
      <c r="Y73" s="19"/>
      <c r="Z73" s="22">
        <v>1200000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174374</v>
      </c>
      <c r="C75" s="27"/>
      <c r="D75" s="28">
        <v>432400</v>
      </c>
      <c r="E75" s="29">
        <v>432400</v>
      </c>
      <c r="F75" s="29"/>
      <c r="G75" s="29">
        <v>19914</v>
      </c>
      <c r="H75" s="29">
        <v>135732</v>
      </c>
      <c r="I75" s="29">
        <v>155646</v>
      </c>
      <c r="J75" s="29">
        <v>136093</v>
      </c>
      <c r="K75" s="29">
        <v>20659</v>
      </c>
      <c r="L75" s="29">
        <v>21237</v>
      </c>
      <c r="M75" s="29">
        <v>177989</v>
      </c>
      <c r="N75" s="29"/>
      <c r="O75" s="29"/>
      <c r="P75" s="29"/>
      <c r="Q75" s="29"/>
      <c r="R75" s="29"/>
      <c r="S75" s="29"/>
      <c r="T75" s="29"/>
      <c r="U75" s="29"/>
      <c r="V75" s="29">
        <v>333635</v>
      </c>
      <c r="W75" s="29">
        <v>212250</v>
      </c>
      <c r="X75" s="29"/>
      <c r="Y75" s="28"/>
      <c r="Z75" s="30">
        <v>432400</v>
      </c>
    </row>
    <row r="76" spans="1:26" ht="13.5" hidden="1">
      <c r="A76" s="41" t="s">
        <v>120</v>
      </c>
      <c r="B76" s="31">
        <v>26121988</v>
      </c>
      <c r="C76" s="31"/>
      <c r="D76" s="32">
        <v>14166153</v>
      </c>
      <c r="E76" s="33">
        <v>14166153</v>
      </c>
      <c r="F76" s="33">
        <v>106608</v>
      </c>
      <c r="G76" s="33">
        <v>1856566</v>
      </c>
      <c r="H76" s="33">
        <v>1268416</v>
      </c>
      <c r="I76" s="33">
        <v>3231590</v>
      </c>
      <c r="J76" s="33">
        <v>1032804</v>
      </c>
      <c r="K76" s="33">
        <v>1625580</v>
      </c>
      <c r="L76" s="33">
        <v>2163803</v>
      </c>
      <c r="M76" s="33">
        <v>4822187</v>
      </c>
      <c r="N76" s="33"/>
      <c r="O76" s="33"/>
      <c r="P76" s="33"/>
      <c r="Q76" s="33"/>
      <c r="R76" s="33"/>
      <c r="S76" s="33"/>
      <c r="T76" s="33"/>
      <c r="U76" s="33"/>
      <c r="V76" s="33">
        <v>8053777</v>
      </c>
      <c r="W76" s="33">
        <v>6695483</v>
      </c>
      <c r="X76" s="33"/>
      <c r="Y76" s="32"/>
      <c r="Z76" s="34">
        <v>14166153</v>
      </c>
    </row>
    <row r="77" spans="1:26" ht="13.5" hidden="1">
      <c r="A77" s="36" t="s">
        <v>31</v>
      </c>
      <c r="B77" s="18">
        <v>14152479</v>
      </c>
      <c r="C77" s="18"/>
      <c r="D77" s="19">
        <v>7720000</v>
      </c>
      <c r="E77" s="20">
        <v>7720000</v>
      </c>
      <c r="F77" s="20">
        <v>972</v>
      </c>
      <c r="G77" s="20">
        <v>85889</v>
      </c>
      <c r="H77" s="20">
        <v>94232</v>
      </c>
      <c r="I77" s="20">
        <v>181093</v>
      </c>
      <c r="J77" s="20">
        <v>9865</v>
      </c>
      <c r="K77" s="20">
        <v>242920</v>
      </c>
      <c r="L77" s="20">
        <v>523662</v>
      </c>
      <c r="M77" s="20">
        <v>776447</v>
      </c>
      <c r="N77" s="20"/>
      <c r="O77" s="20"/>
      <c r="P77" s="20"/>
      <c r="Q77" s="20"/>
      <c r="R77" s="20"/>
      <c r="S77" s="20"/>
      <c r="T77" s="20"/>
      <c r="U77" s="20"/>
      <c r="V77" s="20">
        <v>957540</v>
      </c>
      <c r="W77" s="20">
        <v>4009998</v>
      </c>
      <c r="X77" s="20"/>
      <c r="Y77" s="19"/>
      <c r="Z77" s="22">
        <v>7720000</v>
      </c>
    </row>
    <row r="78" spans="1:26" ht="13.5" hidden="1">
      <c r="A78" s="37" t="s">
        <v>32</v>
      </c>
      <c r="B78" s="18">
        <v>11969509</v>
      </c>
      <c r="C78" s="18"/>
      <c r="D78" s="19">
        <v>6446153</v>
      </c>
      <c r="E78" s="20">
        <v>6446153</v>
      </c>
      <c r="F78" s="20">
        <v>105636</v>
      </c>
      <c r="G78" s="20">
        <v>1750763</v>
      </c>
      <c r="H78" s="20">
        <v>1038452</v>
      </c>
      <c r="I78" s="20">
        <v>2894851</v>
      </c>
      <c r="J78" s="20">
        <v>1022170</v>
      </c>
      <c r="K78" s="20">
        <v>1362001</v>
      </c>
      <c r="L78" s="20">
        <v>1618904</v>
      </c>
      <c r="M78" s="20">
        <v>4003075</v>
      </c>
      <c r="N78" s="20"/>
      <c r="O78" s="20"/>
      <c r="P78" s="20"/>
      <c r="Q78" s="20"/>
      <c r="R78" s="20"/>
      <c r="S78" s="20"/>
      <c r="T78" s="20"/>
      <c r="U78" s="20"/>
      <c r="V78" s="20">
        <v>6897926</v>
      </c>
      <c r="W78" s="20">
        <v>2685485</v>
      </c>
      <c r="X78" s="20"/>
      <c r="Y78" s="19"/>
      <c r="Z78" s="22">
        <v>6446153</v>
      </c>
    </row>
    <row r="79" spans="1:26" ht="13.5" hidden="1">
      <c r="A79" s="38" t="s">
        <v>113</v>
      </c>
      <c r="B79" s="18">
        <v>11829791</v>
      </c>
      <c r="C79" s="18"/>
      <c r="D79" s="19">
        <v>5246153</v>
      </c>
      <c r="E79" s="20">
        <v>5246153</v>
      </c>
      <c r="F79" s="20">
        <v>102992</v>
      </c>
      <c r="G79" s="20">
        <v>1724877</v>
      </c>
      <c r="H79" s="20">
        <v>1008380</v>
      </c>
      <c r="I79" s="20">
        <v>2836249</v>
      </c>
      <c r="J79" s="20">
        <v>1017797</v>
      </c>
      <c r="K79" s="20">
        <v>1343903</v>
      </c>
      <c r="L79" s="20">
        <v>1587272</v>
      </c>
      <c r="M79" s="20">
        <v>3948972</v>
      </c>
      <c r="N79" s="20"/>
      <c r="O79" s="20"/>
      <c r="P79" s="20"/>
      <c r="Q79" s="20"/>
      <c r="R79" s="20"/>
      <c r="S79" s="20"/>
      <c r="T79" s="20"/>
      <c r="U79" s="20"/>
      <c r="V79" s="20">
        <v>6785221</v>
      </c>
      <c r="W79" s="20">
        <v>2288187</v>
      </c>
      <c r="X79" s="20"/>
      <c r="Y79" s="19"/>
      <c r="Z79" s="22">
        <v>5246153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139718</v>
      </c>
      <c r="C82" s="18"/>
      <c r="D82" s="19">
        <v>1200000</v>
      </c>
      <c r="E82" s="20">
        <v>1200000</v>
      </c>
      <c r="F82" s="20">
        <v>2644</v>
      </c>
      <c r="G82" s="20">
        <v>25886</v>
      </c>
      <c r="H82" s="20">
        <v>30072</v>
      </c>
      <c r="I82" s="20">
        <v>58602</v>
      </c>
      <c r="J82" s="20">
        <v>4373</v>
      </c>
      <c r="K82" s="20">
        <v>18098</v>
      </c>
      <c r="L82" s="20">
        <v>31632</v>
      </c>
      <c r="M82" s="20">
        <v>54103</v>
      </c>
      <c r="N82" s="20"/>
      <c r="O82" s="20"/>
      <c r="P82" s="20"/>
      <c r="Q82" s="20"/>
      <c r="R82" s="20"/>
      <c r="S82" s="20"/>
      <c r="T82" s="20"/>
      <c r="U82" s="20"/>
      <c r="V82" s="20">
        <v>112705</v>
      </c>
      <c r="W82" s="20">
        <v>397298</v>
      </c>
      <c r="X82" s="20"/>
      <c r="Y82" s="19"/>
      <c r="Z82" s="22">
        <v>1200000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>
        <v>19914</v>
      </c>
      <c r="H84" s="29">
        <v>135732</v>
      </c>
      <c r="I84" s="29">
        <v>155646</v>
      </c>
      <c r="J84" s="29">
        <v>769</v>
      </c>
      <c r="K84" s="29">
        <v>20659</v>
      </c>
      <c r="L84" s="29">
        <v>21237</v>
      </c>
      <c r="M84" s="29">
        <v>42665</v>
      </c>
      <c r="N84" s="29"/>
      <c r="O84" s="29"/>
      <c r="P84" s="29"/>
      <c r="Q84" s="29"/>
      <c r="R84" s="29"/>
      <c r="S84" s="29"/>
      <c r="T84" s="29"/>
      <c r="U84" s="29"/>
      <c r="V84" s="29">
        <v>198311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28675487</v>
      </c>
      <c r="C5" s="18">
        <v>0</v>
      </c>
      <c r="D5" s="58">
        <v>7114045</v>
      </c>
      <c r="E5" s="59">
        <v>7114045</v>
      </c>
      <c r="F5" s="59">
        <v>0</v>
      </c>
      <c r="G5" s="59">
        <v>0</v>
      </c>
      <c r="H5" s="59">
        <v>2304</v>
      </c>
      <c r="I5" s="59">
        <v>2304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2304</v>
      </c>
      <c r="W5" s="59">
        <v>3557022</v>
      </c>
      <c r="X5" s="59">
        <v>-3554718</v>
      </c>
      <c r="Y5" s="60">
        <v>-99.94</v>
      </c>
      <c r="Z5" s="61">
        <v>7114045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2154972</v>
      </c>
      <c r="C7" s="18">
        <v>0</v>
      </c>
      <c r="D7" s="58">
        <v>2100303</v>
      </c>
      <c r="E7" s="59">
        <v>2100303</v>
      </c>
      <c r="F7" s="59">
        <v>190706</v>
      </c>
      <c r="G7" s="59">
        <v>353543</v>
      </c>
      <c r="H7" s="59">
        <v>318331</v>
      </c>
      <c r="I7" s="59">
        <v>862580</v>
      </c>
      <c r="J7" s="59">
        <v>292245</v>
      </c>
      <c r="K7" s="59">
        <v>276262</v>
      </c>
      <c r="L7" s="59">
        <v>289308</v>
      </c>
      <c r="M7" s="59">
        <v>857815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1720395</v>
      </c>
      <c r="W7" s="59">
        <v>1112614</v>
      </c>
      <c r="X7" s="59">
        <v>607781</v>
      </c>
      <c r="Y7" s="60">
        <v>54.63</v>
      </c>
      <c r="Z7" s="61">
        <v>2100303</v>
      </c>
    </row>
    <row r="8" spans="1:26" ht="13.5">
      <c r="A8" s="57" t="s">
        <v>34</v>
      </c>
      <c r="B8" s="18">
        <v>105112215</v>
      </c>
      <c r="C8" s="18">
        <v>0</v>
      </c>
      <c r="D8" s="58">
        <v>81839780</v>
      </c>
      <c r="E8" s="59">
        <v>81839780</v>
      </c>
      <c r="F8" s="59">
        <v>40638000</v>
      </c>
      <c r="G8" s="59">
        <v>1548000</v>
      </c>
      <c r="H8" s="59">
        <v>0</v>
      </c>
      <c r="I8" s="59">
        <v>42186000</v>
      </c>
      <c r="J8" s="59">
        <v>0</v>
      </c>
      <c r="K8" s="59">
        <v>27625000</v>
      </c>
      <c r="L8" s="59">
        <v>0</v>
      </c>
      <c r="M8" s="59">
        <v>27625000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69811000</v>
      </c>
      <c r="W8" s="59">
        <v>53970780</v>
      </c>
      <c r="X8" s="59">
        <v>15840220</v>
      </c>
      <c r="Y8" s="60">
        <v>29.35</v>
      </c>
      <c r="Z8" s="61">
        <v>81839780</v>
      </c>
    </row>
    <row r="9" spans="1:26" ht="13.5">
      <c r="A9" s="57" t="s">
        <v>35</v>
      </c>
      <c r="B9" s="18">
        <v>8458850</v>
      </c>
      <c r="C9" s="18">
        <v>0</v>
      </c>
      <c r="D9" s="58">
        <v>11355493</v>
      </c>
      <c r="E9" s="59">
        <v>11355493</v>
      </c>
      <c r="F9" s="59">
        <v>405588</v>
      </c>
      <c r="G9" s="59">
        <v>90603</v>
      </c>
      <c r="H9" s="59">
        <v>160701</v>
      </c>
      <c r="I9" s="59">
        <v>656892</v>
      </c>
      <c r="J9" s="59">
        <v>434235</v>
      </c>
      <c r="K9" s="59">
        <v>515321</v>
      </c>
      <c r="L9" s="59">
        <v>271963</v>
      </c>
      <c r="M9" s="59">
        <v>1221519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1878411</v>
      </c>
      <c r="W9" s="59">
        <v>4520960</v>
      </c>
      <c r="X9" s="59">
        <v>-2642549</v>
      </c>
      <c r="Y9" s="60">
        <v>-58.45</v>
      </c>
      <c r="Z9" s="61">
        <v>11355493</v>
      </c>
    </row>
    <row r="10" spans="1:26" ht="25.5">
      <c r="A10" s="62" t="s">
        <v>105</v>
      </c>
      <c r="B10" s="63">
        <f>SUM(B5:B9)</f>
        <v>144401524</v>
      </c>
      <c r="C10" s="63">
        <f>SUM(C5:C9)</f>
        <v>0</v>
      </c>
      <c r="D10" s="64">
        <f aca="true" t="shared" si="0" ref="D10:Z10">SUM(D5:D9)</f>
        <v>102409621</v>
      </c>
      <c r="E10" s="65">
        <f t="shared" si="0"/>
        <v>102409621</v>
      </c>
      <c r="F10" s="65">
        <f t="shared" si="0"/>
        <v>41234294</v>
      </c>
      <c r="G10" s="65">
        <f t="shared" si="0"/>
        <v>1992146</v>
      </c>
      <c r="H10" s="65">
        <f t="shared" si="0"/>
        <v>481336</v>
      </c>
      <c r="I10" s="65">
        <f t="shared" si="0"/>
        <v>43707776</v>
      </c>
      <c r="J10" s="65">
        <f t="shared" si="0"/>
        <v>726480</v>
      </c>
      <c r="K10" s="65">
        <f t="shared" si="0"/>
        <v>28416583</v>
      </c>
      <c r="L10" s="65">
        <f t="shared" si="0"/>
        <v>561271</v>
      </c>
      <c r="M10" s="65">
        <f t="shared" si="0"/>
        <v>29704334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73412110</v>
      </c>
      <c r="W10" s="65">
        <f t="shared" si="0"/>
        <v>63161376</v>
      </c>
      <c r="X10" s="65">
        <f t="shared" si="0"/>
        <v>10250734</v>
      </c>
      <c r="Y10" s="66">
        <f>+IF(W10&lt;&gt;0,(X10/W10)*100,0)</f>
        <v>16.229434266916538</v>
      </c>
      <c r="Z10" s="67">
        <f t="shared" si="0"/>
        <v>102409621</v>
      </c>
    </row>
    <row r="11" spans="1:26" ht="13.5">
      <c r="A11" s="57" t="s">
        <v>36</v>
      </c>
      <c r="B11" s="18">
        <v>33116617</v>
      </c>
      <c r="C11" s="18">
        <v>0</v>
      </c>
      <c r="D11" s="58">
        <v>47416021</v>
      </c>
      <c r="E11" s="59">
        <v>47416021</v>
      </c>
      <c r="F11" s="59">
        <v>3049184</v>
      </c>
      <c r="G11" s="59">
        <v>2648959</v>
      </c>
      <c r="H11" s="59">
        <v>2878856</v>
      </c>
      <c r="I11" s="59">
        <v>8576999</v>
      </c>
      <c r="J11" s="59">
        <v>3024259</v>
      </c>
      <c r="K11" s="59">
        <v>2853757</v>
      </c>
      <c r="L11" s="59">
        <v>3228892</v>
      </c>
      <c r="M11" s="59">
        <v>9106908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17683907</v>
      </c>
      <c r="W11" s="59">
        <v>21073949</v>
      </c>
      <c r="X11" s="59">
        <v>-3390042</v>
      </c>
      <c r="Y11" s="60">
        <v>-16.09</v>
      </c>
      <c r="Z11" s="61">
        <v>47416021</v>
      </c>
    </row>
    <row r="12" spans="1:26" ht="13.5">
      <c r="A12" s="57" t="s">
        <v>37</v>
      </c>
      <c r="B12" s="18">
        <v>11564768</v>
      </c>
      <c r="C12" s="18">
        <v>0</v>
      </c>
      <c r="D12" s="58">
        <v>12066364</v>
      </c>
      <c r="E12" s="59">
        <v>12066364</v>
      </c>
      <c r="F12" s="59">
        <v>920164</v>
      </c>
      <c r="G12" s="59">
        <v>864431</v>
      </c>
      <c r="H12" s="59">
        <v>997985</v>
      </c>
      <c r="I12" s="59">
        <v>2782580</v>
      </c>
      <c r="J12" s="59">
        <v>983133</v>
      </c>
      <c r="K12" s="59">
        <v>934955</v>
      </c>
      <c r="L12" s="59">
        <v>969674</v>
      </c>
      <c r="M12" s="59">
        <v>2887762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5670342</v>
      </c>
      <c r="W12" s="59">
        <v>6033000</v>
      </c>
      <c r="X12" s="59">
        <v>-362658</v>
      </c>
      <c r="Y12" s="60">
        <v>-6.01</v>
      </c>
      <c r="Z12" s="61">
        <v>12066364</v>
      </c>
    </row>
    <row r="13" spans="1:26" ht="13.5">
      <c r="A13" s="57" t="s">
        <v>106</v>
      </c>
      <c r="B13" s="18">
        <v>4435301</v>
      </c>
      <c r="C13" s="18">
        <v>0</v>
      </c>
      <c r="D13" s="58">
        <v>9000000</v>
      </c>
      <c r="E13" s="59">
        <v>9000000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4443460</v>
      </c>
      <c r="X13" s="59">
        <v>-4443460</v>
      </c>
      <c r="Y13" s="60">
        <v>-100</v>
      </c>
      <c r="Z13" s="61">
        <v>9000000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53078140</v>
      </c>
      <c r="C17" s="18">
        <v>0</v>
      </c>
      <c r="D17" s="58">
        <v>42927237</v>
      </c>
      <c r="E17" s="59">
        <v>42927237</v>
      </c>
      <c r="F17" s="59">
        <v>2834414</v>
      </c>
      <c r="G17" s="59">
        <v>971444</v>
      </c>
      <c r="H17" s="59">
        <v>1300591</v>
      </c>
      <c r="I17" s="59">
        <v>5106449</v>
      </c>
      <c r="J17" s="59">
        <v>2975327</v>
      </c>
      <c r="K17" s="59">
        <v>2317898</v>
      </c>
      <c r="L17" s="59">
        <v>2031044</v>
      </c>
      <c r="M17" s="59">
        <v>7324269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12430718</v>
      </c>
      <c r="W17" s="59">
        <v>21450248</v>
      </c>
      <c r="X17" s="59">
        <v>-9019530</v>
      </c>
      <c r="Y17" s="60">
        <v>-42.05</v>
      </c>
      <c r="Z17" s="61">
        <v>42927237</v>
      </c>
    </row>
    <row r="18" spans="1:26" ht="13.5">
      <c r="A18" s="69" t="s">
        <v>42</v>
      </c>
      <c r="B18" s="70">
        <f>SUM(B11:B17)</f>
        <v>102194826</v>
      </c>
      <c r="C18" s="70">
        <f>SUM(C11:C17)</f>
        <v>0</v>
      </c>
      <c r="D18" s="71">
        <f aca="true" t="shared" si="1" ref="D18:Z18">SUM(D11:D17)</f>
        <v>111409622</v>
      </c>
      <c r="E18" s="72">
        <f t="shared" si="1"/>
        <v>111409622</v>
      </c>
      <c r="F18" s="72">
        <f t="shared" si="1"/>
        <v>6803762</v>
      </c>
      <c r="G18" s="72">
        <f t="shared" si="1"/>
        <v>4484834</v>
      </c>
      <c r="H18" s="72">
        <f t="shared" si="1"/>
        <v>5177432</v>
      </c>
      <c r="I18" s="72">
        <f t="shared" si="1"/>
        <v>16466028</v>
      </c>
      <c r="J18" s="72">
        <f t="shared" si="1"/>
        <v>6982719</v>
      </c>
      <c r="K18" s="72">
        <f t="shared" si="1"/>
        <v>6106610</v>
      </c>
      <c r="L18" s="72">
        <f t="shared" si="1"/>
        <v>6229610</v>
      </c>
      <c r="M18" s="72">
        <f t="shared" si="1"/>
        <v>19318939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35784967</v>
      </c>
      <c r="W18" s="72">
        <f t="shared" si="1"/>
        <v>53000657</v>
      </c>
      <c r="X18" s="72">
        <f t="shared" si="1"/>
        <v>-17215690</v>
      </c>
      <c r="Y18" s="66">
        <f>+IF(W18&lt;&gt;0,(X18/W18)*100,0)</f>
        <v>-32.48203130764964</v>
      </c>
      <c r="Z18" s="73">
        <f t="shared" si="1"/>
        <v>111409622</v>
      </c>
    </row>
    <row r="19" spans="1:26" ht="13.5">
      <c r="A19" s="69" t="s">
        <v>43</v>
      </c>
      <c r="B19" s="74">
        <f>+B10-B18</f>
        <v>42206698</v>
      </c>
      <c r="C19" s="74">
        <f>+C10-C18</f>
        <v>0</v>
      </c>
      <c r="D19" s="75">
        <f aca="true" t="shared" si="2" ref="D19:Z19">+D10-D18</f>
        <v>-9000001</v>
      </c>
      <c r="E19" s="76">
        <f t="shared" si="2"/>
        <v>-9000001</v>
      </c>
      <c r="F19" s="76">
        <f t="shared" si="2"/>
        <v>34430532</v>
      </c>
      <c r="G19" s="76">
        <f t="shared" si="2"/>
        <v>-2492688</v>
      </c>
      <c r="H19" s="76">
        <f t="shared" si="2"/>
        <v>-4696096</v>
      </c>
      <c r="I19" s="76">
        <f t="shared" si="2"/>
        <v>27241748</v>
      </c>
      <c r="J19" s="76">
        <f t="shared" si="2"/>
        <v>-6256239</v>
      </c>
      <c r="K19" s="76">
        <f t="shared" si="2"/>
        <v>22309973</v>
      </c>
      <c r="L19" s="76">
        <f t="shared" si="2"/>
        <v>-5668339</v>
      </c>
      <c r="M19" s="76">
        <f t="shared" si="2"/>
        <v>10385395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37627143</v>
      </c>
      <c r="W19" s="76">
        <f>IF(E10=E18,0,W10-W18)</f>
        <v>10160719</v>
      </c>
      <c r="X19" s="76">
        <f t="shared" si="2"/>
        <v>27466424</v>
      </c>
      <c r="Y19" s="77">
        <f>+IF(W19&lt;&gt;0,(X19/W19)*100,0)</f>
        <v>270.3196889905134</v>
      </c>
      <c r="Z19" s="78">
        <f t="shared" si="2"/>
        <v>-9000001</v>
      </c>
    </row>
    <row r="20" spans="1:26" ht="13.5">
      <c r="A20" s="57" t="s">
        <v>44</v>
      </c>
      <c r="B20" s="18">
        <v>6826086</v>
      </c>
      <c r="C20" s="18">
        <v>0</v>
      </c>
      <c r="D20" s="58">
        <v>52706220</v>
      </c>
      <c r="E20" s="59">
        <v>52706220</v>
      </c>
      <c r="F20" s="59">
        <v>2427000</v>
      </c>
      <c r="G20" s="59">
        <v>0</v>
      </c>
      <c r="H20" s="59">
        <v>0</v>
      </c>
      <c r="I20" s="59">
        <v>2427000</v>
      </c>
      <c r="J20" s="59">
        <v>0</v>
      </c>
      <c r="K20" s="59">
        <v>21631000</v>
      </c>
      <c r="L20" s="59">
        <v>0</v>
      </c>
      <c r="M20" s="59">
        <v>21631000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24058000</v>
      </c>
      <c r="W20" s="59">
        <v>42749220</v>
      </c>
      <c r="X20" s="59">
        <v>-18691220</v>
      </c>
      <c r="Y20" s="60">
        <v>-43.72</v>
      </c>
      <c r="Z20" s="61">
        <v>52706220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49032784</v>
      </c>
      <c r="C22" s="85">
        <f>SUM(C19:C21)</f>
        <v>0</v>
      </c>
      <c r="D22" s="86">
        <f aca="true" t="shared" si="3" ref="D22:Z22">SUM(D19:D21)</f>
        <v>43706219</v>
      </c>
      <c r="E22" s="87">
        <f t="shared" si="3"/>
        <v>43706219</v>
      </c>
      <c r="F22" s="87">
        <f t="shared" si="3"/>
        <v>36857532</v>
      </c>
      <c r="G22" s="87">
        <f t="shared" si="3"/>
        <v>-2492688</v>
      </c>
      <c r="H22" s="87">
        <f t="shared" si="3"/>
        <v>-4696096</v>
      </c>
      <c r="I22" s="87">
        <f t="shared" si="3"/>
        <v>29668748</v>
      </c>
      <c r="J22" s="87">
        <f t="shared" si="3"/>
        <v>-6256239</v>
      </c>
      <c r="K22" s="87">
        <f t="shared" si="3"/>
        <v>43940973</v>
      </c>
      <c r="L22" s="87">
        <f t="shared" si="3"/>
        <v>-5668339</v>
      </c>
      <c r="M22" s="87">
        <f t="shared" si="3"/>
        <v>32016395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61685143</v>
      </c>
      <c r="W22" s="87">
        <f t="shared" si="3"/>
        <v>52909939</v>
      </c>
      <c r="X22" s="87">
        <f t="shared" si="3"/>
        <v>8775204</v>
      </c>
      <c r="Y22" s="88">
        <f>+IF(W22&lt;&gt;0,(X22/W22)*100,0)</f>
        <v>16.58517126621522</v>
      </c>
      <c r="Z22" s="89">
        <f t="shared" si="3"/>
        <v>43706219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49032784</v>
      </c>
      <c r="C24" s="74">
        <f>SUM(C22:C23)</f>
        <v>0</v>
      </c>
      <c r="D24" s="75">
        <f aca="true" t="shared" si="4" ref="D24:Z24">SUM(D22:D23)</f>
        <v>43706219</v>
      </c>
      <c r="E24" s="76">
        <f t="shared" si="4"/>
        <v>43706219</v>
      </c>
      <c r="F24" s="76">
        <f t="shared" si="4"/>
        <v>36857532</v>
      </c>
      <c r="G24" s="76">
        <f t="shared" si="4"/>
        <v>-2492688</v>
      </c>
      <c r="H24" s="76">
        <f t="shared" si="4"/>
        <v>-4696096</v>
      </c>
      <c r="I24" s="76">
        <f t="shared" si="4"/>
        <v>29668748</v>
      </c>
      <c r="J24" s="76">
        <f t="shared" si="4"/>
        <v>-6256239</v>
      </c>
      <c r="K24" s="76">
        <f t="shared" si="4"/>
        <v>43940973</v>
      </c>
      <c r="L24" s="76">
        <f t="shared" si="4"/>
        <v>-5668339</v>
      </c>
      <c r="M24" s="76">
        <f t="shared" si="4"/>
        <v>32016395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61685143</v>
      </c>
      <c r="W24" s="76">
        <f t="shared" si="4"/>
        <v>52909939</v>
      </c>
      <c r="X24" s="76">
        <f t="shared" si="4"/>
        <v>8775204</v>
      </c>
      <c r="Y24" s="77">
        <f>+IF(W24&lt;&gt;0,(X24/W24)*100,0)</f>
        <v>16.58517126621522</v>
      </c>
      <c r="Z24" s="78">
        <f t="shared" si="4"/>
        <v>43706219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6826086</v>
      </c>
      <c r="C27" s="21">
        <v>0</v>
      </c>
      <c r="D27" s="98">
        <v>52706220</v>
      </c>
      <c r="E27" s="99">
        <v>52706220</v>
      </c>
      <c r="F27" s="99">
        <v>126723</v>
      </c>
      <c r="G27" s="99">
        <v>73359</v>
      </c>
      <c r="H27" s="99">
        <v>1233276</v>
      </c>
      <c r="I27" s="99">
        <v>1433358</v>
      </c>
      <c r="J27" s="99">
        <v>3060600</v>
      </c>
      <c r="K27" s="99">
        <v>1317860</v>
      </c>
      <c r="L27" s="99">
        <v>934296</v>
      </c>
      <c r="M27" s="99">
        <v>5312756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6746114</v>
      </c>
      <c r="W27" s="99">
        <v>26353110</v>
      </c>
      <c r="X27" s="99">
        <v>-19606996</v>
      </c>
      <c r="Y27" s="100">
        <v>-74.4</v>
      </c>
      <c r="Z27" s="101">
        <v>52706220</v>
      </c>
    </row>
    <row r="28" spans="1:26" ht="13.5">
      <c r="A28" s="102" t="s">
        <v>44</v>
      </c>
      <c r="B28" s="18">
        <v>6826086</v>
      </c>
      <c r="C28" s="18">
        <v>0</v>
      </c>
      <c r="D28" s="58">
        <v>31407000</v>
      </c>
      <c r="E28" s="59">
        <v>31407000</v>
      </c>
      <c r="F28" s="59">
        <v>126723</v>
      </c>
      <c r="G28" s="59">
        <v>73359</v>
      </c>
      <c r="H28" s="59">
        <v>1233276</v>
      </c>
      <c r="I28" s="59">
        <v>1433358</v>
      </c>
      <c r="J28" s="59">
        <v>3060600</v>
      </c>
      <c r="K28" s="59">
        <v>1317860</v>
      </c>
      <c r="L28" s="59">
        <v>934296</v>
      </c>
      <c r="M28" s="59">
        <v>5312756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6746114</v>
      </c>
      <c r="W28" s="59">
        <v>15703500</v>
      </c>
      <c r="X28" s="59">
        <v>-8957386</v>
      </c>
      <c r="Y28" s="60">
        <v>-57.04</v>
      </c>
      <c r="Z28" s="61">
        <v>31407000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21299220</v>
      </c>
      <c r="E31" s="59">
        <v>21299220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10649610</v>
      </c>
      <c r="X31" s="59">
        <v>-10649610</v>
      </c>
      <c r="Y31" s="60">
        <v>-100</v>
      </c>
      <c r="Z31" s="61">
        <v>21299220</v>
      </c>
    </row>
    <row r="32" spans="1:26" ht="13.5">
      <c r="A32" s="69" t="s">
        <v>50</v>
      </c>
      <c r="B32" s="21">
        <f>SUM(B28:B31)</f>
        <v>6826086</v>
      </c>
      <c r="C32" s="21">
        <f>SUM(C28:C31)</f>
        <v>0</v>
      </c>
      <c r="D32" s="98">
        <f aca="true" t="shared" si="5" ref="D32:Z32">SUM(D28:D31)</f>
        <v>52706220</v>
      </c>
      <c r="E32" s="99">
        <f t="shared" si="5"/>
        <v>52706220</v>
      </c>
      <c r="F32" s="99">
        <f t="shared" si="5"/>
        <v>126723</v>
      </c>
      <c r="G32" s="99">
        <f t="shared" si="5"/>
        <v>73359</v>
      </c>
      <c r="H32" s="99">
        <f t="shared" si="5"/>
        <v>1233276</v>
      </c>
      <c r="I32" s="99">
        <f t="shared" si="5"/>
        <v>1433358</v>
      </c>
      <c r="J32" s="99">
        <f t="shared" si="5"/>
        <v>3060600</v>
      </c>
      <c r="K32" s="99">
        <f t="shared" si="5"/>
        <v>1317860</v>
      </c>
      <c r="L32" s="99">
        <f t="shared" si="5"/>
        <v>934296</v>
      </c>
      <c r="M32" s="99">
        <f t="shared" si="5"/>
        <v>5312756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6746114</v>
      </c>
      <c r="W32" s="99">
        <f t="shared" si="5"/>
        <v>26353110</v>
      </c>
      <c r="X32" s="99">
        <f t="shared" si="5"/>
        <v>-19606996</v>
      </c>
      <c r="Y32" s="100">
        <f>+IF(W32&lt;&gt;0,(X32/W32)*100,0)</f>
        <v>-74.40107068956947</v>
      </c>
      <c r="Z32" s="101">
        <f t="shared" si="5"/>
        <v>52706220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135433565</v>
      </c>
      <c r="C35" s="18">
        <v>0</v>
      </c>
      <c r="D35" s="58">
        <v>69285243</v>
      </c>
      <c r="E35" s="59">
        <v>69285243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34642622</v>
      </c>
      <c r="X35" s="59">
        <v>-34642622</v>
      </c>
      <c r="Y35" s="60">
        <v>-100</v>
      </c>
      <c r="Z35" s="61">
        <v>69285243</v>
      </c>
    </row>
    <row r="36" spans="1:26" ht="13.5">
      <c r="A36" s="57" t="s">
        <v>53</v>
      </c>
      <c r="B36" s="18">
        <v>43068463</v>
      </c>
      <c r="C36" s="18">
        <v>0</v>
      </c>
      <c r="D36" s="58">
        <v>52706220</v>
      </c>
      <c r="E36" s="59">
        <v>52706220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26353110</v>
      </c>
      <c r="X36" s="59">
        <v>-26353110</v>
      </c>
      <c r="Y36" s="60">
        <v>-100</v>
      </c>
      <c r="Z36" s="61">
        <v>52706220</v>
      </c>
    </row>
    <row r="37" spans="1:26" ht="13.5">
      <c r="A37" s="57" t="s">
        <v>54</v>
      </c>
      <c r="B37" s="18">
        <v>21114266</v>
      </c>
      <c r="C37" s="18">
        <v>0</v>
      </c>
      <c r="D37" s="58">
        <v>6923718</v>
      </c>
      <c r="E37" s="59">
        <v>6923718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3461859</v>
      </c>
      <c r="X37" s="59">
        <v>-3461859</v>
      </c>
      <c r="Y37" s="60">
        <v>-100</v>
      </c>
      <c r="Z37" s="61">
        <v>6923718</v>
      </c>
    </row>
    <row r="38" spans="1:26" ht="13.5">
      <c r="A38" s="57" t="s">
        <v>55</v>
      </c>
      <c r="B38" s="18">
        <v>1444482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155943280</v>
      </c>
      <c r="C39" s="18">
        <v>0</v>
      </c>
      <c r="D39" s="58">
        <v>115067745</v>
      </c>
      <c r="E39" s="59">
        <v>115067745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57533873</v>
      </c>
      <c r="X39" s="59">
        <v>-57533873</v>
      </c>
      <c r="Y39" s="60">
        <v>-100</v>
      </c>
      <c r="Z39" s="61">
        <v>115067745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49504598</v>
      </c>
      <c r="C42" s="18">
        <v>0</v>
      </c>
      <c r="D42" s="58">
        <v>52706217</v>
      </c>
      <c r="E42" s="59">
        <v>52706217</v>
      </c>
      <c r="F42" s="59">
        <v>36857532</v>
      </c>
      <c r="G42" s="59">
        <v>-2492687</v>
      </c>
      <c r="H42" s="59">
        <v>-4701586</v>
      </c>
      <c r="I42" s="59">
        <v>29663259</v>
      </c>
      <c r="J42" s="59">
        <v>-6256239</v>
      </c>
      <c r="K42" s="59">
        <v>43940973</v>
      </c>
      <c r="L42" s="59">
        <v>-5668339</v>
      </c>
      <c r="M42" s="59">
        <v>32016395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61679654</v>
      </c>
      <c r="W42" s="59">
        <v>57353399</v>
      </c>
      <c r="X42" s="59">
        <v>4326255</v>
      </c>
      <c r="Y42" s="60">
        <v>7.54</v>
      </c>
      <c r="Z42" s="61">
        <v>52706217</v>
      </c>
    </row>
    <row r="43" spans="1:26" ht="13.5">
      <c r="A43" s="57" t="s">
        <v>59</v>
      </c>
      <c r="B43" s="18">
        <v>-386739</v>
      </c>
      <c r="C43" s="18">
        <v>0</v>
      </c>
      <c r="D43" s="58">
        <v>-52706220</v>
      </c>
      <c r="E43" s="59">
        <v>-52706220</v>
      </c>
      <c r="F43" s="59">
        <v>-126723</v>
      </c>
      <c r="G43" s="59">
        <v>-73359</v>
      </c>
      <c r="H43" s="59">
        <v>-1233276</v>
      </c>
      <c r="I43" s="59">
        <v>-1433358</v>
      </c>
      <c r="J43" s="59">
        <v>-3060600</v>
      </c>
      <c r="K43" s="59">
        <v>-1317860</v>
      </c>
      <c r="L43" s="59">
        <v>-934296</v>
      </c>
      <c r="M43" s="59">
        <v>-5312756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-6746114</v>
      </c>
      <c r="W43" s="59">
        <v>-13361596</v>
      </c>
      <c r="X43" s="59">
        <v>6615482</v>
      </c>
      <c r="Y43" s="60">
        <v>-49.51</v>
      </c>
      <c r="Z43" s="61">
        <v>-52706220</v>
      </c>
    </row>
    <row r="44" spans="1:26" ht="13.5">
      <c r="A44" s="57" t="s">
        <v>60</v>
      </c>
      <c r="B44" s="18">
        <v>-85074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99244338</v>
      </c>
      <c r="C45" s="21">
        <v>0</v>
      </c>
      <c r="D45" s="98">
        <v>-3</v>
      </c>
      <c r="E45" s="99">
        <v>-3</v>
      </c>
      <c r="F45" s="99">
        <v>86942362</v>
      </c>
      <c r="G45" s="99">
        <v>84376316</v>
      </c>
      <c r="H45" s="99">
        <v>78441454</v>
      </c>
      <c r="I45" s="99">
        <v>78441454</v>
      </c>
      <c r="J45" s="99">
        <v>69124615</v>
      </c>
      <c r="K45" s="99">
        <v>111747728</v>
      </c>
      <c r="L45" s="99">
        <v>105145093</v>
      </c>
      <c r="M45" s="99">
        <v>105145093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105145093</v>
      </c>
      <c r="W45" s="99">
        <v>43991803</v>
      </c>
      <c r="X45" s="99">
        <v>61153290</v>
      </c>
      <c r="Y45" s="100">
        <v>139.01</v>
      </c>
      <c r="Z45" s="101">
        <v>-3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259171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259171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99.99998782621186</v>
      </c>
      <c r="E58" s="7">
        <f t="shared" si="6"/>
        <v>99.99998782621186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99.99998782621186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99.99998594329949</v>
      </c>
      <c r="E59" s="10">
        <f t="shared" si="7"/>
        <v>99.99998594329949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99.99998594329949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33258390</v>
      </c>
      <c r="C67" s="23"/>
      <c r="D67" s="24">
        <v>8214370</v>
      </c>
      <c r="E67" s="25">
        <v>8214370</v>
      </c>
      <c r="F67" s="25"/>
      <c r="G67" s="25"/>
      <c r="H67" s="25">
        <v>2304</v>
      </c>
      <c r="I67" s="25">
        <v>2304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2304</v>
      </c>
      <c r="W67" s="25">
        <v>3848262</v>
      </c>
      <c r="X67" s="25"/>
      <c r="Y67" s="24"/>
      <c r="Z67" s="26">
        <v>8214370</v>
      </c>
    </row>
    <row r="68" spans="1:26" ht="13.5" hidden="1">
      <c r="A68" s="36" t="s">
        <v>31</v>
      </c>
      <c r="B68" s="18">
        <v>28675487</v>
      </c>
      <c r="C68" s="18"/>
      <c r="D68" s="19">
        <v>7114045</v>
      </c>
      <c r="E68" s="20">
        <v>7114045</v>
      </c>
      <c r="F68" s="20"/>
      <c r="G68" s="20"/>
      <c r="H68" s="20">
        <v>2304</v>
      </c>
      <c r="I68" s="20">
        <v>2304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2304</v>
      </c>
      <c r="W68" s="20">
        <v>3557022</v>
      </c>
      <c r="X68" s="20"/>
      <c r="Y68" s="19"/>
      <c r="Z68" s="22">
        <v>7114045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4582903</v>
      </c>
      <c r="C75" s="27"/>
      <c r="D75" s="28">
        <v>1100325</v>
      </c>
      <c r="E75" s="29">
        <v>1100325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291240</v>
      </c>
      <c r="X75" s="29"/>
      <c r="Y75" s="28"/>
      <c r="Z75" s="30">
        <v>1100325</v>
      </c>
    </row>
    <row r="76" spans="1:26" ht="13.5" hidden="1">
      <c r="A76" s="41" t="s">
        <v>120</v>
      </c>
      <c r="B76" s="31">
        <v>33258390</v>
      </c>
      <c r="C76" s="31"/>
      <c r="D76" s="32">
        <v>8214369</v>
      </c>
      <c r="E76" s="33">
        <v>8214369</v>
      </c>
      <c r="F76" s="33"/>
      <c r="G76" s="33"/>
      <c r="H76" s="33">
        <v>2304</v>
      </c>
      <c r="I76" s="33">
        <v>2304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2304</v>
      </c>
      <c r="W76" s="33">
        <v>3848262</v>
      </c>
      <c r="X76" s="33"/>
      <c r="Y76" s="32"/>
      <c r="Z76" s="34">
        <v>8214369</v>
      </c>
    </row>
    <row r="77" spans="1:26" ht="13.5" hidden="1">
      <c r="A77" s="36" t="s">
        <v>31</v>
      </c>
      <c r="B77" s="18">
        <v>28675487</v>
      </c>
      <c r="C77" s="18"/>
      <c r="D77" s="19">
        <v>7114044</v>
      </c>
      <c r="E77" s="20">
        <v>7114044</v>
      </c>
      <c r="F77" s="20"/>
      <c r="G77" s="20"/>
      <c r="H77" s="20">
        <v>2304</v>
      </c>
      <c r="I77" s="20">
        <v>2304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2304</v>
      </c>
      <c r="W77" s="20">
        <v>3557022</v>
      </c>
      <c r="X77" s="20"/>
      <c r="Y77" s="19"/>
      <c r="Z77" s="22">
        <v>7114044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4582903</v>
      </c>
      <c r="C84" s="27"/>
      <c r="D84" s="28">
        <v>1100325</v>
      </c>
      <c r="E84" s="29">
        <v>1100325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291240</v>
      </c>
      <c r="X84" s="29"/>
      <c r="Y84" s="28"/>
      <c r="Z84" s="30">
        <v>1100325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9399061</v>
      </c>
      <c r="C5" s="18">
        <v>0</v>
      </c>
      <c r="D5" s="58">
        <v>8345692</v>
      </c>
      <c r="E5" s="59">
        <v>8345692</v>
      </c>
      <c r="F5" s="59">
        <v>864444</v>
      </c>
      <c r="G5" s="59">
        <v>864444</v>
      </c>
      <c r="H5" s="59">
        <v>864444</v>
      </c>
      <c r="I5" s="59">
        <v>2593332</v>
      </c>
      <c r="J5" s="59">
        <v>886916</v>
      </c>
      <c r="K5" s="59">
        <v>851967</v>
      </c>
      <c r="L5" s="59">
        <v>851967</v>
      </c>
      <c r="M5" s="59">
        <v>2590850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5184182</v>
      </c>
      <c r="W5" s="59">
        <v>4238494</v>
      </c>
      <c r="X5" s="59">
        <v>945688</v>
      </c>
      <c r="Y5" s="60">
        <v>22.31</v>
      </c>
      <c r="Z5" s="61">
        <v>8345692</v>
      </c>
    </row>
    <row r="6" spans="1:26" ht="13.5">
      <c r="A6" s="57" t="s">
        <v>32</v>
      </c>
      <c r="B6" s="18">
        <v>6927963</v>
      </c>
      <c r="C6" s="18">
        <v>0</v>
      </c>
      <c r="D6" s="58">
        <v>11848358</v>
      </c>
      <c r="E6" s="59">
        <v>11848358</v>
      </c>
      <c r="F6" s="59">
        <v>673427</v>
      </c>
      <c r="G6" s="59">
        <v>729878</v>
      </c>
      <c r="H6" s="59">
        <v>786145</v>
      </c>
      <c r="I6" s="59">
        <v>2189450</v>
      </c>
      <c r="J6" s="59">
        <v>504958</v>
      </c>
      <c r="K6" s="59">
        <v>629686</v>
      </c>
      <c r="L6" s="59">
        <v>693442</v>
      </c>
      <c r="M6" s="59">
        <v>1828086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4017536</v>
      </c>
      <c r="W6" s="59">
        <v>5772657</v>
      </c>
      <c r="X6" s="59">
        <v>-1755121</v>
      </c>
      <c r="Y6" s="60">
        <v>-30.4</v>
      </c>
      <c r="Z6" s="61">
        <v>11848358</v>
      </c>
    </row>
    <row r="7" spans="1:26" ht="13.5">
      <c r="A7" s="57" t="s">
        <v>33</v>
      </c>
      <c r="B7" s="18">
        <v>0</v>
      </c>
      <c r="C7" s="18">
        <v>0</v>
      </c>
      <c r="D7" s="58">
        <v>683959</v>
      </c>
      <c r="E7" s="59">
        <v>683959</v>
      </c>
      <c r="F7" s="59">
        <v>39216</v>
      </c>
      <c r="G7" s="59">
        <v>37120</v>
      </c>
      <c r="H7" s="59">
        <v>37273</v>
      </c>
      <c r="I7" s="59">
        <v>113609</v>
      </c>
      <c r="J7" s="59">
        <v>35555</v>
      </c>
      <c r="K7" s="59">
        <v>449770</v>
      </c>
      <c r="L7" s="59">
        <v>16562</v>
      </c>
      <c r="M7" s="59">
        <v>501887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615496</v>
      </c>
      <c r="W7" s="59">
        <v>341931</v>
      </c>
      <c r="X7" s="59">
        <v>273565</v>
      </c>
      <c r="Y7" s="60">
        <v>80.01</v>
      </c>
      <c r="Z7" s="61">
        <v>683959</v>
      </c>
    </row>
    <row r="8" spans="1:26" ht="13.5">
      <c r="A8" s="57" t="s">
        <v>34</v>
      </c>
      <c r="B8" s="18">
        <v>81781384</v>
      </c>
      <c r="C8" s="18">
        <v>0</v>
      </c>
      <c r="D8" s="58">
        <v>95048000</v>
      </c>
      <c r="E8" s="59">
        <v>95048000</v>
      </c>
      <c r="F8" s="59">
        <v>35235000</v>
      </c>
      <c r="G8" s="59">
        <v>0</v>
      </c>
      <c r="H8" s="59">
        <v>0</v>
      </c>
      <c r="I8" s="59">
        <v>35235000</v>
      </c>
      <c r="J8" s="59">
        <v>34200</v>
      </c>
      <c r="K8" s="59">
        <v>0</v>
      </c>
      <c r="L8" s="59">
        <v>29999348</v>
      </c>
      <c r="M8" s="59">
        <v>30033548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65268548</v>
      </c>
      <c r="W8" s="59">
        <v>70294775</v>
      </c>
      <c r="X8" s="59">
        <v>-5026227</v>
      </c>
      <c r="Y8" s="60">
        <v>-7.15</v>
      </c>
      <c r="Z8" s="61">
        <v>95048000</v>
      </c>
    </row>
    <row r="9" spans="1:26" ht="13.5">
      <c r="A9" s="57" t="s">
        <v>35</v>
      </c>
      <c r="B9" s="18">
        <v>11446021</v>
      </c>
      <c r="C9" s="18">
        <v>0</v>
      </c>
      <c r="D9" s="58">
        <v>9509685</v>
      </c>
      <c r="E9" s="59">
        <v>9509685</v>
      </c>
      <c r="F9" s="59">
        <v>808171</v>
      </c>
      <c r="G9" s="59">
        <v>1863950</v>
      </c>
      <c r="H9" s="59">
        <v>-55586</v>
      </c>
      <c r="I9" s="59">
        <v>2616535</v>
      </c>
      <c r="J9" s="59">
        <v>1214975</v>
      </c>
      <c r="K9" s="59">
        <v>1014811</v>
      </c>
      <c r="L9" s="59">
        <v>1474711</v>
      </c>
      <c r="M9" s="59">
        <v>3704497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6321032</v>
      </c>
      <c r="W9" s="59">
        <v>4436441</v>
      </c>
      <c r="X9" s="59">
        <v>1884591</v>
      </c>
      <c r="Y9" s="60">
        <v>42.48</v>
      </c>
      <c r="Z9" s="61">
        <v>9509685</v>
      </c>
    </row>
    <row r="10" spans="1:26" ht="25.5">
      <c r="A10" s="62" t="s">
        <v>105</v>
      </c>
      <c r="B10" s="63">
        <f>SUM(B5:B9)</f>
        <v>109554429</v>
      </c>
      <c r="C10" s="63">
        <f>SUM(C5:C9)</f>
        <v>0</v>
      </c>
      <c r="D10" s="64">
        <f aca="true" t="shared" si="0" ref="D10:Z10">SUM(D5:D9)</f>
        <v>125435694</v>
      </c>
      <c r="E10" s="65">
        <f t="shared" si="0"/>
        <v>125435694</v>
      </c>
      <c r="F10" s="65">
        <f t="shared" si="0"/>
        <v>37620258</v>
      </c>
      <c r="G10" s="65">
        <f t="shared" si="0"/>
        <v>3495392</v>
      </c>
      <c r="H10" s="65">
        <f t="shared" si="0"/>
        <v>1632276</v>
      </c>
      <c r="I10" s="65">
        <f t="shared" si="0"/>
        <v>42747926</v>
      </c>
      <c r="J10" s="65">
        <f t="shared" si="0"/>
        <v>2676604</v>
      </c>
      <c r="K10" s="65">
        <f t="shared" si="0"/>
        <v>2946234</v>
      </c>
      <c r="L10" s="65">
        <f t="shared" si="0"/>
        <v>33036030</v>
      </c>
      <c r="M10" s="65">
        <f t="shared" si="0"/>
        <v>38658868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81406794</v>
      </c>
      <c r="W10" s="65">
        <f t="shared" si="0"/>
        <v>85084298</v>
      </c>
      <c r="X10" s="65">
        <f t="shared" si="0"/>
        <v>-3677504</v>
      </c>
      <c r="Y10" s="66">
        <f>+IF(W10&lt;&gt;0,(X10/W10)*100,0)</f>
        <v>-4.322188801510709</v>
      </c>
      <c r="Z10" s="67">
        <f t="shared" si="0"/>
        <v>125435694</v>
      </c>
    </row>
    <row r="11" spans="1:26" ht="13.5">
      <c r="A11" s="57" t="s">
        <v>36</v>
      </c>
      <c r="B11" s="18">
        <v>45719444</v>
      </c>
      <c r="C11" s="18">
        <v>0</v>
      </c>
      <c r="D11" s="58">
        <v>63173518</v>
      </c>
      <c r="E11" s="59">
        <v>63173518</v>
      </c>
      <c r="F11" s="59">
        <v>5511868</v>
      </c>
      <c r="G11" s="59">
        <v>4114759</v>
      </c>
      <c r="H11" s="59">
        <v>4514966</v>
      </c>
      <c r="I11" s="59">
        <v>14141593</v>
      </c>
      <c r="J11" s="59">
        <v>4655424</v>
      </c>
      <c r="K11" s="59">
        <v>4434701</v>
      </c>
      <c r="L11" s="59">
        <v>4636035</v>
      </c>
      <c r="M11" s="59">
        <v>13726160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27867753</v>
      </c>
      <c r="W11" s="59">
        <v>32645538</v>
      </c>
      <c r="X11" s="59">
        <v>-4777785</v>
      </c>
      <c r="Y11" s="60">
        <v>-14.64</v>
      </c>
      <c r="Z11" s="61">
        <v>63173518</v>
      </c>
    </row>
    <row r="12" spans="1:26" ht="13.5">
      <c r="A12" s="57" t="s">
        <v>37</v>
      </c>
      <c r="B12" s="18">
        <v>7584941</v>
      </c>
      <c r="C12" s="18">
        <v>0</v>
      </c>
      <c r="D12" s="58">
        <v>9040482</v>
      </c>
      <c r="E12" s="59">
        <v>9040482</v>
      </c>
      <c r="F12" s="59">
        <v>1267816</v>
      </c>
      <c r="G12" s="59">
        <v>307806</v>
      </c>
      <c r="H12" s="59">
        <v>637560</v>
      </c>
      <c r="I12" s="59">
        <v>2213182</v>
      </c>
      <c r="J12" s="59">
        <v>637560</v>
      </c>
      <c r="K12" s="59">
        <v>637560</v>
      </c>
      <c r="L12" s="59">
        <v>637560</v>
      </c>
      <c r="M12" s="59">
        <v>1912680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4125862</v>
      </c>
      <c r="W12" s="59">
        <v>4275000</v>
      </c>
      <c r="X12" s="59">
        <v>-149138</v>
      </c>
      <c r="Y12" s="60">
        <v>-3.49</v>
      </c>
      <c r="Z12" s="61">
        <v>9040482</v>
      </c>
    </row>
    <row r="13" spans="1:26" ht="13.5">
      <c r="A13" s="57" t="s">
        <v>106</v>
      </c>
      <c r="B13" s="18">
        <v>0</v>
      </c>
      <c r="C13" s="18">
        <v>0</v>
      </c>
      <c r="D13" s="58">
        <v>4000000</v>
      </c>
      <c r="E13" s="59">
        <v>4000000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1889332</v>
      </c>
      <c r="X13" s="59">
        <v>-1889332</v>
      </c>
      <c r="Y13" s="60">
        <v>-100</v>
      </c>
      <c r="Z13" s="61">
        <v>4000000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13500</v>
      </c>
      <c r="X14" s="59">
        <v>-13500</v>
      </c>
      <c r="Y14" s="60">
        <v>-100</v>
      </c>
      <c r="Z14" s="61">
        <v>0</v>
      </c>
    </row>
    <row r="15" spans="1:26" ht="13.5">
      <c r="A15" s="57" t="s">
        <v>39</v>
      </c>
      <c r="B15" s="18">
        <v>8113005</v>
      </c>
      <c r="C15" s="18">
        <v>0</v>
      </c>
      <c r="D15" s="58">
        <v>7000000</v>
      </c>
      <c r="E15" s="59">
        <v>7000000</v>
      </c>
      <c r="F15" s="59">
        <v>1368023</v>
      </c>
      <c r="G15" s="59">
        <v>981183</v>
      </c>
      <c r="H15" s="59">
        <v>881842</v>
      </c>
      <c r="I15" s="59">
        <v>3231048</v>
      </c>
      <c r="J15" s="59">
        <v>720815</v>
      </c>
      <c r="K15" s="59">
        <v>724327</v>
      </c>
      <c r="L15" s="59">
        <v>0</v>
      </c>
      <c r="M15" s="59">
        <v>1445142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4676190</v>
      </c>
      <c r="W15" s="59">
        <v>3824316</v>
      </c>
      <c r="X15" s="59">
        <v>851874</v>
      </c>
      <c r="Y15" s="60">
        <v>22.28</v>
      </c>
      <c r="Z15" s="61">
        <v>7000000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50436325</v>
      </c>
      <c r="C17" s="18">
        <v>0</v>
      </c>
      <c r="D17" s="58">
        <v>34107404</v>
      </c>
      <c r="E17" s="59">
        <v>34107404</v>
      </c>
      <c r="F17" s="59">
        <v>1641915</v>
      </c>
      <c r="G17" s="59">
        <v>1717191</v>
      </c>
      <c r="H17" s="59">
        <v>2675008</v>
      </c>
      <c r="I17" s="59">
        <v>6034114</v>
      </c>
      <c r="J17" s="59">
        <v>1650354</v>
      </c>
      <c r="K17" s="59">
        <v>1624029</v>
      </c>
      <c r="L17" s="59">
        <v>4206734</v>
      </c>
      <c r="M17" s="59">
        <v>7481117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13515231</v>
      </c>
      <c r="W17" s="59">
        <v>19303827</v>
      </c>
      <c r="X17" s="59">
        <v>-5788596</v>
      </c>
      <c r="Y17" s="60">
        <v>-29.99</v>
      </c>
      <c r="Z17" s="61">
        <v>34107404</v>
      </c>
    </row>
    <row r="18" spans="1:26" ht="13.5">
      <c r="A18" s="69" t="s">
        <v>42</v>
      </c>
      <c r="B18" s="70">
        <f>SUM(B11:B17)</f>
        <v>111853715</v>
      </c>
      <c r="C18" s="70">
        <f>SUM(C11:C17)</f>
        <v>0</v>
      </c>
      <c r="D18" s="71">
        <f aca="true" t="shared" si="1" ref="D18:Z18">SUM(D11:D17)</f>
        <v>117321404</v>
      </c>
      <c r="E18" s="72">
        <f t="shared" si="1"/>
        <v>117321404</v>
      </c>
      <c r="F18" s="72">
        <f t="shared" si="1"/>
        <v>9789622</v>
      </c>
      <c r="G18" s="72">
        <f t="shared" si="1"/>
        <v>7120939</v>
      </c>
      <c r="H18" s="72">
        <f t="shared" si="1"/>
        <v>8709376</v>
      </c>
      <c r="I18" s="72">
        <f t="shared" si="1"/>
        <v>25619937</v>
      </c>
      <c r="J18" s="72">
        <f t="shared" si="1"/>
        <v>7664153</v>
      </c>
      <c r="K18" s="72">
        <f t="shared" si="1"/>
        <v>7420617</v>
      </c>
      <c r="L18" s="72">
        <f t="shared" si="1"/>
        <v>9480329</v>
      </c>
      <c r="M18" s="72">
        <f t="shared" si="1"/>
        <v>24565099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50185036</v>
      </c>
      <c r="W18" s="72">
        <f t="shared" si="1"/>
        <v>61951513</v>
      </c>
      <c r="X18" s="72">
        <f t="shared" si="1"/>
        <v>-11766477</v>
      </c>
      <c r="Y18" s="66">
        <f>+IF(W18&lt;&gt;0,(X18/W18)*100,0)</f>
        <v>-18.99304218768636</v>
      </c>
      <c r="Z18" s="73">
        <f t="shared" si="1"/>
        <v>117321404</v>
      </c>
    </row>
    <row r="19" spans="1:26" ht="13.5">
      <c r="A19" s="69" t="s">
        <v>43</v>
      </c>
      <c r="B19" s="74">
        <f>+B10-B18</f>
        <v>-2299286</v>
      </c>
      <c r="C19" s="74">
        <f>+C10-C18</f>
        <v>0</v>
      </c>
      <c r="D19" s="75">
        <f aca="true" t="shared" si="2" ref="D19:Z19">+D10-D18</f>
        <v>8114290</v>
      </c>
      <c r="E19" s="76">
        <f t="shared" si="2"/>
        <v>8114290</v>
      </c>
      <c r="F19" s="76">
        <f t="shared" si="2"/>
        <v>27830636</v>
      </c>
      <c r="G19" s="76">
        <f t="shared" si="2"/>
        <v>-3625547</v>
      </c>
      <c r="H19" s="76">
        <f t="shared" si="2"/>
        <v>-7077100</v>
      </c>
      <c r="I19" s="76">
        <f t="shared" si="2"/>
        <v>17127989</v>
      </c>
      <c r="J19" s="76">
        <f t="shared" si="2"/>
        <v>-4987549</v>
      </c>
      <c r="K19" s="76">
        <f t="shared" si="2"/>
        <v>-4474383</v>
      </c>
      <c r="L19" s="76">
        <f t="shared" si="2"/>
        <v>23555701</v>
      </c>
      <c r="M19" s="76">
        <f t="shared" si="2"/>
        <v>14093769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31221758</v>
      </c>
      <c r="W19" s="76">
        <f>IF(E10=E18,0,W10-W18)</f>
        <v>23132785</v>
      </c>
      <c r="X19" s="76">
        <f t="shared" si="2"/>
        <v>8088973</v>
      </c>
      <c r="Y19" s="77">
        <f>+IF(W19&lt;&gt;0,(X19/W19)*100,0)</f>
        <v>34.9675709172069</v>
      </c>
      <c r="Z19" s="78">
        <f t="shared" si="2"/>
        <v>8114290</v>
      </c>
    </row>
    <row r="20" spans="1:26" ht="13.5">
      <c r="A20" s="57" t="s">
        <v>44</v>
      </c>
      <c r="B20" s="18">
        <v>20522355</v>
      </c>
      <c r="C20" s="18">
        <v>0</v>
      </c>
      <c r="D20" s="58">
        <v>30397000</v>
      </c>
      <c r="E20" s="59">
        <v>30397000</v>
      </c>
      <c r="F20" s="59">
        <v>0</v>
      </c>
      <c r="G20" s="59">
        <v>582000</v>
      </c>
      <c r="H20" s="59">
        <v>0</v>
      </c>
      <c r="I20" s="59">
        <v>582000</v>
      </c>
      <c r="J20" s="59">
        <v>1650584</v>
      </c>
      <c r="K20" s="59">
        <v>436000</v>
      </c>
      <c r="L20" s="59">
        <v>5298483</v>
      </c>
      <c r="M20" s="59">
        <v>7385067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7967067</v>
      </c>
      <c r="W20" s="59">
        <v>23910030</v>
      </c>
      <c r="X20" s="59">
        <v>-15942963</v>
      </c>
      <c r="Y20" s="60">
        <v>-66.68</v>
      </c>
      <c r="Z20" s="61">
        <v>30397000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18223069</v>
      </c>
      <c r="C22" s="85">
        <f>SUM(C19:C21)</f>
        <v>0</v>
      </c>
      <c r="D22" s="86">
        <f aca="true" t="shared" si="3" ref="D22:Z22">SUM(D19:D21)</f>
        <v>38511290</v>
      </c>
      <c r="E22" s="87">
        <f t="shared" si="3"/>
        <v>38511290</v>
      </c>
      <c r="F22" s="87">
        <f t="shared" si="3"/>
        <v>27830636</v>
      </c>
      <c r="G22" s="87">
        <f t="shared" si="3"/>
        <v>-3043547</v>
      </c>
      <c r="H22" s="87">
        <f t="shared" si="3"/>
        <v>-7077100</v>
      </c>
      <c r="I22" s="87">
        <f t="shared" si="3"/>
        <v>17709989</v>
      </c>
      <c r="J22" s="87">
        <f t="shared" si="3"/>
        <v>-3336965</v>
      </c>
      <c r="K22" s="87">
        <f t="shared" si="3"/>
        <v>-4038383</v>
      </c>
      <c r="L22" s="87">
        <f t="shared" si="3"/>
        <v>28854184</v>
      </c>
      <c r="M22" s="87">
        <f t="shared" si="3"/>
        <v>21478836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39188825</v>
      </c>
      <c r="W22" s="87">
        <f t="shared" si="3"/>
        <v>47042815</v>
      </c>
      <c r="X22" s="87">
        <f t="shared" si="3"/>
        <v>-7853990</v>
      </c>
      <c r="Y22" s="88">
        <f>+IF(W22&lt;&gt;0,(X22/W22)*100,0)</f>
        <v>-16.695408214835783</v>
      </c>
      <c r="Z22" s="89">
        <f t="shared" si="3"/>
        <v>38511290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18223069</v>
      </c>
      <c r="C24" s="74">
        <f>SUM(C22:C23)</f>
        <v>0</v>
      </c>
      <c r="D24" s="75">
        <f aca="true" t="shared" si="4" ref="D24:Z24">SUM(D22:D23)</f>
        <v>38511290</v>
      </c>
      <c r="E24" s="76">
        <f t="shared" si="4"/>
        <v>38511290</v>
      </c>
      <c r="F24" s="76">
        <f t="shared" si="4"/>
        <v>27830636</v>
      </c>
      <c r="G24" s="76">
        <f t="shared" si="4"/>
        <v>-3043547</v>
      </c>
      <c r="H24" s="76">
        <f t="shared" si="4"/>
        <v>-7077100</v>
      </c>
      <c r="I24" s="76">
        <f t="shared" si="4"/>
        <v>17709989</v>
      </c>
      <c r="J24" s="76">
        <f t="shared" si="4"/>
        <v>-3336965</v>
      </c>
      <c r="K24" s="76">
        <f t="shared" si="4"/>
        <v>-4038383</v>
      </c>
      <c r="L24" s="76">
        <f t="shared" si="4"/>
        <v>28854184</v>
      </c>
      <c r="M24" s="76">
        <f t="shared" si="4"/>
        <v>21478836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39188825</v>
      </c>
      <c r="W24" s="76">
        <f t="shared" si="4"/>
        <v>47042815</v>
      </c>
      <c r="X24" s="76">
        <f t="shared" si="4"/>
        <v>-7853990</v>
      </c>
      <c r="Y24" s="77">
        <f>+IF(W24&lt;&gt;0,(X24/W24)*100,0)</f>
        <v>-16.695408214835783</v>
      </c>
      <c r="Z24" s="78">
        <f t="shared" si="4"/>
        <v>38511290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42784870</v>
      </c>
      <c r="E27" s="99">
        <v>42784870</v>
      </c>
      <c r="F27" s="99">
        <v>221626</v>
      </c>
      <c r="G27" s="99">
        <v>0</v>
      </c>
      <c r="H27" s="99">
        <v>2695577</v>
      </c>
      <c r="I27" s="99">
        <v>2917203</v>
      </c>
      <c r="J27" s="99">
        <v>1968655</v>
      </c>
      <c r="K27" s="99">
        <v>100368</v>
      </c>
      <c r="L27" s="99">
        <v>4874582</v>
      </c>
      <c r="M27" s="99">
        <v>6943605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9860808</v>
      </c>
      <c r="W27" s="99">
        <v>21392435</v>
      </c>
      <c r="X27" s="99">
        <v>-11531627</v>
      </c>
      <c r="Y27" s="100">
        <v>-53.91</v>
      </c>
      <c r="Z27" s="101">
        <v>42784870</v>
      </c>
    </row>
    <row r="28" spans="1:26" ht="13.5">
      <c r="A28" s="102" t="s">
        <v>44</v>
      </c>
      <c r="B28" s="18">
        <v>0</v>
      </c>
      <c r="C28" s="18">
        <v>0</v>
      </c>
      <c r="D28" s="58">
        <v>30081370</v>
      </c>
      <c r="E28" s="59">
        <v>30081370</v>
      </c>
      <c r="F28" s="59">
        <v>0</v>
      </c>
      <c r="G28" s="59">
        <v>0</v>
      </c>
      <c r="H28" s="59">
        <v>1578336</v>
      </c>
      <c r="I28" s="59">
        <v>1578336</v>
      </c>
      <c r="J28" s="59">
        <v>1945146</v>
      </c>
      <c r="K28" s="59">
        <v>0</v>
      </c>
      <c r="L28" s="59">
        <v>3086335</v>
      </c>
      <c r="M28" s="59">
        <v>5031481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6609817</v>
      </c>
      <c r="W28" s="59">
        <v>15040685</v>
      </c>
      <c r="X28" s="59">
        <v>-8430868</v>
      </c>
      <c r="Y28" s="60">
        <v>-56.05</v>
      </c>
      <c r="Z28" s="61">
        <v>30081370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12703500</v>
      </c>
      <c r="E31" s="59">
        <v>12703500</v>
      </c>
      <c r="F31" s="59">
        <v>221626</v>
      </c>
      <c r="G31" s="59">
        <v>0</v>
      </c>
      <c r="H31" s="59">
        <v>1117241</v>
      </c>
      <c r="I31" s="59">
        <v>1338867</v>
      </c>
      <c r="J31" s="59">
        <v>23509</v>
      </c>
      <c r="K31" s="59">
        <v>100368</v>
      </c>
      <c r="L31" s="59">
        <v>1788247</v>
      </c>
      <c r="M31" s="59">
        <v>1912124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3250991</v>
      </c>
      <c r="W31" s="59">
        <v>6351750</v>
      </c>
      <c r="X31" s="59">
        <v>-3100759</v>
      </c>
      <c r="Y31" s="60">
        <v>-48.82</v>
      </c>
      <c r="Z31" s="61">
        <v>12703500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42784870</v>
      </c>
      <c r="E32" s="99">
        <f t="shared" si="5"/>
        <v>42784870</v>
      </c>
      <c r="F32" s="99">
        <f t="shared" si="5"/>
        <v>221626</v>
      </c>
      <c r="G32" s="99">
        <f t="shared" si="5"/>
        <v>0</v>
      </c>
      <c r="H32" s="99">
        <f t="shared" si="5"/>
        <v>2695577</v>
      </c>
      <c r="I32" s="99">
        <f t="shared" si="5"/>
        <v>2917203</v>
      </c>
      <c r="J32" s="99">
        <f t="shared" si="5"/>
        <v>1968655</v>
      </c>
      <c r="K32" s="99">
        <f t="shared" si="5"/>
        <v>100368</v>
      </c>
      <c r="L32" s="99">
        <f t="shared" si="5"/>
        <v>4874582</v>
      </c>
      <c r="M32" s="99">
        <f t="shared" si="5"/>
        <v>6943605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9860808</v>
      </c>
      <c r="W32" s="99">
        <f t="shared" si="5"/>
        <v>21392435</v>
      </c>
      <c r="X32" s="99">
        <f t="shared" si="5"/>
        <v>-11531627</v>
      </c>
      <c r="Y32" s="100">
        <f>+IF(W32&lt;&gt;0,(X32/W32)*100,0)</f>
        <v>-53.905163203721315</v>
      </c>
      <c r="Z32" s="101">
        <f t="shared" si="5"/>
        <v>42784870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38011000</v>
      </c>
      <c r="E35" s="59">
        <v>38011000</v>
      </c>
      <c r="F35" s="59">
        <v>154099658</v>
      </c>
      <c r="G35" s="59">
        <v>-141263805</v>
      </c>
      <c r="H35" s="59">
        <v>-9712180</v>
      </c>
      <c r="I35" s="59">
        <v>-9712180</v>
      </c>
      <c r="J35" s="59">
        <v>-7118435</v>
      </c>
      <c r="K35" s="59">
        <v>13779489</v>
      </c>
      <c r="L35" s="59">
        <v>9968034</v>
      </c>
      <c r="M35" s="59">
        <v>9968034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9968034</v>
      </c>
      <c r="W35" s="59">
        <v>19005500</v>
      </c>
      <c r="X35" s="59">
        <v>-9037466</v>
      </c>
      <c r="Y35" s="60">
        <v>-47.55</v>
      </c>
      <c r="Z35" s="61">
        <v>38011000</v>
      </c>
    </row>
    <row r="36" spans="1:26" ht="13.5">
      <c r="A36" s="57" t="s">
        <v>53</v>
      </c>
      <c r="B36" s="18">
        <v>0</v>
      </c>
      <c r="C36" s="18">
        <v>0</v>
      </c>
      <c r="D36" s="58">
        <v>212527000</v>
      </c>
      <c r="E36" s="59">
        <v>212527000</v>
      </c>
      <c r="F36" s="59">
        <v>221626</v>
      </c>
      <c r="G36" s="59">
        <v>0</v>
      </c>
      <c r="H36" s="59">
        <v>2695576</v>
      </c>
      <c r="I36" s="59">
        <v>2695576</v>
      </c>
      <c r="J36" s="59">
        <v>1968246</v>
      </c>
      <c r="K36" s="59">
        <v>100368</v>
      </c>
      <c r="L36" s="59">
        <v>4874582</v>
      </c>
      <c r="M36" s="59">
        <v>4874582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4874582</v>
      </c>
      <c r="W36" s="59">
        <v>106263500</v>
      </c>
      <c r="X36" s="59">
        <v>-101388918</v>
      </c>
      <c r="Y36" s="60">
        <v>-95.41</v>
      </c>
      <c r="Z36" s="61">
        <v>212527000</v>
      </c>
    </row>
    <row r="37" spans="1:26" ht="13.5">
      <c r="A37" s="57" t="s">
        <v>54</v>
      </c>
      <c r="B37" s="18">
        <v>0</v>
      </c>
      <c r="C37" s="18">
        <v>0</v>
      </c>
      <c r="D37" s="58">
        <v>28089000</v>
      </c>
      <c r="E37" s="59">
        <v>28089000</v>
      </c>
      <c r="F37" s="59">
        <v>-10840559</v>
      </c>
      <c r="G37" s="59">
        <v>2457480</v>
      </c>
      <c r="H37" s="59">
        <v>-156114</v>
      </c>
      <c r="I37" s="59">
        <v>-156114</v>
      </c>
      <c r="J37" s="59">
        <v>2395984</v>
      </c>
      <c r="K37" s="59">
        <v>1616436</v>
      </c>
      <c r="L37" s="59">
        <v>8146933</v>
      </c>
      <c r="M37" s="59">
        <v>8146933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8146933</v>
      </c>
      <c r="W37" s="59">
        <v>14044500</v>
      </c>
      <c r="X37" s="59">
        <v>-5897567</v>
      </c>
      <c r="Y37" s="60">
        <v>-41.99</v>
      </c>
      <c r="Z37" s="61">
        <v>28089000</v>
      </c>
    </row>
    <row r="38" spans="1:26" ht="13.5">
      <c r="A38" s="57" t="s">
        <v>55</v>
      </c>
      <c r="B38" s="18">
        <v>0</v>
      </c>
      <c r="C38" s="18">
        <v>0</v>
      </c>
      <c r="D38" s="58">
        <v>4082000</v>
      </c>
      <c r="E38" s="59">
        <v>4082000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2041000</v>
      </c>
      <c r="X38" s="59">
        <v>-2041000</v>
      </c>
      <c r="Y38" s="60">
        <v>-100</v>
      </c>
      <c r="Z38" s="61">
        <v>4082000</v>
      </c>
    </row>
    <row r="39" spans="1:26" ht="13.5">
      <c r="A39" s="57" t="s">
        <v>56</v>
      </c>
      <c r="B39" s="18">
        <v>0</v>
      </c>
      <c r="C39" s="18">
        <v>0</v>
      </c>
      <c r="D39" s="58">
        <v>218367000</v>
      </c>
      <c r="E39" s="59">
        <v>218367000</v>
      </c>
      <c r="F39" s="59">
        <v>165161843</v>
      </c>
      <c r="G39" s="59">
        <v>-143721285</v>
      </c>
      <c r="H39" s="59">
        <v>-6860490</v>
      </c>
      <c r="I39" s="59">
        <v>-6860490</v>
      </c>
      <c r="J39" s="59">
        <v>-7546173</v>
      </c>
      <c r="K39" s="59">
        <v>12263421</v>
      </c>
      <c r="L39" s="59">
        <v>6695683</v>
      </c>
      <c r="M39" s="59">
        <v>6695683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6695683</v>
      </c>
      <c r="W39" s="59">
        <v>109183500</v>
      </c>
      <c r="X39" s="59">
        <v>-102487817</v>
      </c>
      <c r="Y39" s="60">
        <v>-93.87</v>
      </c>
      <c r="Z39" s="61">
        <v>218367000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16480980</v>
      </c>
      <c r="C42" s="18">
        <v>0</v>
      </c>
      <c r="D42" s="58">
        <v>41488000</v>
      </c>
      <c r="E42" s="59">
        <v>41488000</v>
      </c>
      <c r="F42" s="59">
        <v>39431182</v>
      </c>
      <c r="G42" s="59">
        <v>-4556877</v>
      </c>
      <c r="H42" s="59">
        <v>-8126344</v>
      </c>
      <c r="I42" s="59">
        <v>26747961</v>
      </c>
      <c r="J42" s="59">
        <v>-3326002</v>
      </c>
      <c r="K42" s="59">
        <v>-5439982</v>
      </c>
      <c r="L42" s="59">
        <v>22039298</v>
      </c>
      <c r="M42" s="59">
        <v>13273314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40021275</v>
      </c>
      <c r="W42" s="59">
        <v>54495000</v>
      </c>
      <c r="X42" s="59">
        <v>-14473725</v>
      </c>
      <c r="Y42" s="60">
        <v>-26.56</v>
      </c>
      <c r="Z42" s="61">
        <v>41488000</v>
      </c>
    </row>
    <row r="43" spans="1:26" ht="13.5">
      <c r="A43" s="57" t="s">
        <v>59</v>
      </c>
      <c r="B43" s="18">
        <v>-419999</v>
      </c>
      <c r="C43" s="18">
        <v>0</v>
      </c>
      <c r="D43" s="58">
        <v>-38506000</v>
      </c>
      <c r="E43" s="59">
        <v>-38506000</v>
      </c>
      <c r="F43" s="59">
        <v>-221626</v>
      </c>
      <c r="G43" s="59">
        <v>0</v>
      </c>
      <c r="H43" s="59">
        <v>-2695576</v>
      </c>
      <c r="I43" s="59">
        <v>-2917202</v>
      </c>
      <c r="J43" s="59">
        <v>-1968246</v>
      </c>
      <c r="K43" s="59">
        <v>-100368</v>
      </c>
      <c r="L43" s="59">
        <v>-4874582</v>
      </c>
      <c r="M43" s="59">
        <v>-6943196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-9860398</v>
      </c>
      <c r="W43" s="59">
        <v>-2500000</v>
      </c>
      <c r="X43" s="59">
        <v>-7360398</v>
      </c>
      <c r="Y43" s="60">
        <v>294.42</v>
      </c>
      <c r="Z43" s="61">
        <v>-38506000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45042604</v>
      </c>
      <c r="C45" s="21">
        <v>0</v>
      </c>
      <c r="D45" s="98">
        <v>7476000</v>
      </c>
      <c r="E45" s="99">
        <v>7476000</v>
      </c>
      <c r="F45" s="99">
        <v>68424683</v>
      </c>
      <c r="G45" s="99">
        <v>63867806</v>
      </c>
      <c r="H45" s="99">
        <v>53045886</v>
      </c>
      <c r="I45" s="99">
        <v>53045886</v>
      </c>
      <c r="J45" s="99">
        <v>47751638</v>
      </c>
      <c r="K45" s="99">
        <v>42211288</v>
      </c>
      <c r="L45" s="99">
        <v>59376004</v>
      </c>
      <c r="M45" s="99">
        <v>59376004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59376004</v>
      </c>
      <c r="W45" s="99">
        <v>56489000</v>
      </c>
      <c r="X45" s="99">
        <v>2887004</v>
      </c>
      <c r="Y45" s="100">
        <v>5.11</v>
      </c>
      <c r="Z45" s="101">
        <v>7476000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1673328</v>
      </c>
      <c r="C49" s="51">
        <v>0</v>
      </c>
      <c r="D49" s="128">
        <v>1575436</v>
      </c>
      <c r="E49" s="53">
        <v>1591188</v>
      </c>
      <c r="F49" s="53">
        <v>0</v>
      </c>
      <c r="G49" s="53">
        <v>0</v>
      </c>
      <c r="H49" s="53">
        <v>0</v>
      </c>
      <c r="I49" s="53">
        <v>68290825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73130777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168524</v>
      </c>
      <c r="C51" s="51">
        <v>0</v>
      </c>
      <c r="D51" s="128">
        <v>914207</v>
      </c>
      <c r="E51" s="53">
        <v>143822</v>
      </c>
      <c r="F51" s="53">
        <v>0</v>
      </c>
      <c r="G51" s="53">
        <v>0</v>
      </c>
      <c r="H51" s="53">
        <v>0</v>
      </c>
      <c r="I51" s="53">
        <v>613549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1840102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120.53603277608951</v>
      </c>
      <c r="C58" s="5">
        <f>IF(C67=0,0,+(C76/C67)*100)</f>
        <v>0</v>
      </c>
      <c r="D58" s="6">
        <f aca="true" t="shared" si="6" ref="D58:Z58">IF(D67=0,0,+(D76/D67)*100)</f>
        <v>51.036432857052404</v>
      </c>
      <c r="E58" s="7">
        <f t="shared" si="6"/>
        <v>51.036432857052404</v>
      </c>
      <c r="F58" s="7">
        <f t="shared" si="6"/>
        <v>29.112679196750463</v>
      </c>
      <c r="G58" s="7">
        <f t="shared" si="6"/>
        <v>25.329727074615597</v>
      </c>
      <c r="H58" s="7">
        <f t="shared" si="6"/>
        <v>22.17976316998692</v>
      </c>
      <c r="I58" s="7">
        <f t="shared" si="6"/>
        <v>25.461127642709563</v>
      </c>
      <c r="J58" s="7">
        <f t="shared" si="6"/>
        <v>100.63476514442296</v>
      </c>
      <c r="K58" s="7">
        <f t="shared" si="6"/>
        <v>26.301128407874145</v>
      </c>
      <c r="L58" s="7">
        <f t="shared" si="6"/>
        <v>26.161377726168038</v>
      </c>
      <c r="M58" s="7">
        <f t="shared" si="6"/>
        <v>49.856283248574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37.29722010679588</v>
      </c>
      <c r="W58" s="7">
        <f t="shared" si="6"/>
        <v>48.80165378179952</v>
      </c>
      <c r="X58" s="7">
        <f t="shared" si="6"/>
        <v>0</v>
      </c>
      <c r="Y58" s="7">
        <f t="shared" si="6"/>
        <v>0</v>
      </c>
      <c r="Z58" s="8">
        <f t="shared" si="6"/>
        <v>51.036432857052404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52.86559820324067</v>
      </c>
      <c r="E59" s="10">
        <f t="shared" si="7"/>
        <v>52.86559820324067</v>
      </c>
      <c r="F59" s="10">
        <f t="shared" si="7"/>
        <v>12.173142505471725</v>
      </c>
      <c r="G59" s="10">
        <f t="shared" si="7"/>
        <v>12.576638856883731</v>
      </c>
      <c r="H59" s="10">
        <f t="shared" si="7"/>
        <v>6.231404232084438</v>
      </c>
      <c r="I59" s="10">
        <f t="shared" si="7"/>
        <v>10.327061864813299</v>
      </c>
      <c r="J59" s="10">
        <f t="shared" si="7"/>
        <v>91.39275872799679</v>
      </c>
      <c r="K59" s="10">
        <f t="shared" si="7"/>
        <v>6.542741678961744</v>
      </c>
      <c r="L59" s="10">
        <f t="shared" si="7"/>
        <v>7.303099767948759</v>
      </c>
      <c r="M59" s="10">
        <f t="shared" si="7"/>
        <v>35.83916475288033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23.077006169922278</v>
      </c>
      <c r="W59" s="10">
        <f t="shared" si="7"/>
        <v>50.017765744153465</v>
      </c>
      <c r="X59" s="10">
        <f t="shared" si="7"/>
        <v>0</v>
      </c>
      <c r="Y59" s="10">
        <f t="shared" si="7"/>
        <v>0</v>
      </c>
      <c r="Z59" s="11">
        <f t="shared" si="7"/>
        <v>52.86559820324067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40.005543384155004</v>
      </c>
      <c r="E60" s="13">
        <f t="shared" si="7"/>
        <v>40.005543384155004</v>
      </c>
      <c r="F60" s="13">
        <f t="shared" si="7"/>
        <v>61.562277722752434</v>
      </c>
      <c r="G60" s="13">
        <f t="shared" si="7"/>
        <v>50.508578145936724</v>
      </c>
      <c r="H60" s="13">
        <f t="shared" si="7"/>
        <v>44.48695851274256</v>
      </c>
      <c r="I60" s="13">
        <f t="shared" si="7"/>
        <v>51.746328986731825</v>
      </c>
      <c r="J60" s="13">
        <f t="shared" si="7"/>
        <v>148.1024164385949</v>
      </c>
      <c r="K60" s="13">
        <f t="shared" si="7"/>
        <v>64.23630190285317</v>
      </c>
      <c r="L60" s="13">
        <f t="shared" si="7"/>
        <v>59.5960440815526</v>
      </c>
      <c r="M60" s="13">
        <f t="shared" si="7"/>
        <v>85.6418133501378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67.16967813107337</v>
      </c>
      <c r="W60" s="13">
        <f t="shared" si="7"/>
        <v>40.01623515826421</v>
      </c>
      <c r="X60" s="13">
        <f t="shared" si="7"/>
        <v>0</v>
      </c>
      <c r="Y60" s="13">
        <f t="shared" si="7"/>
        <v>0</v>
      </c>
      <c r="Z60" s="14">
        <f t="shared" si="7"/>
        <v>40.005543384155004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40.00507237101988</v>
      </c>
      <c r="E61" s="13">
        <f t="shared" si="7"/>
        <v>40.00507237101988</v>
      </c>
      <c r="F61" s="13">
        <f t="shared" si="7"/>
        <v>72.98638792068508</v>
      </c>
      <c r="G61" s="13">
        <f t="shared" si="7"/>
        <v>59.114815101180675</v>
      </c>
      <c r="H61" s="13">
        <f t="shared" si="7"/>
        <v>51.32728039268829</v>
      </c>
      <c r="I61" s="13">
        <f t="shared" si="7"/>
        <v>60.47328256833943</v>
      </c>
      <c r="J61" s="13">
        <f t="shared" si="7"/>
        <v>189.76756333246277</v>
      </c>
      <c r="K61" s="13">
        <f t="shared" si="7"/>
        <v>77.60402100312368</v>
      </c>
      <c r="L61" s="13">
        <f t="shared" si="7"/>
        <v>70.84078461565382</v>
      </c>
      <c r="M61" s="13">
        <f t="shared" si="7"/>
        <v>104.33383215103507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79.99189787795623</v>
      </c>
      <c r="W61" s="13">
        <f t="shared" si="7"/>
        <v>40.00919770121677</v>
      </c>
      <c r="X61" s="13">
        <f t="shared" si="7"/>
        <v>0</v>
      </c>
      <c r="Y61" s="13">
        <f t="shared" si="7"/>
        <v>0</v>
      </c>
      <c r="Z61" s="14">
        <f t="shared" si="7"/>
        <v>40.00507237101988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40.0606995663049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99.93958717621311</v>
      </c>
      <c r="E66" s="16">
        <f t="shared" si="7"/>
        <v>99.93958717621311</v>
      </c>
      <c r="F66" s="16">
        <f t="shared" si="7"/>
        <v>6.505439230824712</v>
      </c>
      <c r="G66" s="16">
        <f t="shared" si="7"/>
        <v>3.1542059597875682</v>
      </c>
      <c r="H66" s="16">
        <f t="shared" si="7"/>
        <v>11.101362708519808</v>
      </c>
      <c r="I66" s="16">
        <f t="shared" si="7"/>
        <v>6.954953169537095</v>
      </c>
      <c r="J66" s="16">
        <f t="shared" si="7"/>
        <v>53.60651680635937</v>
      </c>
      <c r="K66" s="16">
        <f t="shared" si="7"/>
        <v>5.524054704459833</v>
      </c>
      <c r="L66" s="16">
        <f t="shared" si="7"/>
        <v>5.570613264990295</v>
      </c>
      <c r="M66" s="16">
        <f t="shared" si="7"/>
        <v>21.34044952737798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14.260769435940714</v>
      </c>
      <c r="W66" s="16">
        <f t="shared" si="7"/>
        <v>90.40848195939837</v>
      </c>
      <c r="X66" s="16">
        <f t="shared" si="7"/>
        <v>0</v>
      </c>
      <c r="Y66" s="16">
        <f t="shared" si="7"/>
        <v>0</v>
      </c>
      <c r="Z66" s="17">
        <f t="shared" si="7"/>
        <v>99.93958717621311</v>
      </c>
    </row>
    <row r="67" spans="1:26" ht="13.5" hidden="1">
      <c r="A67" s="40" t="s">
        <v>119</v>
      </c>
      <c r="B67" s="23">
        <v>16327024</v>
      </c>
      <c r="C67" s="23"/>
      <c r="D67" s="24">
        <v>22554476</v>
      </c>
      <c r="E67" s="25">
        <v>22554476</v>
      </c>
      <c r="F67" s="25">
        <v>1856758</v>
      </c>
      <c r="G67" s="25">
        <v>1925911</v>
      </c>
      <c r="H67" s="25">
        <v>1989106</v>
      </c>
      <c r="I67" s="25">
        <v>5771775</v>
      </c>
      <c r="J67" s="25">
        <v>1727253</v>
      </c>
      <c r="K67" s="25">
        <v>1821150</v>
      </c>
      <c r="L67" s="25">
        <v>1891116</v>
      </c>
      <c r="M67" s="25">
        <v>5439519</v>
      </c>
      <c r="N67" s="25"/>
      <c r="O67" s="25"/>
      <c r="P67" s="25"/>
      <c r="Q67" s="25"/>
      <c r="R67" s="25"/>
      <c r="S67" s="25"/>
      <c r="T67" s="25"/>
      <c r="U67" s="25"/>
      <c r="V67" s="25">
        <v>11211294</v>
      </c>
      <c r="W67" s="25">
        <v>11106181</v>
      </c>
      <c r="X67" s="25"/>
      <c r="Y67" s="24"/>
      <c r="Z67" s="26">
        <v>22554476</v>
      </c>
    </row>
    <row r="68" spans="1:26" ht="13.5" hidden="1">
      <c r="A68" s="36" t="s">
        <v>31</v>
      </c>
      <c r="B68" s="18">
        <v>9399061</v>
      </c>
      <c r="C68" s="18"/>
      <c r="D68" s="19">
        <v>8345692</v>
      </c>
      <c r="E68" s="20">
        <v>8345692</v>
      </c>
      <c r="F68" s="20">
        <v>864444</v>
      </c>
      <c r="G68" s="20">
        <v>864444</v>
      </c>
      <c r="H68" s="20">
        <v>864444</v>
      </c>
      <c r="I68" s="20">
        <v>2593332</v>
      </c>
      <c r="J68" s="20">
        <v>886916</v>
      </c>
      <c r="K68" s="20">
        <v>851967</v>
      </c>
      <c r="L68" s="20">
        <v>851967</v>
      </c>
      <c r="M68" s="20">
        <v>2590850</v>
      </c>
      <c r="N68" s="20"/>
      <c r="O68" s="20"/>
      <c r="P68" s="20"/>
      <c r="Q68" s="20"/>
      <c r="R68" s="20"/>
      <c r="S68" s="20"/>
      <c r="T68" s="20"/>
      <c r="U68" s="20"/>
      <c r="V68" s="20">
        <v>5184182</v>
      </c>
      <c r="W68" s="20">
        <v>4238494</v>
      </c>
      <c r="X68" s="20"/>
      <c r="Y68" s="19"/>
      <c r="Z68" s="22">
        <v>8345692</v>
      </c>
    </row>
    <row r="69" spans="1:26" ht="13.5" hidden="1">
      <c r="A69" s="37" t="s">
        <v>32</v>
      </c>
      <c r="B69" s="18">
        <v>6927963</v>
      </c>
      <c r="C69" s="18"/>
      <c r="D69" s="19">
        <v>11848358</v>
      </c>
      <c r="E69" s="20">
        <v>11848358</v>
      </c>
      <c r="F69" s="20">
        <v>673427</v>
      </c>
      <c r="G69" s="20">
        <v>729878</v>
      </c>
      <c r="H69" s="20">
        <v>786145</v>
      </c>
      <c r="I69" s="20">
        <v>2189450</v>
      </c>
      <c r="J69" s="20">
        <v>504958</v>
      </c>
      <c r="K69" s="20">
        <v>629686</v>
      </c>
      <c r="L69" s="20">
        <v>693442</v>
      </c>
      <c r="M69" s="20">
        <v>1828086</v>
      </c>
      <c r="N69" s="20"/>
      <c r="O69" s="20"/>
      <c r="P69" s="20"/>
      <c r="Q69" s="20"/>
      <c r="R69" s="20"/>
      <c r="S69" s="20"/>
      <c r="T69" s="20"/>
      <c r="U69" s="20"/>
      <c r="V69" s="20">
        <v>4017536</v>
      </c>
      <c r="W69" s="20">
        <v>5772657</v>
      </c>
      <c r="X69" s="20"/>
      <c r="Y69" s="19"/>
      <c r="Z69" s="22">
        <v>11848358</v>
      </c>
    </row>
    <row r="70" spans="1:26" ht="13.5" hidden="1">
      <c r="A70" s="38" t="s">
        <v>113</v>
      </c>
      <c r="B70" s="18">
        <v>5550086</v>
      </c>
      <c r="C70" s="18"/>
      <c r="D70" s="19">
        <v>10141214</v>
      </c>
      <c r="E70" s="20">
        <v>10141214</v>
      </c>
      <c r="F70" s="20">
        <v>551422</v>
      </c>
      <c r="G70" s="20">
        <v>607873</v>
      </c>
      <c r="H70" s="20">
        <v>664140</v>
      </c>
      <c r="I70" s="20">
        <v>1823435</v>
      </c>
      <c r="J70" s="20">
        <v>382900</v>
      </c>
      <c r="K70" s="20">
        <v>507734</v>
      </c>
      <c r="L70" s="20">
        <v>571490</v>
      </c>
      <c r="M70" s="20">
        <v>1462124</v>
      </c>
      <c r="N70" s="20"/>
      <c r="O70" s="20"/>
      <c r="P70" s="20"/>
      <c r="Q70" s="20"/>
      <c r="R70" s="20"/>
      <c r="S70" s="20"/>
      <c r="T70" s="20"/>
      <c r="U70" s="20"/>
      <c r="V70" s="20">
        <v>3285559</v>
      </c>
      <c r="W70" s="20">
        <v>4983854</v>
      </c>
      <c r="X70" s="20"/>
      <c r="Y70" s="19"/>
      <c r="Z70" s="22">
        <v>10141214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788803</v>
      </c>
      <c r="X73" s="20"/>
      <c r="Y73" s="19"/>
      <c r="Z73" s="22"/>
    </row>
    <row r="74" spans="1:26" ht="13.5" hidden="1">
      <c r="A74" s="38" t="s">
        <v>117</v>
      </c>
      <c r="B74" s="18">
        <v>1377877</v>
      </c>
      <c r="C74" s="18"/>
      <c r="D74" s="19">
        <v>1707144</v>
      </c>
      <c r="E74" s="20">
        <v>1707144</v>
      </c>
      <c r="F74" s="20">
        <v>122005</v>
      </c>
      <c r="G74" s="20">
        <v>122005</v>
      </c>
      <c r="H74" s="20">
        <v>122005</v>
      </c>
      <c r="I74" s="20">
        <v>366015</v>
      </c>
      <c r="J74" s="20">
        <v>122058</v>
      </c>
      <c r="K74" s="20">
        <v>121952</v>
      </c>
      <c r="L74" s="20">
        <v>121952</v>
      </c>
      <c r="M74" s="20">
        <v>365962</v>
      </c>
      <c r="N74" s="20"/>
      <c r="O74" s="20"/>
      <c r="P74" s="20"/>
      <c r="Q74" s="20"/>
      <c r="R74" s="20"/>
      <c r="S74" s="20"/>
      <c r="T74" s="20"/>
      <c r="U74" s="20"/>
      <c r="V74" s="20">
        <v>731977</v>
      </c>
      <c r="W74" s="20"/>
      <c r="X74" s="20"/>
      <c r="Y74" s="19"/>
      <c r="Z74" s="22">
        <v>1707144</v>
      </c>
    </row>
    <row r="75" spans="1:26" ht="13.5" hidden="1">
      <c r="A75" s="39" t="s">
        <v>118</v>
      </c>
      <c r="B75" s="27"/>
      <c r="C75" s="27"/>
      <c r="D75" s="28">
        <v>2360426</v>
      </c>
      <c r="E75" s="29">
        <v>2360426</v>
      </c>
      <c r="F75" s="29">
        <v>318887</v>
      </c>
      <c r="G75" s="29">
        <v>331589</v>
      </c>
      <c r="H75" s="29">
        <v>338517</v>
      </c>
      <c r="I75" s="29">
        <v>988993</v>
      </c>
      <c r="J75" s="29">
        <v>335379</v>
      </c>
      <c r="K75" s="29">
        <v>339497</v>
      </c>
      <c r="L75" s="29">
        <v>345707</v>
      </c>
      <c r="M75" s="29">
        <v>1020583</v>
      </c>
      <c r="N75" s="29"/>
      <c r="O75" s="29"/>
      <c r="P75" s="29"/>
      <c r="Q75" s="29"/>
      <c r="R75" s="29"/>
      <c r="S75" s="29"/>
      <c r="T75" s="29"/>
      <c r="U75" s="29"/>
      <c r="V75" s="29">
        <v>2009576</v>
      </c>
      <c r="W75" s="29">
        <v>1095030</v>
      </c>
      <c r="X75" s="29"/>
      <c r="Y75" s="28"/>
      <c r="Z75" s="30">
        <v>2360426</v>
      </c>
    </row>
    <row r="76" spans="1:26" ht="13.5" hidden="1">
      <c r="A76" s="41" t="s">
        <v>120</v>
      </c>
      <c r="B76" s="31">
        <v>19679947</v>
      </c>
      <c r="C76" s="31"/>
      <c r="D76" s="32">
        <v>11511000</v>
      </c>
      <c r="E76" s="33">
        <v>11511000</v>
      </c>
      <c r="F76" s="33">
        <v>540552</v>
      </c>
      <c r="G76" s="33">
        <v>487828</v>
      </c>
      <c r="H76" s="33">
        <v>441179</v>
      </c>
      <c r="I76" s="33">
        <v>1469559</v>
      </c>
      <c r="J76" s="33">
        <v>1738217</v>
      </c>
      <c r="K76" s="33">
        <v>478983</v>
      </c>
      <c r="L76" s="33">
        <v>494742</v>
      </c>
      <c r="M76" s="33">
        <v>2711942</v>
      </c>
      <c r="N76" s="33"/>
      <c r="O76" s="33"/>
      <c r="P76" s="33"/>
      <c r="Q76" s="33"/>
      <c r="R76" s="33"/>
      <c r="S76" s="33"/>
      <c r="T76" s="33"/>
      <c r="U76" s="33"/>
      <c r="V76" s="33">
        <v>4181501</v>
      </c>
      <c r="W76" s="33">
        <v>5420000</v>
      </c>
      <c r="X76" s="33"/>
      <c r="Y76" s="32"/>
      <c r="Z76" s="34">
        <v>11511000</v>
      </c>
    </row>
    <row r="77" spans="1:26" ht="13.5" hidden="1">
      <c r="A77" s="36" t="s">
        <v>31</v>
      </c>
      <c r="B77" s="18">
        <v>9399061</v>
      </c>
      <c r="C77" s="18"/>
      <c r="D77" s="19">
        <v>4412000</v>
      </c>
      <c r="E77" s="20">
        <v>4412000</v>
      </c>
      <c r="F77" s="20">
        <v>105230</v>
      </c>
      <c r="G77" s="20">
        <v>108718</v>
      </c>
      <c r="H77" s="20">
        <v>53867</v>
      </c>
      <c r="I77" s="20">
        <v>267815</v>
      </c>
      <c r="J77" s="20">
        <v>810577</v>
      </c>
      <c r="K77" s="20">
        <v>55742</v>
      </c>
      <c r="L77" s="20">
        <v>62220</v>
      </c>
      <c r="M77" s="20">
        <v>928539</v>
      </c>
      <c r="N77" s="20"/>
      <c r="O77" s="20"/>
      <c r="P77" s="20"/>
      <c r="Q77" s="20"/>
      <c r="R77" s="20"/>
      <c r="S77" s="20"/>
      <c r="T77" s="20"/>
      <c r="U77" s="20"/>
      <c r="V77" s="20">
        <v>1196354</v>
      </c>
      <c r="W77" s="20">
        <v>2120000</v>
      </c>
      <c r="X77" s="20"/>
      <c r="Y77" s="19"/>
      <c r="Z77" s="22">
        <v>4412000</v>
      </c>
    </row>
    <row r="78" spans="1:26" ht="13.5" hidden="1">
      <c r="A78" s="37" t="s">
        <v>32</v>
      </c>
      <c r="B78" s="18">
        <v>6927963</v>
      </c>
      <c r="C78" s="18"/>
      <c r="D78" s="19">
        <v>4740000</v>
      </c>
      <c r="E78" s="20">
        <v>4740000</v>
      </c>
      <c r="F78" s="20">
        <v>414577</v>
      </c>
      <c r="G78" s="20">
        <v>368651</v>
      </c>
      <c r="H78" s="20">
        <v>349732</v>
      </c>
      <c r="I78" s="20">
        <v>1132960</v>
      </c>
      <c r="J78" s="20">
        <v>747855</v>
      </c>
      <c r="K78" s="20">
        <v>404487</v>
      </c>
      <c r="L78" s="20">
        <v>413264</v>
      </c>
      <c r="M78" s="20">
        <v>1565606</v>
      </c>
      <c r="N78" s="20"/>
      <c r="O78" s="20"/>
      <c r="P78" s="20"/>
      <c r="Q78" s="20"/>
      <c r="R78" s="20"/>
      <c r="S78" s="20"/>
      <c r="T78" s="20"/>
      <c r="U78" s="20"/>
      <c r="V78" s="20">
        <v>2698566</v>
      </c>
      <c r="W78" s="20">
        <v>2310000</v>
      </c>
      <c r="X78" s="20"/>
      <c r="Y78" s="19"/>
      <c r="Z78" s="22">
        <v>4740000</v>
      </c>
    </row>
    <row r="79" spans="1:26" ht="13.5" hidden="1">
      <c r="A79" s="38" t="s">
        <v>113</v>
      </c>
      <c r="B79" s="18">
        <v>5550086</v>
      </c>
      <c r="C79" s="18"/>
      <c r="D79" s="19">
        <v>4057000</v>
      </c>
      <c r="E79" s="20">
        <v>4057000</v>
      </c>
      <c r="F79" s="20">
        <v>402463</v>
      </c>
      <c r="G79" s="20">
        <v>359343</v>
      </c>
      <c r="H79" s="20">
        <v>340885</v>
      </c>
      <c r="I79" s="20">
        <v>1102691</v>
      </c>
      <c r="J79" s="20">
        <v>726620</v>
      </c>
      <c r="K79" s="20">
        <v>394022</v>
      </c>
      <c r="L79" s="20">
        <v>404848</v>
      </c>
      <c r="M79" s="20">
        <v>1525490</v>
      </c>
      <c r="N79" s="20"/>
      <c r="O79" s="20"/>
      <c r="P79" s="20"/>
      <c r="Q79" s="20"/>
      <c r="R79" s="20"/>
      <c r="S79" s="20"/>
      <c r="T79" s="20"/>
      <c r="U79" s="20"/>
      <c r="V79" s="20">
        <v>2628181</v>
      </c>
      <c r="W79" s="20">
        <v>1994000</v>
      </c>
      <c r="X79" s="20"/>
      <c r="Y79" s="19"/>
      <c r="Z79" s="22">
        <v>4057000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1377877</v>
      </c>
      <c r="C82" s="18"/>
      <c r="D82" s="19">
        <v>683000</v>
      </c>
      <c r="E82" s="20">
        <v>683000</v>
      </c>
      <c r="F82" s="20">
        <v>12114</v>
      </c>
      <c r="G82" s="20">
        <v>9308</v>
      </c>
      <c r="H82" s="20">
        <v>8847</v>
      </c>
      <c r="I82" s="20">
        <v>30269</v>
      </c>
      <c r="J82" s="20">
        <v>21235</v>
      </c>
      <c r="K82" s="20">
        <v>10465</v>
      </c>
      <c r="L82" s="20">
        <v>8416</v>
      </c>
      <c r="M82" s="20">
        <v>40116</v>
      </c>
      <c r="N82" s="20"/>
      <c r="O82" s="20"/>
      <c r="P82" s="20"/>
      <c r="Q82" s="20"/>
      <c r="R82" s="20"/>
      <c r="S82" s="20"/>
      <c r="T82" s="20"/>
      <c r="U82" s="20"/>
      <c r="V82" s="20">
        <v>70385</v>
      </c>
      <c r="W82" s="20">
        <v>316000</v>
      </c>
      <c r="X82" s="20"/>
      <c r="Y82" s="19"/>
      <c r="Z82" s="22">
        <v>683000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3352923</v>
      </c>
      <c r="C84" s="27"/>
      <c r="D84" s="28">
        <v>2359000</v>
      </c>
      <c r="E84" s="29">
        <v>2359000</v>
      </c>
      <c r="F84" s="29">
        <v>20745</v>
      </c>
      <c r="G84" s="29">
        <v>10459</v>
      </c>
      <c r="H84" s="29">
        <v>37580</v>
      </c>
      <c r="I84" s="29">
        <v>68784</v>
      </c>
      <c r="J84" s="29">
        <v>179785</v>
      </c>
      <c r="K84" s="29">
        <v>18754</v>
      </c>
      <c r="L84" s="29">
        <v>19258</v>
      </c>
      <c r="M84" s="29">
        <v>217797</v>
      </c>
      <c r="N84" s="29"/>
      <c r="O84" s="29"/>
      <c r="P84" s="29"/>
      <c r="Q84" s="29"/>
      <c r="R84" s="29"/>
      <c r="S84" s="29"/>
      <c r="T84" s="29"/>
      <c r="U84" s="29"/>
      <c r="V84" s="29">
        <v>286581</v>
      </c>
      <c r="W84" s="29">
        <v>990000</v>
      </c>
      <c r="X84" s="29"/>
      <c r="Y84" s="28"/>
      <c r="Z84" s="30">
        <v>2359000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285392425</v>
      </c>
      <c r="C5" s="18">
        <v>0</v>
      </c>
      <c r="D5" s="58">
        <v>302252040</v>
      </c>
      <c r="E5" s="59">
        <v>302252040</v>
      </c>
      <c r="F5" s="59">
        <v>25235973</v>
      </c>
      <c r="G5" s="59">
        <v>24818396</v>
      </c>
      <c r="H5" s="59">
        <v>24872848</v>
      </c>
      <c r="I5" s="59">
        <v>74927217</v>
      </c>
      <c r="J5" s="59">
        <v>25703304</v>
      </c>
      <c r="K5" s="59">
        <v>26185440</v>
      </c>
      <c r="L5" s="59">
        <v>25466245</v>
      </c>
      <c r="M5" s="59">
        <v>77354989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152282206</v>
      </c>
      <c r="W5" s="59">
        <v>150074074</v>
      </c>
      <c r="X5" s="59">
        <v>2208132</v>
      </c>
      <c r="Y5" s="60">
        <v>1.47</v>
      </c>
      <c r="Z5" s="61">
        <v>302252040</v>
      </c>
    </row>
    <row r="6" spans="1:26" ht="13.5">
      <c r="A6" s="57" t="s">
        <v>32</v>
      </c>
      <c r="B6" s="18">
        <v>884984196</v>
      </c>
      <c r="C6" s="18">
        <v>0</v>
      </c>
      <c r="D6" s="58">
        <v>1181739208</v>
      </c>
      <c r="E6" s="59">
        <v>1181739208</v>
      </c>
      <c r="F6" s="59">
        <v>94460447</v>
      </c>
      <c r="G6" s="59">
        <v>85450064</v>
      </c>
      <c r="H6" s="59">
        <v>85252183</v>
      </c>
      <c r="I6" s="59">
        <v>265162694</v>
      </c>
      <c r="J6" s="59">
        <v>88915548</v>
      </c>
      <c r="K6" s="59">
        <v>88494983</v>
      </c>
      <c r="L6" s="59">
        <v>84230876</v>
      </c>
      <c r="M6" s="59">
        <v>261641407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526804101</v>
      </c>
      <c r="W6" s="59">
        <v>420997527</v>
      </c>
      <c r="X6" s="59">
        <v>105806574</v>
      </c>
      <c r="Y6" s="60">
        <v>25.13</v>
      </c>
      <c r="Z6" s="61">
        <v>1181739208</v>
      </c>
    </row>
    <row r="7" spans="1:26" ht="13.5">
      <c r="A7" s="57" t="s">
        <v>33</v>
      </c>
      <c r="B7" s="18">
        <v>30546748</v>
      </c>
      <c r="C7" s="18">
        <v>0</v>
      </c>
      <c r="D7" s="58">
        <v>23000000</v>
      </c>
      <c r="E7" s="59">
        <v>23000000</v>
      </c>
      <c r="F7" s="59">
        <v>-994504</v>
      </c>
      <c r="G7" s="59">
        <v>-493542</v>
      </c>
      <c r="H7" s="59">
        <v>1940753</v>
      </c>
      <c r="I7" s="59">
        <v>452707</v>
      </c>
      <c r="J7" s="59">
        <v>4119914</v>
      </c>
      <c r="K7" s="59">
        <v>0</v>
      </c>
      <c r="L7" s="59">
        <v>3014279</v>
      </c>
      <c r="M7" s="59">
        <v>7134193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7586900</v>
      </c>
      <c r="W7" s="59">
        <v>2105875</v>
      </c>
      <c r="X7" s="59">
        <v>5481025</v>
      </c>
      <c r="Y7" s="60">
        <v>260.27</v>
      </c>
      <c r="Z7" s="61">
        <v>23000000</v>
      </c>
    </row>
    <row r="8" spans="1:26" ht="13.5">
      <c r="A8" s="57" t="s">
        <v>34</v>
      </c>
      <c r="B8" s="18">
        <v>516199287</v>
      </c>
      <c r="C8" s="18">
        <v>0</v>
      </c>
      <c r="D8" s="58">
        <v>556489000</v>
      </c>
      <c r="E8" s="59">
        <v>556489000</v>
      </c>
      <c r="F8" s="59">
        <v>184220000</v>
      </c>
      <c r="G8" s="59">
        <v>2514000</v>
      </c>
      <c r="H8" s="59">
        <v>0</v>
      </c>
      <c r="I8" s="59">
        <v>186734000</v>
      </c>
      <c r="J8" s="59">
        <v>0</v>
      </c>
      <c r="K8" s="59">
        <v>0</v>
      </c>
      <c r="L8" s="59">
        <v>151562000</v>
      </c>
      <c r="M8" s="59">
        <v>151562000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338296000</v>
      </c>
      <c r="W8" s="59">
        <v>408821470</v>
      </c>
      <c r="X8" s="59">
        <v>-70525470</v>
      </c>
      <c r="Y8" s="60">
        <v>-17.25</v>
      </c>
      <c r="Z8" s="61">
        <v>556489000</v>
      </c>
    </row>
    <row r="9" spans="1:26" ht="13.5">
      <c r="A9" s="57" t="s">
        <v>35</v>
      </c>
      <c r="B9" s="18">
        <v>215826633</v>
      </c>
      <c r="C9" s="18">
        <v>0</v>
      </c>
      <c r="D9" s="58">
        <v>164618756</v>
      </c>
      <c r="E9" s="59">
        <v>164618756</v>
      </c>
      <c r="F9" s="59">
        <v>7475467</v>
      </c>
      <c r="G9" s="59">
        <v>7798362</v>
      </c>
      <c r="H9" s="59">
        <v>3153741</v>
      </c>
      <c r="I9" s="59">
        <v>18427570</v>
      </c>
      <c r="J9" s="59">
        <v>6894941</v>
      </c>
      <c r="K9" s="59">
        <v>9473225</v>
      </c>
      <c r="L9" s="59">
        <v>14329309</v>
      </c>
      <c r="M9" s="59">
        <v>30697475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49125045</v>
      </c>
      <c r="W9" s="59">
        <v>41367147</v>
      </c>
      <c r="X9" s="59">
        <v>7757898</v>
      </c>
      <c r="Y9" s="60">
        <v>18.75</v>
      </c>
      <c r="Z9" s="61">
        <v>164618756</v>
      </c>
    </row>
    <row r="10" spans="1:26" ht="25.5">
      <c r="A10" s="62" t="s">
        <v>105</v>
      </c>
      <c r="B10" s="63">
        <f>SUM(B5:B9)</f>
        <v>1932949289</v>
      </c>
      <c r="C10" s="63">
        <f>SUM(C5:C9)</f>
        <v>0</v>
      </c>
      <c r="D10" s="64">
        <f aca="true" t="shared" si="0" ref="D10:Z10">SUM(D5:D9)</f>
        <v>2228099004</v>
      </c>
      <c r="E10" s="65">
        <f t="shared" si="0"/>
        <v>2228099004</v>
      </c>
      <c r="F10" s="65">
        <f t="shared" si="0"/>
        <v>310397383</v>
      </c>
      <c r="G10" s="65">
        <f t="shared" si="0"/>
        <v>120087280</v>
      </c>
      <c r="H10" s="65">
        <f t="shared" si="0"/>
        <v>115219525</v>
      </c>
      <c r="I10" s="65">
        <f t="shared" si="0"/>
        <v>545704188</v>
      </c>
      <c r="J10" s="65">
        <f t="shared" si="0"/>
        <v>125633707</v>
      </c>
      <c r="K10" s="65">
        <f t="shared" si="0"/>
        <v>124153648</v>
      </c>
      <c r="L10" s="65">
        <f t="shared" si="0"/>
        <v>278602709</v>
      </c>
      <c r="M10" s="65">
        <f t="shared" si="0"/>
        <v>528390064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1074094252</v>
      </c>
      <c r="W10" s="65">
        <f t="shared" si="0"/>
        <v>1023366093</v>
      </c>
      <c r="X10" s="65">
        <f t="shared" si="0"/>
        <v>50728159</v>
      </c>
      <c r="Y10" s="66">
        <f>+IF(W10&lt;&gt;0,(X10/W10)*100,0)</f>
        <v>4.956990401283503</v>
      </c>
      <c r="Z10" s="67">
        <f t="shared" si="0"/>
        <v>2228099004</v>
      </c>
    </row>
    <row r="11" spans="1:26" ht="13.5">
      <c r="A11" s="57" t="s">
        <v>36</v>
      </c>
      <c r="B11" s="18">
        <v>456579238</v>
      </c>
      <c r="C11" s="18">
        <v>0</v>
      </c>
      <c r="D11" s="58">
        <v>504000000</v>
      </c>
      <c r="E11" s="59">
        <v>504000000</v>
      </c>
      <c r="F11" s="59">
        <v>39645427</v>
      </c>
      <c r="G11" s="59">
        <v>39471510</v>
      </c>
      <c r="H11" s="59">
        <v>39891322</v>
      </c>
      <c r="I11" s="59">
        <v>119008259</v>
      </c>
      <c r="J11" s="59">
        <v>40821419</v>
      </c>
      <c r="K11" s="59">
        <v>40143187</v>
      </c>
      <c r="L11" s="59">
        <v>42509747</v>
      </c>
      <c r="M11" s="59">
        <v>123474353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242482612</v>
      </c>
      <c r="W11" s="59">
        <v>236075591</v>
      </c>
      <c r="X11" s="59">
        <v>6407021</v>
      </c>
      <c r="Y11" s="60">
        <v>2.71</v>
      </c>
      <c r="Z11" s="61">
        <v>504000000</v>
      </c>
    </row>
    <row r="12" spans="1:26" ht="13.5">
      <c r="A12" s="57" t="s">
        <v>37</v>
      </c>
      <c r="B12" s="18">
        <v>24042773</v>
      </c>
      <c r="C12" s="18">
        <v>0</v>
      </c>
      <c r="D12" s="58">
        <v>25410000</v>
      </c>
      <c r="E12" s="59">
        <v>25410000</v>
      </c>
      <c r="F12" s="59">
        <v>1721382</v>
      </c>
      <c r="G12" s="59">
        <v>1727915</v>
      </c>
      <c r="H12" s="59">
        <v>2005828</v>
      </c>
      <c r="I12" s="59">
        <v>5455125</v>
      </c>
      <c r="J12" s="59">
        <v>2003976</v>
      </c>
      <c r="K12" s="59">
        <v>2313485</v>
      </c>
      <c r="L12" s="59">
        <v>2002331</v>
      </c>
      <c r="M12" s="59">
        <v>6319792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11774917</v>
      </c>
      <c r="W12" s="59">
        <v>12223642</v>
      </c>
      <c r="X12" s="59">
        <v>-448725</v>
      </c>
      <c r="Y12" s="60">
        <v>-3.67</v>
      </c>
      <c r="Z12" s="61">
        <v>25410000</v>
      </c>
    </row>
    <row r="13" spans="1:26" ht="13.5">
      <c r="A13" s="57" t="s">
        <v>106</v>
      </c>
      <c r="B13" s="18">
        <v>449693160</v>
      </c>
      <c r="C13" s="18">
        <v>0</v>
      </c>
      <c r="D13" s="58">
        <v>266000001</v>
      </c>
      <c r="E13" s="59">
        <v>266000001</v>
      </c>
      <c r="F13" s="59">
        <v>22166664</v>
      </c>
      <c r="G13" s="59">
        <v>22166664</v>
      </c>
      <c r="H13" s="59">
        <v>22166664</v>
      </c>
      <c r="I13" s="59">
        <v>66499992</v>
      </c>
      <c r="J13" s="59">
        <v>26333331</v>
      </c>
      <c r="K13" s="59">
        <v>22166663</v>
      </c>
      <c r="L13" s="59">
        <v>22166664</v>
      </c>
      <c r="M13" s="59">
        <v>70666658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137166650</v>
      </c>
      <c r="W13" s="59">
        <v>156</v>
      </c>
      <c r="X13" s="59">
        <v>137166494</v>
      </c>
      <c r="Y13" s="60">
        <v>87927239.74</v>
      </c>
      <c r="Z13" s="61">
        <v>266000001</v>
      </c>
    </row>
    <row r="14" spans="1:26" ht="13.5">
      <c r="A14" s="57" t="s">
        <v>38</v>
      </c>
      <c r="B14" s="18">
        <v>26317073</v>
      </c>
      <c r="C14" s="18">
        <v>0</v>
      </c>
      <c r="D14" s="58">
        <v>23747000</v>
      </c>
      <c r="E14" s="59">
        <v>23747000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12957041</v>
      </c>
      <c r="M14" s="59">
        <v>12957041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12957041</v>
      </c>
      <c r="W14" s="59">
        <v>11777087</v>
      </c>
      <c r="X14" s="59">
        <v>1179954</v>
      </c>
      <c r="Y14" s="60">
        <v>10.02</v>
      </c>
      <c r="Z14" s="61">
        <v>23747000</v>
      </c>
    </row>
    <row r="15" spans="1:26" ht="13.5">
      <c r="A15" s="57" t="s">
        <v>39</v>
      </c>
      <c r="B15" s="18">
        <v>735093606</v>
      </c>
      <c r="C15" s="18">
        <v>0</v>
      </c>
      <c r="D15" s="58">
        <v>868000000</v>
      </c>
      <c r="E15" s="59">
        <v>868000000</v>
      </c>
      <c r="F15" s="59">
        <v>81604029</v>
      </c>
      <c r="G15" s="59">
        <v>82555613</v>
      </c>
      <c r="H15" s="59">
        <v>53930313</v>
      </c>
      <c r="I15" s="59">
        <v>218089955</v>
      </c>
      <c r="J15" s="59">
        <v>63575563</v>
      </c>
      <c r="K15" s="59">
        <v>63185682</v>
      </c>
      <c r="L15" s="59">
        <v>70860940</v>
      </c>
      <c r="M15" s="59">
        <v>197622185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415712140</v>
      </c>
      <c r="W15" s="59">
        <v>445822000</v>
      </c>
      <c r="X15" s="59">
        <v>-30109860</v>
      </c>
      <c r="Y15" s="60">
        <v>-6.75</v>
      </c>
      <c r="Z15" s="61">
        <v>868000000</v>
      </c>
    </row>
    <row r="16" spans="1:26" ht="13.5">
      <c r="A16" s="68" t="s">
        <v>40</v>
      </c>
      <c r="B16" s="18">
        <v>6940000</v>
      </c>
      <c r="C16" s="18">
        <v>0</v>
      </c>
      <c r="D16" s="58">
        <v>5240000</v>
      </c>
      <c r="E16" s="59">
        <v>5240000</v>
      </c>
      <c r="F16" s="59">
        <v>2520000</v>
      </c>
      <c r="G16" s="59">
        <v>0</v>
      </c>
      <c r="H16" s="59">
        <v>40000</v>
      </c>
      <c r="I16" s="59">
        <v>2560000</v>
      </c>
      <c r="J16" s="59">
        <v>20000</v>
      </c>
      <c r="K16" s="59">
        <v>2520000</v>
      </c>
      <c r="L16" s="59">
        <v>20000</v>
      </c>
      <c r="M16" s="59">
        <v>2560000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5120000</v>
      </c>
      <c r="W16" s="59">
        <v>2930097</v>
      </c>
      <c r="X16" s="59">
        <v>2189903</v>
      </c>
      <c r="Y16" s="60">
        <v>74.74</v>
      </c>
      <c r="Z16" s="61">
        <v>5240000</v>
      </c>
    </row>
    <row r="17" spans="1:26" ht="13.5">
      <c r="A17" s="57" t="s">
        <v>41</v>
      </c>
      <c r="B17" s="18">
        <v>620920533</v>
      </c>
      <c r="C17" s="18">
        <v>0</v>
      </c>
      <c r="D17" s="58">
        <v>453314000</v>
      </c>
      <c r="E17" s="59">
        <v>453314000</v>
      </c>
      <c r="F17" s="59">
        <v>14371345</v>
      </c>
      <c r="G17" s="59">
        <v>35357885</v>
      </c>
      <c r="H17" s="59">
        <v>55093178</v>
      </c>
      <c r="I17" s="59">
        <v>104822408</v>
      </c>
      <c r="J17" s="59">
        <v>35581254</v>
      </c>
      <c r="K17" s="59">
        <v>33532280</v>
      </c>
      <c r="L17" s="59">
        <v>49089742</v>
      </c>
      <c r="M17" s="59">
        <v>118203276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223025684</v>
      </c>
      <c r="W17" s="59">
        <v>156272338</v>
      </c>
      <c r="X17" s="59">
        <v>66753346</v>
      </c>
      <c r="Y17" s="60">
        <v>42.72</v>
      </c>
      <c r="Z17" s="61">
        <v>453314000</v>
      </c>
    </row>
    <row r="18" spans="1:26" ht="13.5">
      <c r="A18" s="69" t="s">
        <v>42</v>
      </c>
      <c r="B18" s="70">
        <f>SUM(B11:B17)</f>
        <v>2319586383</v>
      </c>
      <c r="C18" s="70">
        <f>SUM(C11:C17)</f>
        <v>0</v>
      </c>
      <c r="D18" s="71">
        <f aca="true" t="shared" si="1" ref="D18:Z18">SUM(D11:D17)</f>
        <v>2145711001</v>
      </c>
      <c r="E18" s="72">
        <f t="shared" si="1"/>
        <v>2145711001</v>
      </c>
      <c r="F18" s="72">
        <f t="shared" si="1"/>
        <v>162028847</v>
      </c>
      <c r="G18" s="72">
        <f t="shared" si="1"/>
        <v>181279587</v>
      </c>
      <c r="H18" s="72">
        <f t="shared" si="1"/>
        <v>173127305</v>
      </c>
      <c r="I18" s="72">
        <f t="shared" si="1"/>
        <v>516435739</v>
      </c>
      <c r="J18" s="72">
        <f t="shared" si="1"/>
        <v>168335543</v>
      </c>
      <c r="K18" s="72">
        <f t="shared" si="1"/>
        <v>163861297</v>
      </c>
      <c r="L18" s="72">
        <f t="shared" si="1"/>
        <v>199606465</v>
      </c>
      <c r="M18" s="72">
        <f t="shared" si="1"/>
        <v>531803305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1048239044</v>
      </c>
      <c r="W18" s="72">
        <f t="shared" si="1"/>
        <v>865100911</v>
      </c>
      <c r="X18" s="72">
        <f t="shared" si="1"/>
        <v>183138133</v>
      </c>
      <c r="Y18" s="66">
        <f>+IF(W18&lt;&gt;0,(X18/W18)*100,0)</f>
        <v>21.169568852760115</v>
      </c>
      <c r="Z18" s="73">
        <f t="shared" si="1"/>
        <v>2145711001</v>
      </c>
    </row>
    <row r="19" spans="1:26" ht="13.5">
      <c r="A19" s="69" t="s">
        <v>43</v>
      </c>
      <c r="B19" s="74">
        <f>+B10-B18</f>
        <v>-386637094</v>
      </c>
      <c r="C19" s="74">
        <f>+C10-C18</f>
        <v>0</v>
      </c>
      <c r="D19" s="75">
        <f aca="true" t="shared" si="2" ref="D19:Z19">+D10-D18</f>
        <v>82388003</v>
      </c>
      <c r="E19" s="76">
        <f t="shared" si="2"/>
        <v>82388003</v>
      </c>
      <c r="F19" s="76">
        <f t="shared" si="2"/>
        <v>148368536</v>
      </c>
      <c r="G19" s="76">
        <f t="shared" si="2"/>
        <v>-61192307</v>
      </c>
      <c r="H19" s="76">
        <f t="shared" si="2"/>
        <v>-57907780</v>
      </c>
      <c r="I19" s="76">
        <f t="shared" si="2"/>
        <v>29268449</v>
      </c>
      <c r="J19" s="76">
        <f t="shared" si="2"/>
        <v>-42701836</v>
      </c>
      <c r="K19" s="76">
        <f t="shared" si="2"/>
        <v>-39707649</v>
      </c>
      <c r="L19" s="76">
        <f t="shared" si="2"/>
        <v>78996244</v>
      </c>
      <c r="M19" s="76">
        <f t="shared" si="2"/>
        <v>-3413241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25855208</v>
      </c>
      <c r="W19" s="76">
        <f>IF(E10=E18,0,W10-W18)</f>
        <v>158265182</v>
      </c>
      <c r="X19" s="76">
        <f t="shared" si="2"/>
        <v>-132409974</v>
      </c>
      <c r="Y19" s="77">
        <f>+IF(W19&lt;&gt;0,(X19/W19)*100,0)</f>
        <v>-83.6633631773791</v>
      </c>
      <c r="Z19" s="78">
        <f t="shared" si="2"/>
        <v>82388003</v>
      </c>
    </row>
    <row r="20" spans="1:26" ht="13.5">
      <c r="A20" s="57" t="s">
        <v>44</v>
      </c>
      <c r="B20" s="18">
        <v>350188424</v>
      </c>
      <c r="C20" s="18">
        <v>0</v>
      </c>
      <c r="D20" s="58">
        <v>436799000</v>
      </c>
      <c r="E20" s="59">
        <v>436799000</v>
      </c>
      <c r="F20" s="59">
        <v>170414398</v>
      </c>
      <c r="G20" s="59">
        <v>0</v>
      </c>
      <c r="H20" s="59">
        <v>0</v>
      </c>
      <c r="I20" s="59">
        <v>170414398</v>
      </c>
      <c r="J20" s="59">
        <v>0</v>
      </c>
      <c r="K20" s="59">
        <v>0</v>
      </c>
      <c r="L20" s="59">
        <v>149659000</v>
      </c>
      <c r="M20" s="59">
        <v>149659000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320073398</v>
      </c>
      <c r="W20" s="59">
        <v>284136107</v>
      </c>
      <c r="X20" s="59">
        <v>35937291</v>
      </c>
      <c r="Y20" s="60">
        <v>12.65</v>
      </c>
      <c r="Z20" s="61">
        <v>436799000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-36448670</v>
      </c>
      <c r="C22" s="85">
        <f>SUM(C19:C21)</f>
        <v>0</v>
      </c>
      <c r="D22" s="86">
        <f aca="true" t="shared" si="3" ref="D22:Z22">SUM(D19:D21)</f>
        <v>519187003</v>
      </c>
      <c r="E22" s="87">
        <f t="shared" si="3"/>
        <v>519187003</v>
      </c>
      <c r="F22" s="87">
        <f t="shared" si="3"/>
        <v>318782934</v>
      </c>
      <c r="G22" s="87">
        <f t="shared" si="3"/>
        <v>-61192307</v>
      </c>
      <c r="H22" s="87">
        <f t="shared" si="3"/>
        <v>-57907780</v>
      </c>
      <c r="I22" s="87">
        <f t="shared" si="3"/>
        <v>199682847</v>
      </c>
      <c r="J22" s="87">
        <f t="shared" si="3"/>
        <v>-42701836</v>
      </c>
      <c r="K22" s="87">
        <f t="shared" si="3"/>
        <v>-39707649</v>
      </c>
      <c r="L22" s="87">
        <f t="shared" si="3"/>
        <v>228655244</v>
      </c>
      <c r="M22" s="87">
        <f t="shared" si="3"/>
        <v>146245759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345928606</v>
      </c>
      <c r="W22" s="87">
        <f t="shared" si="3"/>
        <v>442401289</v>
      </c>
      <c r="X22" s="87">
        <f t="shared" si="3"/>
        <v>-96472683</v>
      </c>
      <c r="Y22" s="88">
        <f>+IF(W22&lt;&gt;0,(X22/W22)*100,0)</f>
        <v>-21.806600794058717</v>
      </c>
      <c r="Z22" s="89">
        <f t="shared" si="3"/>
        <v>519187003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-36448670</v>
      </c>
      <c r="C24" s="74">
        <f>SUM(C22:C23)</f>
        <v>0</v>
      </c>
      <c r="D24" s="75">
        <f aca="true" t="shared" si="4" ref="D24:Z24">SUM(D22:D23)</f>
        <v>519187003</v>
      </c>
      <c r="E24" s="76">
        <f t="shared" si="4"/>
        <v>519187003</v>
      </c>
      <c r="F24" s="76">
        <f t="shared" si="4"/>
        <v>318782934</v>
      </c>
      <c r="G24" s="76">
        <f t="shared" si="4"/>
        <v>-61192307</v>
      </c>
      <c r="H24" s="76">
        <f t="shared" si="4"/>
        <v>-57907780</v>
      </c>
      <c r="I24" s="76">
        <f t="shared" si="4"/>
        <v>199682847</v>
      </c>
      <c r="J24" s="76">
        <f t="shared" si="4"/>
        <v>-42701836</v>
      </c>
      <c r="K24" s="76">
        <f t="shared" si="4"/>
        <v>-39707649</v>
      </c>
      <c r="L24" s="76">
        <f t="shared" si="4"/>
        <v>228655244</v>
      </c>
      <c r="M24" s="76">
        <f t="shared" si="4"/>
        <v>146245759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345928606</v>
      </c>
      <c r="W24" s="76">
        <f t="shared" si="4"/>
        <v>442401289</v>
      </c>
      <c r="X24" s="76">
        <f t="shared" si="4"/>
        <v>-96472683</v>
      </c>
      <c r="Y24" s="77">
        <f>+IF(W24&lt;&gt;0,(X24/W24)*100,0)</f>
        <v>-21.806600794058717</v>
      </c>
      <c r="Z24" s="78">
        <f t="shared" si="4"/>
        <v>519187003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370728578</v>
      </c>
      <c r="C27" s="21">
        <v>0</v>
      </c>
      <c r="D27" s="98">
        <v>518749000</v>
      </c>
      <c r="E27" s="99">
        <v>518749000</v>
      </c>
      <c r="F27" s="99">
        <v>5606264</v>
      </c>
      <c r="G27" s="99">
        <v>29066042</v>
      </c>
      <c r="H27" s="99">
        <v>25484673</v>
      </c>
      <c r="I27" s="99">
        <v>60156979</v>
      </c>
      <c r="J27" s="99">
        <v>49443115</v>
      </c>
      <c r="K27" s="99">
        <v>37170684</v>
      </c>
      <c r="L27" s="99">
        <v>40441248</v>
      </c>
      <c r="M27" s="99">
        <v>127055047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187212026</v>
      </c>
      <c r="W27" s="99">
        <v>259374500</v>
      </c>
      <c r="X27" s="99">
        <v>-72162474</v>
      </c>
      <c r="Y27" s="100">
        <v>-27.82</v>
      </c>
      <c r="Z27" s="101">
        <v>518749000</v>
      </c>
    </row>
    <row r="28" spans="1:26" ht="13.5">
      <c r="A28" s="102" t="s">
        <v>44</v>
      </c>
      <c r="B28" s="18">
        <v>353821620</v>
      </c>
      <c r="C28" s="18">
        <v>0</v>
      </c>
      <c r="D28" s="58">
        <v>430646000</v>
      </c>
      <c r="E28" s="59">
        <v>430646000</v>
      </c>
      <c r="F28" s="59">
        <v>5606264</v>
      </c>
      <c r="G28" s="59">
        <v>24958374</v>
      </c>
      <c r="H28" s="59">
        <v>22791460</v>
      </c>
      <c r="I28" s="59">
        <v>53356098</v>
      </c>
      <c r="J28" s="59">
        <v>49124849</v>
      </c>
      <c r="K28" s="59">
        <v>36751854</v>
      </c>
      <c r="L28" s="59">
        <v>38163239</v>
      </c>
      <c r="M28" s="59">
        <v>124039942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177396040</v>
      </c>
      <c r="W28" s="59">
        <v>215323000</v>
      </c>
      <c r="X28" s="59">
        <v>-37926960</v>
      </c>
      <c r="Y28" s="60">
        <v>-17.61</v>
      </c>
      <c r="Z28" s="61">
        <v>430646000</v>
      </c>
    </row>
    <row r="29" spans="1:26" ht="13.5">
      <c r="A29" s="57" t="s">
        <v>110</v>
      </c>
      <c r="B29" s="18">
        <v>0</v>
      </c>
      <c r="C29" s="18">
        <v>0</v>
      </c>
      <c r="D29" s="58">
        <v>6153000</v>
      </c>
      <c r="E29" s="59">
        <v>6153000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3076500</v>
      </c>
      <c r="X29" s="59">
        <v>-3076500</v>
      </c>
      <c r="Y29" s="60">
        <v>-100</v>
      </c>
      <c r="Z29" s="61">
        <v>6153000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16906958</v>
      </c>
      <c r="C31" s="18">
        <v>0</v>
      </c>
      <c r="D31" s="58">
        <v>81950000</v>
      </c>
      <c r="E31" s="59">
        <v>81950000</v>
      </c>
      <c r="F31" s="59">
        <v>0</v>
      </c>
      <c r="G31" s="59">
        <v>4107668</v>
      </c>
      <c r="H31" s="59">
        <v>2693213</v>
      </c>
      <c r="I31" s="59">
        <v>6800881</v>
      </c>
      <c r="J31" s="59">
        <v>318266</v>
      </c>
      <c r="K31" s="59">
        <v>418829</v>
      </c>
      <c r="L31" s="59">
        <v>2278009</v>
      </c>
      <c r="M31" s="59">
        <v>3015104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9815985</v>
      </c>
      <c r="W31" s="59">
        <v>40975000</v>
      </c>
      <c r="X31" s="59">
        <v>-31159015</v>
      </c>
      <c r="Y31" s="60">
        <v>-76.04</v>
      </c>
      <c r="Z31" s="61">
        <v>81950000</v>
      </c>
    </row>
    <row r="32" spans="1:26" ht="13.5">
      <c r="A32" s="69" t="s">
        <v>50</v>
      </c>
      <c r="B32" s="21">
        <f>SUM(B28:B31)</f>
        <v>370728578</v>
      </c>
      <c r="C32" s="21">
        <f>SUM(C28:C31)</f>
        <v>0</v>
      </c>
      <c r="D32" s="98">
        <f aca="true" t="shared" si="5" ref="D32:Z32">SUM(D28:D31)</f>
        <v>518749000</v>
      </c>
      <c r="E32" s="99">
        <f t="shared" si="5"/>
        <v>518749000</v>
      </c>
      <c r="F32" s="99">
        <f t="shared" si="5"/>
        <v>5606264</v>
      </c>
      <c r="G32" s="99">
        <f t="shared" si="5"/>
        <v>29066042</v>
      </c>
      <c r="H32" s="99">
        <f t="shared" si="5"/>
        <v>25484673</v>
      </c>
      <c r="I32" s="99">
        <f t="shared" si="5"/>
        <v>60156979</v>
      </c>
      <c r="J32" s="99">
        <f t="shared" si="5"/>
        <v>49443115</v>
      </c>
      <c r="K32" s="99">
        <f t="shared" si="5"/>
        <v>37170683</v>
      </c>
      <c r="L32" s="99">
        <f t="shared" si="5"/>
        <v>40441248</v>
      </c>
      <c r="M32" s="99">
        <f t="shared" si="5"/>
        <v>127055046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187212025</v>
      </c>
      <c r="W32" s="99">
        <f t="shared" si="5"/>
        <v>259374500</v>
      </c>
      <c r="X32" s="99">
        <f t="shared" si="5"/>
        <v>-72162475</v>
      </c>
      <c r="Y32" s="100">
        <f>+IF(W32&lt;&gt;0,(X32/W32)*100,0)</f>
        <v>-27.821730740685762</v>
      </c>
      <c r="Z32" s="101">
        <f t="shared" si="5"/>
        <v>518749000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887929187</v>
      </c>
      <c r="C35" s="18">
        <v>0</v>
      </c>
      <c r="D35" s="58">
        <v>690119796</v>
      </c>
      <c r="E35" s="59">
        <v>690119796</v>
      </c>
      <c r="F35" s="59">
        <v>1185978429</v>
      </c>
      <c r="G35" s="59">
        <v>989821288</v>
      </c>
      <c r="H35" s="59">
        <v>859405155</v>
      </c>
      <c r="I35" s="59">
        <v>859405155</v>
      </c>
      <c r="J35" s="59">
        <v>790548446</v>
      </c>
      <c r="K35" s="59">
        <v>758711222</v>
      </c>
      <c r="L35" s="59">
        <v>1066368852</v>
      </c>
      <c r="M35" s="59">
        <v>1066368852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1066368852</v>
      </c>
      <c r="W35" s="59">
        <v>345059898</v>
      </c>
      <c r="X35" s="59">
        <v>721308954</v>
      </c>
      <c r="Y35" s="60">
        <v>209.04</v>
      </c>
      <c r="Z35" s="61">
        <v>690119796</v>
      </c>
    </row>
    <row r="36" spans="1:26" ht="13.5">
      <c r="A36" s="57" t="s">
        <v>53</v>
      </c>
      <c r="B36" s="18">
        <v>8068370540</v>
      </c>
      <c r="C36" s="18">
        <v>0</v>
      </c>
      <c r="D36" s="58">
        <v>7117895481</v>
      </c>
      <c r="E36" s="59">
        <v>7117895481</v>
      </c>
      <c r="F36" s="59">
        <v>5904244697</v>
      </c>
      <c r="G36" s="59">
        <v>7764236087</v>
      </c>
      <c r="H36" s="59">
        <v>7850260126</v>
      </c>
      <c r="I36" s="59">
        <v>7850260126</v>
      </c>
      <c r="J36" s="59">
        <v>7960667221</v>
      </c>
      <c r="K36" s="59">
        <v>8015105834</v>
      </c>
      <c r="L36" s="59">
        <v>8219338300</v>
      </c>
      <c r="M36" s="59">
        <v>8219338300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8219338300</v>
      </c>
      <c r="W36" s="59">
        <v>3558947741</v>
      </c>
      <c r="X36" s="59">
        <v>4660390559</v>
      </c>
      <c r="Y36" s="60">
        <v>130.95</v>
      </c>
      <c r="Z36" s="61">
        <v>7117895481</v>
      </c>
    </row>
    <row r="37" spans="1:26" ht="13.5">
      <c r="A37" s="57" t="s">
        <v>54</v>
      </c>
      <c r="B37" s="18">
        <v>724643665</v>
      </c>
      <c r="C37" s="18">
        <v>0</v>
      </c>
      <c r="D37" s="58">
        <v>509755452</v>
      </c>
      <c r="E37" s="59">
        <v>509755452</v>
      </c>
      <c r="F37" s="59">
        <v>607568787</v>
      </c>
      <c r="G37" s="59">
        <v>589671499</v>
      </c>
      <c r="H37" s="59">
        <v>747252098</v>
      </c>
      <c r="I37" s="59">
        <v>747252098</v>
      </c>
      <c r="J37" s="59">
        <v>568796197</v>
      </c>
      <c r="K37" s="59">
        <v>588391886</v>
      </c>
      <c r="L37" s="59">
        <v>560218674</v>
      </c>
      <c r="M37" s="59">
        <v>560218674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560218674</v>
      </c>
      <c r="W37" s="59">
        <v>254877726</v>
      </c>
      <c r="X37" s="59">
        <v>305340948</v>
      </c>
      <c r="Y37" s="60">
        <v>119.8</v>
      </c>
      <c r="Z37" s="61">
        <v>509755452</v>
      </c>
    </row>
    <row r="38" spans="1:26" ht="13.5">
      <c r="A38" s="57" t="s">
        <v>55</v>
      </c>
      <c r="B38" s="18">
        <v>503574666</v>
      </c>
      <c r="C38" s="18">
        <v>0</v>
      </c>
      <c r="D38" s="58">
        <v>401065191</v>
      </c>
      <c r="E38" s="59">
        <v>401065191</v>
      </c>
      <c r="F38" s="59">
        <v>480718013</v>
      </c>
      <c r="G38" s="59">
        <v>585669223</v>
      </c>
      <c r="H38" s="59">
        <v>380880502</v>
      </c>
      <c r="I38" s="59">
        <v>380880502</v>
      </c>
      <c r="J38" s="59">
        <v>585669223</v>
      </c>
      <c r="K38" s="59">
        <v>585669223</v>
      </c>
      <c r="L38" s="59">
        <v>556179478</v>
      </c>
      <c r="M38" s="59">
        <v>556179478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556179478</v>
      </c>
      <c r="W38" s="59">
        <v>200532596</v>
      </c>
      <c r="X38" s="59">
        <v>355646882</v>
      </c>
      <c r="Y38" s="60">
        <v>177.35</v>
      </c>
      <c r="Z38" s="61">
        <v>401065191</v>
      </c>
    </row>
    <row r="39" spans="1:26" ht="13.5">
      <c r="A39" s="57" t="s">
        <v>56</v>
      </c>
      <c r="B39" s="18">
        <v>7728081396</v>
      </c>
      <c r="C39" s="18">
        <v>0</v>
      </c>
      <c r="D39" s="58">
        <v>6897194634</v>
      </c>
      <c r="E39" s="59">
        <v>6897194634</v>
      </c>
      <c r="F39" s="59">
        <v>6001936326</v>
      </c>
      <c r="G39" s="59">
        <v>7578716653</v>
      </c>
      <c r="H39" s="59">
        <v>7581532681</v>
      </c>
      <c r="I39" s="59">
        <v>7581532681</v>
      </c>
      <c r="J39" s="59">
        <v>7596750247</v>
      </c>
      <c r="K39" s="59">
        <v>7599755947</v>
      </c>
      <c r="L39" s="59">
        <v>8169309000</v>
      </c>
      <c r="M39" s="59">
        <v>8169309000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8169309000</v>
      </c>
      <c r="W39" s="59">
        <v>3448597317</v>
      </c>
      <c r="X39" s="59">
        <v>4720711683</v>
      </c>
      <c r="Y39" s="60">
        <v>136.89</v>
      </c>
      <c r="Z39" s="61">
        <v>6897194634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654916453</v>
      </c>
      <c r="C42" s="18">
        <v>0</v>
      </c>
      <c r="D42" s="58">
        <v>472977792</v>
      </c>
      <c r="E42" s="59">
        <v>472977792</v>
      </c>
      <c r="F42" s="59">
        <v>300727259</v>
      </c>
      <c r="G42" s="59">
        <v>-35879265</v>
      </c>
      <c r="H42" s="59">
        <v>-108388306</v>
      </c>
      <c r="I42" s="59">
        <v>156459688</v>
      </c>
      <c r="J42" s="59">
        <v>-31948889</v>
      </c>
      <c r="K42" s="59">
        <v>-36179449</v>
      </c>
      <c r="L42" s="59">
        <v>354566877</v>
      </c>
      <c r="M42" s="59">
        <v>286438539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442898227</v>
      </c>
      <c r="W42" s="59">
        <v>423107845</v>
      </c>
      <c r="X42" s="59">
        <v>19790382</v>
      </c>
      <c r="Y42" s="60">
        <v>4.68</v>
      </c>
      <c r="Z42" s="61">
        <v>472977792</v>
      </c>
    </row>
    <row r="43" spans="1:26" ht="13.5">
      <c r="A43" s="57" t="s">
        <v>59</v>
      </c>
      <c r="B43" s="18">
        <v>-359328279</v>
      </c>
      <c r="C43" s="18">
        <v>0</v>
      </c>
      <c r="D43" s="58">
        <v>-337061749</v>
      </c>
      <c r="E43" s="59">
        <v>-337061749</v>
      </c>
      <c r="F43" s="59">
        <v>-5586112</v>
      </c>
      <c r="G43" s="59">
        <v>-29055376</v>
      </c>
      <c r="H43" s="59">
        <v>-25477576</v>
      </c>
      <c r="I43" s="59">
        <v>-60119064</v>
      </c>
      <c r="J43" s="59">
        <v>-49397539</v>
      </c>
      <c r="K43" s="59">
        <v>-37163764</v>
      </c>
      <c r="L43" s="59">
        <v>-40413995</v>
      </c>
      <c r="M43" s="59">
        <v>-126975298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-187094362</v>
      </c>
      <c r="W43" s="59">
        <v>-168241746</v>
      </c>
      <c r="X43" s="59">
        <v>-18852616</v>
      </c>
      <c r="Y43" s="60">
        <v>11.21</v>
      </c>
      <c r="Z43" s="61">
        <v>-337061749</v>
      </c>
    </row>
    <row r="44" spans="1:26" ht="13.5">
      <c r="A44" s="57" t="s">
        <v>60</v>
      </c>
      <c r="B44" s="18">
        <v>-35091431</v>
      </c>
      <c r="C44" s="18">
        <v>0</v>
      </c>
      <c r="D44" s="58">
        <v>-31805952</v>
      </c>
      <c r="E44" s="59">
        <v>-31805952</v>
      </c>
      <c r="F44" s="59">
        <v>412067</v>
      </c>
      <c r="G44" s="59">
        <v>316495</v>
      </c>
      <c r="H44" s="59">
        <v>343488</v>
      </c>
      <c r="I44" s="59">
        <v>1072050</v>
      </c>
      <c r="J44" s="59">
        <v>339203</v>
      </c>
      <c r="K44" s="59">
        <v>330559</v>
      </c>
      <c r="L44" s="59">
        <v>-18194029</v>
      </c>
      <c r="M44" s="59">
        <v>-17524267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-16452217</v>
      </c>
      <c r="W44" s="59">
        <v>-15609132</v>
      </c>
      <c r="X44" s="59">
        <v>-843085</v>
      </c>
      <c r="Y44" s="60">
        <v>5.4</v>
      </c>
      <c r="Z44" s="61">
        <v>-31805952</v>
      </c>
    </row>
    <row r="45" spans="1:26" ht="13.5">
      <c r="A45" s="69" t="s">
        <v>61</v>
      </c>
      <c r="B45" s="21">
        <v>312558018</v>
      </c>
      <c r="C45" s="21">
        <v>0</v>
      </c>
      <c r="D45" s="98">
        <v>154110090</v>
      </c>
      <c r="E45" s="99">
        <v>154110090</v>
      </c>
      <c r="F45" s="99">
        <v>605145827</v>
      </c>
      <c r="G45" s="99">
        <v>540527681</v>
      </c>
      <c r="H45" s="99">
        <v>407005287</v>
      </c>
      <c r="I45" s="99">
        <v>407005287</v>
      </c>
      <c r="J45" s="99">
        <v>325998062</v>
      </c>
      <c r="K45" s="99">
        <v>252985408</v>
      </c>
      <c r="L45" s="99">
        <v>548944261</v>
      </c>
      <c r="M45" s="99">
        <v>548944261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548944261</v>
      </c>
      <c r="W45" s="99">
        <v>289256966</v>
      </c>
      <c r="X45" s="99">
        <v>259687295</v>
      </c>
      <c r="Y45" s="100">
        <v>89.78</v>
      </c>
      <c r="Z45" s="101">
        <v>154110090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10963258</v>
      </c>
      <c r="C49" s="51">
        <v>0</v>
      </c>
      <c r="D49" s="128">
        <v>35880317</v>
      </c>
      <c r="E49" s="53">
        <v>32168012</v>
      </c>
      <c r="F49" s="53">
        <v>0</v>
      </c>
      <c r="G49" s="53">
        <v>0</v>
      </c>
      <c r="H49" s="53">
        <v>0</v>
      </c>
      <c r="I49" s="53">
        <v>24072649</v>
      </c>
      <c r="J49" s="53">
        <v>0</v>
      </c>
      <c r="K49" s="53">
        <v>0</v>
      </c>
      <c r="L49" s="53">
        <v>0</v>
      </c>
      <c r="M49" s="53">
        <v>23377345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21549669</v>
      </c>
      <c r="W49" s="53">
        <v>111506206</v>
      </c>
      <c r="X49" s="53">
        <v>360724555</v>
      </c>
      <c r="Y49" s="53">
        <v>620242011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63871663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63871663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88.77877707133692</v>
      </c>
      <c r="C58" s="5">
        <f>IF(C67=0,0,+(C76/C67)*100)</f>
        <v>0</v>
      </c>
      <c r="D58" s="6">
        <f aca="true" t="shared" si="6" ref="D58:Z58">IF(D67=0,0,+(D76/D67)*100)</f>
        <v>76.56692741991333</v>
      </c>
      <c r="E58" s="7">
        <f t="shared" si="6"/>
        <v>76.56692741991333</v>
      </c>
      <c r="F58" s="7">
        <f t="shared" si="6"/>
        <v>84.58950948362902</v>
      </c>
      <c r="G58" s="7">
        <f t="shared" si="6"/>
        <v>82.79138498288575</v>
      </c>
      <c r="H58" s="7">
        <f t="shared" si="6"/>
        <v>93.3735259390994</v>
      </c>
      <c r="I58" s="7">
        <f t="shared" si="6"/>
        <v>86.77235710813672</v>
      </c>
      <c r="J58" s="7">
        <f t="shared" si="6"/>
        <v>88.75866612545565</v>
      </c>
      <c r="K58" s="7">
        <f t="shared" si="6"/>
        <v>82.40704660087655</v>
      </c>
      <c r="L58" s="7">
        <f t="shared" si="6"/>
        <v>98.43095742207207</v>
      </c>
      <c r="M58" s="7">
        <f t="shared" si="6"/>
        <v>89.73830656625015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88.263750226554</v>
      </c>
      <c r="W58" s="7">
        <f t="shared" si="6"/>
        <v>96.8568209125697</v>
      </c>
      <c r="X58" s="7">
        <f t="shared" si="6"/>
        <v>0</v>
      </c>
      <c r="Y58" s="7">
        <f t="shared" si="6"/>
        <v>0</v>
      </c>
      <c r="Z58" s="8">
        <f t="shared" si="6"/>
        <v>76.56692741991333</v>
      </c>
    </row>
    <row r="59" spans="1:26" ht="13.5">
      <c r="A59" s="36" t="s">
        <v>31</v>
      </c>
      <c r="B59" s="9">
        <f aca="true" t="shared" si="7" ref="B59:Z66">IF(B68=0,0,+(B77/B68)*100)</f>
        <v>79.4348697236796</v>
      </c>
      <c r="C59" s="9">
        <f t="shared" si="7"/>
        <v>0</v>
      </c>
      <c r="D59" s="2">
        <f t="shared" si="7"/>
        <v>86.99999973532023</v>
      </c>
      <c r="E59" s="10">
        <f t="shared" si="7"/>
        <v>86.99999973532023</v>
      </c>
      <c r="F59" s="10">
        <f t="shared" si="7"/>
        <v>85.8202416051087</v>
      </c>
      <c r="G59" s="10">
        <f t="shared" si="7"/>
        <v>74.64215253878615</v>
      </c>
      <c r="H59" s="10">
        <f t="shared" si="7"/>
        <v>91.452426356644</v>
      </c>
      <c r="I59" s="10">
        <f t="shared" si="7"/>
        <v>83.98734601339858</v>
      </c>
      <c r="J59" s="10">
        <f t="shared" si="7"/>
        <v>85.59527210976457</v>
      </c>
      <c r="K59" s="10">
        <f t="shared" si="7"/>
        <v>79.28110430834846</v>
      </c>
      <c r="L59" s="10">
        <f t="shared" si="7"/>
        <v>83.27403588554182</v>
      </c>
      <c r="M59" s="10">
        <f t="shared" si="7"/>
        <v>82.69368249797049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83.3302020854623</v>
      </c>
      <c r="W59" s="10">
        <f t="shared" si="7"/>
        <v>87.00000041312931</v>
      </c>
      <c r="X59" s="10">
        <f t="shared" si="7"/>
        <v>0</v>
      </c>
      <c r="Y59" s="10">
        <f t="shared" si="7"/>
        <v>0</v>
      </c>
      <c r="Z59" s="11">
        <f t="shared" si="7"/>
        <v>86.99999973532023</v>
      </c>
    </row>
    <row r="60" spans="1:26" ht="13.5">
      <c r="A60" s="37" t="s">
        <v>32</v>
      </c>
      <c r="B60" s="12">
        <f t="shared" si="7"/>
        <v>94.9045890080505</v>
      </c>
      <c r="C60" s="12">
        <f t="shared" si="7"/>
        <v>0</v>
      </c>
      <c r="D60" s="3">
        <f t="shared" si="7"/>
        <v>75.84222474236465</v>
      </c>
      <c r="E60" s="13">
        <f t="shared" si="7"/>
        <v>75.84222474236465</v>
      </c>
      <c r="F60" s="13">
        <f t="shared" si="7"/>
        <v>88.06904862518806</v>
      </c>
      <c r="G60" s="13">
        <f t="shared" si="7"/>
        <v>89.3131104032877</v>
      </c>
      <c r="H60" s="13">
        <f t="shared" si="7"/>
        <v>93.98377048010606</v>
      </c>
      <c r="I60" s="13">
        <f t="shared" si="7"/>
        <v>90.3715901302466</v>
      </c>
      <c r="J60" s="13">
        <f t="shared" si="7"/>
        <v>94.2218305846802</v>
      </c>
      <c r="K60" s="13">
        <f t="shared" si="7"/>
        <v>87.7796722103444</v>
      </c>
      <c r="L60" s="13">
        <f t="shared" si="7"/>
        <v>108.36335834854667</v>
      </c>
      <c r="M60" s="13">
        <f t="shared" si="7"/>
        <v>96.59551670275187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93.46275229546855</v>
      </c>
      <c r="W60" s="13">
        <f t="shared" si="7"/>
        <v>103.82148301788006</v>
      </c>
      <c r="X60" s="13">
        <f t="shared" si="7"/>
        <v>0</v>
      </c>
      <c r="Y60" s="13">
        <f t="shared" si="7"/>
        <v>0</v>
      </c>
      <c r="Z60" s="14">
        <f t="shared" si="7"/>
        <v>75.84222474236465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70.60206615872335</v>
      </c>
      <c r="E61" s="13">
        <f t="shared" si="7"/>
        <v>70.60206615872335</v>
      </c>
      <c r="F61" s="13">
        <f t="shared" si="7"/>
        <v>83.02203788526725</v>
      </c>
      <c r="G61" s="13">
        <f t="shared" si="7"/>
        <v>93.6105807362245</v>
      </c>
      <c r="H61" s="13">
        <f t="shared" si="7"/>
        <v>98.08346158404223</v>
      </c>
      <c r="I61" s="13">
        <f t="shared" si="7"/>
        <v>91.23938029477843</v>
      </c>
      <c r="J61" s="13">
        <f t="shared" si="7"/>
        <v>99.81898270926824</v>
      </c>
      <c r="K61" s="13">
        <f t="shared" si="7"/>
        <v>91.37070794537902</v>
      </c>
      <c r="L61" s="13">
        <f t="shared" si="7"/>
        <v>105.15240267810913</v>
      </c>
      <c r="M61" s="13">
        <f t="shared" si="7"/>
        <v>98.68087460585238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94.84926277331269</v>
      </c>
      <c r="W61" s="13">
        <f t="shared" si="7"/>
        <v>78.75656495949048</v>
      </c>
      <c r="X61" s="13">
        <f t="shared" si="7"/>
        <v>0</v>
      </c>
      <c r="Y61" s="13">
        <f t="shared" si="7"/>
        <v>0</v>
      </c>
      <c r="Z61" s="14">
        <f t="shared" si="7"/>
        <v>70.60206615872335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85.88392054018506</v>
      </c>
      <c r="E62" s="13">
        <f t="shared" si="7"/>
        <v>85.88392054018506</v>
      </c>
      <c r="F62" s="13">
        <f t="shared" si="7"/>
        <v>101.5370466739089</v>
      </c>
      <c r="G62" s="13">
        <f t="shared" si="7"/>
        <v>78.00969456540942</v>
      </c>
      <c r="H62" s="13">
        <f t="shared" si="7"/>
        <v>85.78816605679656</v>
      </c>
      <c r="I62" s="13">
        <f t="shared" si="7"/>
        <v>88.58958144571083</v>
      </c>
      <c r="J62" s="13">
        <f t="shared" si="7"/>
        <v>81.87300678049475</v>
      </c>
      <c r="K62" s="13">
        <f t="shared" si="7"/>
        <v>77.68565789625549</v>
      </c>
      <c r="L62" s="13">
        <f t="shared" si="7"/>
        <v>129.8652024922611</v>
      </c>
      <c r="M62" s="13">
        <f t="shared" si="7"/>
        <v>94.6133165246748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91.75766037742625</v>
      </c>
      <c r="W62" s="13">
        <f t="shared" si="7"/>
        <v>267.37782083724977</v>
      </c>
      <c r="X62" s="13">
        <f t="shared" si="7"/>
        <v>0</v>
      </c>
      <c r="Y62" s="13">
        <f t="shared" si="7"/>
        <v>0</v>
      </c>
      <c r="Z62" s="14">
        <f t="shared" si="7"/>
        <v>85.88392054018506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85.98834671279442</v>
      </c>
      <c r="E63" s="13">
        <f t="shared" si="7"/>
        <v>85.98834671279442</v>
      </c>
      <c r="F63" s="13">
        <f t="shared" si="7"/>
        <v>87.2412971595285</v>
      </c>
      <c r="G63" s="13">
        <f t="shared" si="7"/>
        <v>85.5742371356593</v>
      </c>
      <c r="H63" s="13">
        <f t="shared" si="7"/>
        <v>76.19269200999378</v>
      </c>
      <c r="I63" s="13">
        <f t="shared" si="7"/>
        <v>82.96808043046133</v>
      </c>
      <c r="J63" s="13">
        <f t="shared" si="7"/>
        <v>77.80537327835256</v>
      </c>
      <c r="K63" s="13">
        <f t="shared" si="7"/>
        <v>89.46796642344961</v>
      </c>
      <c r="L63" s="13">
        <f t="shared" si="7"/>
        <v>73.06663350968037</v>
      </c>
      <c r="M63" s="13">
        <f t="shared" si="7"/>
        <v>79.32537633443417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81.07682402022334</v>
      </c>
      <c r="W63" s="13">
        <f t="shared" si="7"/>
        <v>86.999997873159</v>
      </c>
      <c r="X63" s="13">
        <f t="shared" si="7"/>
        <v>0</v>
      </c>
      <c r="Y63" s="13">
        <f t="shared" si="7"/>
        <v>0</v>
      </c>
      <c r="Z63" s="14">
        <f t="shared" si="7"/>
        <v>85.98834671279442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85.40729214784454</v>
      </c>
      <c r="E64" s="13">
        <f t="shared" si="7"/>
        <v>85.40729214784454</v>
      </c>
      <c r="F64" s="13">
        <f t="shared" si="7"/>
        <v>101.00832662631294</v>
      </c>
      <c r="G64" s="13">
        <f t="shared" si="7"/>
        <v>85.20000455555866</v>
      </c>
      <c r="H64" s="13">
        <f t="shared" si="7"/>
        <v>85.9210730082541</v>
      </c>
      <c r="I64" s="13">
        <f t="shared" si="7"/>
        <v>90.71588790474647</v>
      </c>
      <c r="J64" s="13">
        <f t="shared" si="7"/>
        <v>98.65206810037768</v>
      </c>
      <c r="K64" s="13">
        <f t="shared" si="7"/>
        <v>87.3564367892092</v>
      </c>
      <c r="L64" s="13">
        <f t="shared" si="7"/>
        <v>98.76038996517372</v>
      </c>
      <c r="M64" s="13">
        <f t="shared" si="7"/>
        <v>94.92378393922216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92.82161748128401</v>
      </c>
      <c r="W64" s="13">
        <f t="shared" si="7"/>
        <v>86.9999970693459</v>
      </c>
      <c r="X64" s="13">
        <f t="shared" si="7"/>
        <v>0</v>
      </c>
      <c r="Y64" s="13">
        <f t="shared" si="7"/>
        <v>0</v>
      </c>
      <c r="Z64" s="14">
        <f t="shared" si="7"/>
        <v>85.40729214784454</v>
      </c>
    </row>
    <row r="65" spans="1:26" ht="13.5">
      <c r="A65" s="38" t="s">
        <v>117</v>
      </c>
      <c r="B65" s="12">
        <f t="shared" si="7"/>
        <v>0.10979721495501148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35.08606211445412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-4.588977677957215</v>
      </c>
      <c r="G66" s="16">
        <f t="shared" si="7"/>
        <v>-2.80946407211833</v>
      </c>
      <c r="H66" s="16">
        <f t="shared" si="7"/>
        <v>113.62332125448182</v>
      </c>
      <c r="I66" s="16">
        <f t="shared" si="7"/>
        <v>-6.76909645238031</v>
      </c>
      <c r="J66" s="16">
        <f t="shared" si="7"/>
        <v>-8.138957388346284</v>
      </c>
      <c r="K66" s="16">
        <f t="shared" si="7"/>
        <v>-3.402843787880109</v>
      </c>
      <c r="L66" s="16">
        <f t="shared" si="7"/>
        <v>-6.882780801803088</v>
      </c>
      <c r="M66" s="16">
        <f t="shared" si="7"/>
        <v>-6.060781979981165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-6.329520930853475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1221679044</v>
      </c>
      <c r="C67" s="23"/>
      <c r="D67" s="24">
        <v>1513991248</v>
      </c>
      <c r="E67" s="25">
        <v>1513991248</v>
      </c>
      <c r="F67" s="25">
        <v>123730325</v>
      </c>
      <c r="G67" s="25">
        <v>114415977</v>
      </c>
      <c r="H67" s="25">
        <v>109915574</v>
      </c>
      <c r="I67" s="25">
        <v>348061876</v>
      </c>
      <c r="J67" s="25">
        <v>118792851</v>
      </c>
      <c r="K67" s="25">
        <v>119267263</v>
      </c>
      <c r="L67" s="25">
        <v>113976002</v>
      </c>
      <c r="M67" s="25">
        <v>352036116</v>
      </c>
      <c r="N67" s="25"/>
      <c r="O67" s="25"/>
      <c r="P67" s="25"/>
      <c r="Q67" s="25"/>
      <c r="R67" s="25"/>
      <c r="S67" s="25"/>
      <c r="T67" s="25"/>
      <c r="U67" s="25"/>
      <c r="V67" s="25">
        <v>700097992</v>
      </c>
      <c r="W67" s="25">
        <v>586071601</v>
      </c>
      <c r="X67" s="25"/>
      <c r="Y67" s="24"/>
      <c r="Z67" s="26">
        <v>1513991248</v>
      </c>
    </row>
    <row r="68" spans="1:26" ht="13.5" hidden="1">
      <c r="A68" s="36" t="s">
        <v>31</v>
      </c>
      <c r="B68" s="18">
        <v>285392425</v>
      </c>
      <c r="C68" s="18"/>
      <c r="D68" s="19">
        <v>302252040</v>
      </c>
      <c r="E68" s="20">
        <v>302252040</v>
      </c>
      <c r="F68" s="20">
        <v>25235973</v>
      </c>
      <c r="G68" s="20">
        <v>24818396</v>
      </c>
      <c r="H68" s="20">
        <v>24872848</v>
      </c>
      <c r="I68" s="20">
        <v>74927217</v>
      </c>
      <c r="J68" s="20">
        <v>25703304</v>
      </c>
      <c r="K68" s="20">
        <v>26185440</v>
      </c>
      <c r="L68" s="20">
        <v>25466245</v>
      </c>
      <c r="M68" s="20">
        <v>77354989</v>
      </c>
      <c r="N68" s="20"/>
      <c r="O68" s="20"/>
      <c r="P68" s="20"/>
      <c r="Q68" s="20"/>
      <c r="R68" s="20"/>
      <c r="S68" s="20"/>
      <c r="T68" s="20"/>
      <c r="U68" s="20"/>
      <c r="V68" s="20">
        <v>152282206</v>
      </c>
      <c r="W68" s="20">
        <v>150074074</v>
      </c>
      <c r="X68" s="20"/>
      <c r="Y68" s="19"/>
      <c r="Z68" s="22">
        <v>302252040</v>
      </c>
    </row>
    <row r="69" spans="1:26" ht="13.5" hidden="1">
      <c r="A69" s="37" t="s">
        <v>32</v>
      </c>
      <c r="B69" s="18">
        <v>884984196</v>
      </c>
      <c r="C69" s="18"/>
      <c r="D69" s="19">
        <v>1181739208</v>
      </c>
      <c r="E69" s="20">
        <v>1181739208</v>
      </c>
      <c r="F69" s="20">
        <v>94460447</v>
      </c>
      <c r="G69" s="20">
        <v>85450064</v>
      </c>
      <c r="H69" s="20">
        <v>85252183</v>
      </c>
      <c r="I69" s="20">
        <v>265162694</v>
      </c>
      <c r="J69" s="20">
        <v>88915548</v>
      </c>
      <c r="K69" s="20">
        <v>88494983</v>
      </c>
      <c r="L69" s="20">
        <v>84230876</v>
      </c>
      <c r="M69" s="20">
        <v>261641407</v>
      </c>
      <c r="N69" s="20"/>
      <c r="O69" s="20"/>
      <c r="P69" s="20"/>
      <c r="Q69" s="20"/>
      <c r="R69" s="20"/>
      <c r="S69" s="20"/>
      <c r="T69" s="20"/>
      <c r="U69" s="20"/>
      <c r="V69" s="20">
        <v>526804101</v>
      </c>
      <c r="W69" s="20">
        <v>420997527</v>
      </c>
      <c r="X69" s="20"/>
      <c r="Y69" s="19"/>
      <c r="Z69" s="22">
        <v>1181739208</v>
      </c>
    </row>
    <row r="70" spans="1:26" ht="13.5" hidden="1">
      <c r="A70" s="38" t="s">
        <v>113</v>
      </c>
      <c r="B70" s="18"/>
      <c r="C70" s="18"/>
      <c r="D70" s="19">
        <v>775070851</v>
      </c>
      <c r="E70" s="20">
        <v>775070851</v>
      </c>
      <c r="F70" s="20">
        <v>66053434</v>
      </c>
      <c r="G70" s="20">
        <v>57737986</v>
      </c>
      <c r="H70" s="20">
        <v>59303116</v>
      </c>
      <c r="I70" s="20">
        <v>183094536</v>
      </c>
      <c r="J70" s="20">
        <v>57408328</v>
      </c>
      <c r="K70" s="20">
        <v>58784521</v>
      </c>
      <c r="L70" s="20">
        <v>56306294</v>
      </c>
      <c r="M70" s="20">
        <v>172499143</v>
      </c>
      <c r="N70" s="20"/>
      <c r="O70" s="20"/>
      <c r="P70" s="20"/>
      <c r="Q70" s="20"/>
      <c r="R70" s="20"/>
      <c r="S70" s="20"/>
      <c r="T70" s="20"/>
      <c r="U70" s="20"/>
      <c r="V70" s="20">
        <v>355593679</v>
      </c>
      <c r="W70" s="20">
        <v>301839829</v>
      </c>
      <c r="X70" s="20"/>
      <c r="Y70" s="19"/>
      <c r="Z70" s="22">
        <v>775070851</v>
      </c>
    </row>
    <row r="71" spans="1:26" ht="13.5" hidden="1">
      <c r="A71" s="38" t="s">
        <v>114</v>
      </c>
      <c r="B71" s="18"/>
      <c r="C71" s="18"/>
      <c r="D71" s="19">
        <v>279545529</v>
      </c>
      <c r="E71" s="20">
        <v>279545529</v>
      </c>
      <c r="F71" s="20">
        <v>19493032</v>
      </c>
      <c r="G71" s="20">
        <v>19307931</v>
      </c>
      <c r="H71" s="20">
        <v>17173329</v>
      </c>
      <c r="I71" s="20">
        <v>55974292</v>
      </c>
      <c r="J71" s="20">
        <v>22439513</v>
      </c>
      <c r="K71" s="20">
        <v>21314014</v>
      </c>
      <c r="L71" s="20">
        <v>18344627</v>
      </c>
      <c r="M71" s="20">
        <v>62098154</v>
      </c>
      <c r="N71" s="20"/>
      <c r="O71" s="20"/>
      <c r="P71" s="20"/>
      <c r="Q71" s="20"/>
      <c r="R71" s="20"/>
      <c r="S71" s="20"/>
      <c r="T71" s="20"/>
      <c r="U71" s="20"/>
      <c r="V71" s="20">
        <v>118072446</v>
      </c>
      <c r="W71" s="20">
        <v>53055303</v>
      </c>
      <c r="X71" s="20"/>
      <c r="Y71" s="19"/>
      <c r="Z71" s="22">
        <v>279545529</v>
      </c>
    </row>
    <row r="72" spans="1:26" ht="13.5" hidden="1">
      <c r="A72" s="38" t="s">
        <v>115</v>
      </c>
      <c r="B72" s="18"/>
      <c r="C72" s="18"/>
      <c r="D72" s="19">
        <v>66163477</v>
      </c>
      <c r="E72" s="20">
        <v>66163477</v>
      </c>
      <c r="F72" s="20">
        <v>4075767</v>
      </c>
      <c r="G72" s="20">
        <v>3574882</v>
      </c>
      <c r="H72" s="20">
        <v>3945654</v>
      </c>
      <c r="I72" s="20">
        <v>11596303</v>
      </c>
      <c r="J72" s="20">
        <v>4228145</v>
      </c>
      <c r="K72" s="20">
        <v>3556768</v>
      </c>
      <c r="L72" s="20">
        <v>4737061</v>
      </c>
      <c r="M72" s="20">
        <v>12521974</v>
      </c>
      <c r="N72" s="20"/>
      <c r="O72" s="20"/>
      <c r="P72" s="20"/>
      <c r="Q72" s="20"/>
      <c r="R72" s="20"/>
      <c r="S72" s="20"/>
      <c r="T72" s="20"/>
      <c r="U72" s="20"/>
      <c r="V72" s="20">
        <v>24118277</v>
      </c>
      <c r="W72" s="20">
        <v>35733748</v>
      </c>
      <c r="X72" s="20"/>
      <c r="Y72" s="19"/>
      <c r="Z72" s="22">
        <v>66163477</v>
      </c>
    </row>
    <row r="73" spans="1:26" ht="13.5" hidden="1">
      <c r="A73" s="38" t="s">
        <v>116</v>
      </c>
      <c r="B73" s="18"/>
      <c r="C73" s="18"/>
      <c r="D73" s="19">
        <v>60959351</v>
      </c>
      <c r="E73" s="20">
        <v>60959351</v>
      </c>
      <c r="F73" s="20">
        <v>4838214</v>
      </c>
      <c r="G73" s="20">
        <v>4829265</v>
      </c>
      <c r="H73" s="20">
        <v>4830084</v>
      </c>
      <c r="I73" s="20">
        <v>14497563</v>
      </c>
      <c r="J73" s="20">
        <v>4839562</v>
      </c>
      <c r="K73" s="20">
        <v>4839680</v>
      </c>
      <c r="L73" s="20">
        <v>4842894</v>
      </c>
      <c r="M73" s="20">
        <v>14522136</v>
      </c>
      <c r="N73" s="20"/>
      <c r="O73" s="20"/>
      <c r="P73" s="20"/>
      <c r="Q73" s="20"/>
      <c r="R73" s="20"/>
      <c r="S73" s="20"/>
      <c r="T73" s="20"/>
      <c r="U73" s="20"/>
      <c r="V73" s="20">
        <v>29019699</v>
      </c>
      <c r="W73" s="20">
        <v>30368647</v>
      </c>
      <c r="X73" s="20"/>
      <c r="Y73" s="19"/>
      <c r="Z73" s="22">
        <v>60959351</v>
      </c>
    </row>
    <row r="74" spans="1:26" ht="13.5" hidden="1">
      <c r="A74" s="38" t="s">
        <v>117</v>
      </c>
      <c r="B74" s="18">
        <v>884984196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51302423</v>
      </c>
      <c r="C75" s="27"/>
      <c r="D75" s="28">
        <v>30000000</v>
      </c>
      <c r="E75" s="29">
        <v>30000000</v>
      </c>
      <c r="F75" s="29">
        <v>4033905</v>
      </c>
      <c r="G75" s="29">
        <v>4147517</v>
      </c>
      <c r="H75" s="29">
        <v>-209457</v>
      </c>
      <c r="I75" s="29">
        <v>7971965</v>
      </c>
      <c r="J75" s="29">
        <v>4173999</v>
      </c>
      <c r="K75" s="29">
        <v>4586840</v>
      </c>
      <c r="L75" s="29">
        <v>4278881</v>
      </c>
      <c r="M75" s="29">
        <v>13039720</v>
      </c>
      <c r="N75" s="29"/>
      <c r="O75" s="29"/>
      <c r="P75" s="29"/>
      <c r="Q75" s="29"/>
      <c r="R75" s="29"/>
      <c r="S75" s="29"/>
      <c r="T75" s="29"/>
      <c r="U75" s="29"/>
      <c r="V75" s="29">
        <v>21011685</v>
      </c>
      <c r="W75" s="29">
        <v>15000000</v>
      </c>
      <c r="X75" s="29"/>
      <c r="Y75" s="28"/>
      <c r="Z75" s="30">
        <v>30000000</v>
      </c>
    </row>
    <row r="76" spans="1:26" ht="13.5" hidden="1">
      <c r="A76" s="41" t="s">
        <v>120</v>
      </c>
      <c r="B76" s="31">
        <v>1084591715</v>
      </c>
      <c r="C76" s="31"/>
      <c r="D76" s="32">
        <v>1159216580</v>
      </c>
      <c r="E76" s="33">
        <v>1159216580</v>
      </c>
      <c r="F76" s="33">
        <v>104662875</v>
      </c>
      <c r="G76" s="33">
        <v>94726572</v>
      </c>
      <c r="H76" s="33">
        <v>102632047</v>
      </c>
      <c r="I76" s="33">
        <v>302021494</v>
      </c>
      <c r="J76" s="33">
        <v>105438950</v>
      </c>
      <c r="K76" s="33">
        <v>98284629</v>
      </c>
      <c r="L76" s="33">
        <v>112187670</v>
      </c>
      <c r="M76" s="33">
        <v>315911249</v>
      </c>
      <c r="N76" s="33"/>
      <c r="O76" s="33"/>
      <c r="P76" s="33"/>
      <c r="Q76" s="33"/>
      <c r="R76" s="33"/>
      <c r="S76" s="33"/>
      <c r="T76" s="33"/>
      <c r="U76" s="33"/>
      <c r="V76" s="33">
        <v>617932743</v>
      </c>
      <c r="W76" s="33">
        <v>567650321</v>
      </c>
      <c r="X76" s="33"/>
      <c r="Y76" s="32"/>
      <c r="Z76" s="34">
        <v>1159216580</v>
      </c>
    </row>
    <row r="77" spans="1:26" ht="13.5" hidden="1">
      <c r="A77" s="36" t="s">
        <v>31</v>
      </c>
      <c r="B77" s="18">
        <v>226701101</v>
      </c>
      <c r="C77" s="18"/>
      <c r="D77" s="19">
        <v>262959274</v>
      </c>
      <c r="E77" s="20">
        <v>262959274</v>
      </c>
      <c r="F77" s="20">
        <v>21657573</v>
      </c>
      <c r="G77" s="20">
        <v>18524985</v>
      </c>
      <c r="H77" s="20">
        <v>22746823</v>
      </c>
      <c r="I77" s="20">
        <v>62929381</v>
      </c>
      <c r="J77" s="20">
        <v>22000813</v>
      </c>
      <c r="K77" s="20">
        <v>20760106</v>
      </c>
      <c r="L77" s="20">
        <v>21206770</v>
      </c>
      <c r="M77" s="20">
        <v>63967689</v>
      </c>
      <c r="N77" s="20"/>
      <c r="O77" s="20"/>
      <c r="P77" s="20"/>
      <c r="Q77" s="20"/>
      <c r="R77" s="20"/>
      <c r="S77" s="20"/>
      <c r="T77" s="20"/>
      <c r="U77" s="20"/>
      <c r="V77" s="20">
        <v>126897070</v>
      </c>
      <c r="W77" s="20">
        <v>130564445</v>
      </c>
      <c r="X77" s="20"/>
      <c r="Y77" s="19"/>
      <c r="Z77" s="22">
        <v>262959274</v>
      </c>
    </row>
    <row r="78" spans="1:26" ht="13.5" hidden="1">
      <c r="A78" s="37" t="s">
        <v>32</v>
      </c>
      <c r="B78" s="18">
        <v>839890614</v>
      </c>
      <c r="C78" s="18"/>
      <c r="D78" s="19">
        <v>896257306</v>
      </c>
      <c r="E78" s="20">
        <v>896257306</v>
      </c>
      <c r="F78" s="20">
        <v>83190417</v>
      </c>
      <c r="G78" s="20">
        <v>76318110</v>
      </c>
      <c r="H78" s="20">
        <v>80123216</v>
      </c>
      <c r="I78" s="20">
        <v>239631743</v>
      </c>
      <c r="J78" s="20">
        <v>83777857</v>
      </c>
      <c r="K78" s="20">
        <v>77680606</v>
      </c>
      <c r="L78" s="20">
        <v>91275406</v>
      </c>
      <c r="M78" s="20">
        <v>252733869</v>
      </c>
      <c r="N78" s="20"/>
      <c r="O78" s="20"/>
      <c r="P78" s="20"/>
      <c r="Q78" s="20"/>
      <c r="R78" s="20"/>
      <c r="S78" s="20"/>
      <c r="T78" s="20"/>
      <c r="U78" s="20"/>
      <c r="V78" s="20">
        <v>492365612</v>
      </c>
      <c r="W78" s="20">
        <v>437085876</v>
      </c>
      <c r="X78" s="20"/>
      <c r="Y78" s="19"/>
      <c r="Z78" s="22">
        <v>896257306</v>
      </c>
    </row>
    <row r="79" spans="1:26" ht="13.5" hidden="1">
      <c r="A79" s="38" t="s">
        <v>113</v>
      </c>
      <c r="B79" s="18">
        <v>602533539</v>
      </c>
      <c r="C79" s="18"/>
      <c r="D79" s="19">
        <v>547216035</v>
      </c>
      <c r="E79" s="20">
        <v>547216035</v>
      </c>
      <c r="F79" s="20">
        <v>54838907</v>
      </c>
      <c r="G79" s="20">
        <v>54048864</v>
      </c>
      <c r="H79" s="20">
        <v>58166549</v>
      </c>
      <c r="I79" s="20">
        <v>167054320</v>
      </c>
      <c r="J79" s="20">
        <v>57304409</v>
      </c>
      <c r="K79" s="20">
        <v>53711833</v>
      </c>
      <c r="L79" s="20">
        <v>59207421</v>
      </c>
      <c r="M79" s="20">
        <v>170223663</v>
      </c>
      <c r="N79" s="20"/>
      <c r="O79" s="20"/>
      <c r="P79" s="20"/>
      <c r="Q79" s="20"/>
      <c r="R79" s="20"/>
      <c r="S79" s="20"/>
      <c r="T79" s="20"/>
      <c r="U79" s="20"/>
      <c r="V79" s="20">
        <v>337277983</v>
      </c>
      <c r="W79" s="20">
        <v>237718681</v>
      </c>
      <c r="X79" s="20"/>
      <c r="Y79" s="19"/>
      <c r="Z79" s="22">
        <v>547216035</v>
      </c>
    </row>
    <row r="80" spans="1:26" ht="13.5" hidden="1">
      <c r="A80" s="38" t="s">
        <v>114</v>
      </c>
      <c r="B80" s="18">
        <v>154172990</v>
      </c>
      <c r="C80" s="18"/>
      <c r="D80" s="19">
        <v>240084660</v>
      </c>
      <c r="E80" s="20">
        <v>240084660</v>
      </c>
      <c r="F80" s="20">
        <v>19792649</v>
      </c>
      <c r="G80" s="20">
        <v>15062058</v>
      </c>
      <c r="H80" s="20">
        <v>14732684</v>
      </c>
      <c r="I80" s="20">
        <v>49587391</v>
      </c>
      <c r="J80" s="20">
        <v>18371904</v>
      </c>
      <c r="K80" s="20">
        <v>16557932</v>
      </c>
      <c r="L80" s="20">
        <v>23823287</v>
      </c>
      <c r="M80" s="20">
        <v>58753123</v>
      </c>
      <c r="N80" s="20"/>
      <c r="O80" s="20"/>
      <c r="P80" s="20"/>
      <c r="Q80" s="20"/>
      <c r="R80" s="20"/>
      <c r="S80" s="20"/>
      <c r="T80" s="20"/>
      <c r="U80" s="20"/>
      <c r="V80" s="20">
        <v>108340514</v>
      </c>
      <c r="W80" s="20">
        <v>141858113</v>
      </c>
      <c r="X80" s="20"/>
      <c r="Y80" s="19"/>
      <c r="Z80" s="22">
        <v>240084660</v>
      </c>
    </row>
    <row r="81" spans="1:26" ht="13.5" hidden="1">
      <c r="A81" s="38" t="s">
        <v>115</v>
      </c>
      <c r="B81" s="18">
        <v>35068471</v>
      </c>
      <c r="C81" s="18"/>
      <c r="D81" s="19">
        <v>56892880</v>
      </c>
      <c r="E81" s="20">
        <v>56892880</v>
      </c>
      <c r="F81" s="20">
        <v>3555752</v>
      </c>
      <c r="G81" s="20">
        <v>3059178</v>
      </c>
      <c r="H81" s="20">
        <v>3006300</v>
      </c>
      <c r="I81" s="20">
        <v>9621230</v>
      </c>
      <c r="J81" s="20">
        <v>3289724</v>
      </c>
      <c r="K81" s="20">
        <v>3182168</v>
      </c>
      <c r="L81" s="20">
        <v>3461211</v>
      </c>
      <c r="M81" s="20">
        <v>9933103</v>
      </c>
      <c r="N81" s="20"/>
      <c r="O81" s="20"/>
      <c r="P81" s="20"/>
      <c r="Q81" s="20"/>
      <c r="R81" s="20"/>
      <c r="S81" s="20"/>
      <c r="T81" s="20"/>
      <c r="U81" s="20"/>
      <c r="V81" s="20">
        <v>19554333</v>
      </c>
      <c r="W81" s="20">
        <v>31088360</v>
      </c>
      <c r="X81" s="20"/>
      <c r="Y81" s="19"/>
      <c r="Z81" s="22">
        <v>56892880</v>
      </c>
    </row>
    <row r="82" spans="1:26" ht="13.5" hidden="1">
      <c r="A82" s="38" t="s">
        <v>116</v>
      </c>
      <c r="B82" s="18">
        <v>47143926</v>
      </c>
      <c r="C82" s="18"/>
      <c r="D82" s="19">
        <v>52063731</v>
      </c>
      <c r="E82" s="20">
        <v>52063731</v>
      </c>
      <c r="F82" s="20">
        <v>4886999</v>
      </c>
      <c r="G82" s="20">
        <v>4114534</v>
      </c>
      <c r="H82" s="20">
        <v>4150060</v>
      </c>
      <c r="I82" s="20">
        <v>13151593</v>
      </c>
      <c r="J82" s="20">
        <v>4774328</v>
      </c>
      <c r="K82" s="20">
        <v>4227772</v>
      </c>
      <c r="L82" s="20">
        <v>4782861</v>
      </c>
      <c r="M82" s="20">
        <v>13784961</v>
      </c>
      <c r="N82" s="20"/>
      <c r="O82" s="20"/>
      <c r="P82" s="20"/>
      <c r="Q82" s="20"/>
      <c r="R82" s="20"/>
      <c r="S82" s="20"/>
      <c r="T82" s="20"/>
      <c r="U82" s="20"/>
      <c r="V82" s="20">
        <v>26936554</v>
      </c>
      <c r="W82" s="20">
        <v>26420722</v>
      </c>
      <c r="X82" s="20"/>
      <c r="Y82" s="19"/>
      <c r="Z82" s="22">
        <v>52063731</v>
      </c>
    </row>
    <row r="83" spans="1:26" ht="13.5" hidden="1">
      <c r="A83" s="38" t="s">
        <v>117</v>
      </c>
      <c r="B83" s="18">
        <v>971688</v>
      </c>
      <c r="C83" s="18"/>
      <c r="D83" s="19"/>
      <c r="E83" s="20"/>
      <c r="F83" s="20">
        <v>116110</v>
      </c>
      <c r="G83" s="20">
        <v>33476</v>
      </c>
      <c r="H83" s="20">
        <v>67623</v>
      </c>
      <c r="I83" s="20">
        <v>217209</v>
      </c>
      <c r="J83" s="20">
        <v>37492</v>
      </c>
      <c r="K83" s="20">
        <v>901</v>
      </c>
      <c r="L83" s="20">
        <v>626</v>
      </c>
      <c r="M83" s="20">
        <v>39019</v>
      </c>
      <c r="N83" s="20"/>
      <c r="O83" s="20"/>
      <c r="P83" s="20"/>
      <c r="Q83" s="20"/>
      <c r="R83" s="20"/>
      <c r="S83" s="20"/>
      <c r="T83" s="20"/>
      <c r="U83" s="20"/>
      <c r="V83" s="20">
        <v>256228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18000000</v>
      </c>
      <c r="C84" s="27"/>
      <c r="D84" s="28"/>
      <c r="E84" s="29"/>
      <c r="F84" s="29">
        <v>-185115</v>
      </c>
      <c r="G84" s="29">
        <v>-116523</v>
      </c>
      <c r="H84" s="29">
        <v>-237992</v>
      </c>
      <c r="I84" s="29">
        <v>-539630</v>
      </c>
      <c r="J84" s="29">
        <v>-339720</v>
      </c>
      <c r="K84" s="29">
        <v>-156083</v>
      </c>
      <c r="L84" s="29">
        <v>-294506</v>
      </c>
      <c r="M84" s="29">
        <v>-790309</v>
      </c>
      <c r="N84" s="29"/>
      <c r="O84" s="29"/>
      <c r="P84" s="29"/>
      <c r="Q84" s="29"/>
      <c r="R84" s="29"/>
      <c r="S84" s="29"/>
      <c r="T84" s="29"/>
      <c r="U84" s="29"/>
      <c r="V84" s="29">
        <v>-1329939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19221957</v>
      </c>
      <c r="C5" s="18">
        <v>0</v>
      </c>
      <c r="D5" s="58">
        <v>19119703</v>
      </c>
      <c r="E5" s="59">
        <v>19119703</v>
      </c>
      <c r="F5" s="59">
        <v>1509248</v>
      </c>
      <c r="G5" s="59">
        <v>1415103</v>
      </c>
      <c r="H5" s="59">
        <v>1492822</v>
      </c>
      <c r="I5" s="59">
        <v>4417173</v>
      </c>
      <c r="J5" s="59">
        <v>1482933</v>
      </c>
      <c r="K5" s="59">
        <v>1388843</v>
      </c>
      <c r="L5" s="59">
        <v>1415203</v>
      </c>
      <c r="M5" s="59">
        <v>4286979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8704152</v>
      </c>
      <c r="W5" s="59">
        <v>7839078</v>
      </c>
      <c r="X5" s="59">
        <v>865074</v>
      </c>
      <c r="Y5" s="60">
        <v>11.04</v>
      </c>
      <c r="Z5" s="61">
        <v>19119703</v>
      </c>
    </row>
    <row r="6" spans="1:26" ht="13.5">
      <c r="A6" s="57" t="s">
        <v>32</v>
      </c>
      <c r="B6" s="18">
        <v>5301681</v>
      </c>
      <c r="C6" s="18">
        <v>0</v>
      </c>
      <c r="D6" s="58">
        <v>5851507</v>
      </c>
      <c r="E6" s="59">
        <v>5851507</v>
      </c>
      <c r="F6" s="59">
        <v>473754</v>
      </c>
      <c r="G6" s="59">
        <v>470264</v>
      </c>
      <c r="H6" s="59">
        <v>472551</v>
      </c>
      <c r="I6" s="59">
        <v>1416569</v>
      </c>
      <c r="J6" s="59">
        <v>472264</v>
      </c>
      <c r="K6" s="59">
        <v>436605</v>
      </c>
      <c r="L6" s="59">
        <v>475652</v>
      </c>
      <c r="M6" s="59">
        <v>1384521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2801090</v>
      </c>
      <c r="W6" s="59">
        <v>3492834</v>
      </c>
      <c r="X6" s="59">
        <v>-691744</v>
      </c>
      <c r="Y6" s="60">
        <v>-19.8</v>
      </c>
      <c r="Z6" s="61">
        <v>5851507</v>
      </c>
    </row>
    <row r="7" spans="1:26" ht="13.5">
      <c r="A7" s="57" t="s">
        <v>33</v>
      </c>
      <c r="B7" s="18">
        <v>3866631</v>
      </c>
      <c r="C7" s="18">
        <v>0</v>
      </c>
      <c r="D7" s="58">
        <v>5018112</v>
      </c>
      <c r="E7" s="59">
        <v>5018112</v>
      </c>
      <c r="F7" s="59">
        <v>391273</v>
      </c>
      <c r="G7" s="59">
        <v>488980</v>
      </c>
      <c r="H7" s="59">
        <v>506387</v>
      </c>
      <c r="I7" s="59">
        <v>1386640</v>
      </c>
      <c r="J7" s="59">
        <v>480672</v>
      </c>
      <c r="K7" s="59">
        <v>440374</v>
      </c>
      <c r="L7" s="59">
        <v>412776</v>
      </c>
      <c r="M7" s="59">
        <v>1333822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2720462</v>
      </c>
      <c r="W7" s="59">
        <v>2057425</v>
      </c>
      <c r="X7" s="59">
        <v>663037</v>
      </c>
      <c r="Y7" s="60">
        <v>32.23</v>
      </c>
      <c r="Z7" s="61">
        <v>5018112</v>
      </c>
    </row>
    <row r="8" spans="1:26" ht="13.5">
      <c r="A8" s="57" t="s">
        <v>34</v>
      </c>
      <c r="B8" s="18">
        <v>141645012</v>
      </c>
      <c r="C8" s="18">
        <v>0</v>
      </c>
      <c r="D8" s="58">
        <v>168448526</v>
      </c>
      <c r="E8" s="59">
        <v>168448526</v>
      </c>
      <c r="F8" s="59">
        <v>64931629</v>
      </c>
      <c r="G8" s="59">
        <v>-322042</v>
      </c>
      <c r="H8" s="59">
        <v>219381</v>
      </c>
      <c r="I8" s="59">
        <v>64828968</v>
      </c>
      <c r="J8" s="59">
        <v>586686</v>
      </c>
      <c r="K8" s="59">
        <v>51233756</v>
      </c>
      <c r="L8" s="59">
        <v>474072</v>
      </c>
      <c r="M8" s="59">
        <v>52294514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117123482</v>
      </c>
      <c r="W8" s="59">
        <v>67970179</v>
      </c>
      <c r="X8" s="59">
        <v>49153303</v>
      </c>
      <c r="Y8" s="60">
        <v>72.32</v>
      </c>
      <c r="Z8" s="61">
        <v>168448526</v>
      </c>
    </row>
    <row r="9" spans="1:26" ht="13.5">
      <c r="A9" s="57" t="s">
        <v>35</v>
      </c>
      <c r="B9" s="18">
        <v>45348146</v>
      </c>
      <c r="C9" s="18">
        <v>0</v>
      </c>
      <c r="D9" s="58">
        <v>90036310</v>
      </c>
      <c r="E9" s="59">
        <v>90036310</v>
      </c>
      <c r="F9" s="59">
        <v>5636285</v>
      </c>
      <c r="G9" s="59">
        <v>5044436</v>
      </c>
      <c r="H9" s="59">
        <v>5254703</v>
      </c>
      <c r="I9" s="59">
        <v>15935424</v>
      </c>
      <c r="J9" s="59">
        <v>5609153</v>
      </c>
      <c r="K9" s="59">
        <v>5209020</v>
      </c>
      <c r="L9" s="59">
        <v>4446295</v>
      </c>
      <c r="M9" s="59">
        <v>15264468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31199892</v>
      </c>
      <c r="W9" s="59">
        <v>36668886</v>
      </c>
      <c r="X9" s="59">
        <v>-5468994</v>
      </c>
      <c r="Y9" s="60">
        <v>-14.91</v>
      </c>
      <c r="Z9" s="61">
        <v>90036310</v>
      </c>
    </row>
    <row r="10" spans="1:26" ht="25.5">
      <c r="A10" s="62" t="s">
        <v>105</v>
      </c>
      <c r="B10" s="63">
        <f>SUM(B5:B9)</f>
        <v>215383427</v>
      </c>
      <c r="C10" s="63">
        <f>SUM(C5:C9)</f>
        <v>0</v>
      </c>
      <c r="D10" s="64">
        <f aca="true" t="shared" si="0" ref="D10:Z10">SUM(D5:D9)</f>
        <v>288474158</v>
      </c>
      <c r="E10" s="65">
        <f t="shared" si="0"/>
        <v>288474158</v>
      </c>
      <c r="F10" s="65">
        <f t="shared" si="0"/>
        <v>72942189</v>
      </c>
      <c r="G10" s="65">
        <f t="shared" si="0"/>
        <v>7096741</v>
      </c>
      <c r="H10" s="65">
        <f t="shared" si="0"/>
        <v>7945844</v>
      </c>
      <c r="I10" s="65">
        <f t="shared" si="0"/>
        <v>87984774</v>
      </c>
      <c r="J10" s="65">
        <f t="shared" si="0"/>
        <v>8631708</v>
      </c>
      <c r="K10" s="65">
        <f t="shared" si="0"/>
        <v>58708598</v>
      </c>
      <c r="L10" s="65">
        <f t="shared" si="0"/>
        <v>7223998</v>
      </c>
      <c r="M10" s="65">
        <f t="shared" si="0"/>
        <v>74564304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162549078</v>
      </c>
      <c r="W10" s="65">
        <f t="shared" si="0"/>
        <v>118028402</v>
      </c>
      <c r="X10" s="65">
        <f t="shared" si="0"/>
        <v>44520676</v>
      </c>
      <c r="Y10" s="66">
        <f>+IF(W10&lt;&gt;0,(X10/W10)*100,0)</f>
        <v>37.720307354495915</v>
      </c>
      <c r="Z10" s="67">
        <f t="shared" si="0"/>
        <v>288474158</v>
      </c>
    </row>
    <row r="11" spans="1:26" ht="13.5">
      <c r="A11" s="57" t="s">
        <v>36</v>
      </c>
      <c r="B11" s="18">
        <v>60201026</v>
      </c>
      <c r="C11" s="18">
        <v>0</v>
      </c>
      <c r="D11" s="58">
        <v>72338843</v>
      </c>
      <c r="E11" s="59">
        <v>72338843</v>
      </c>
      <c r="F11" s="59">
        <v>4966670</v>
      </c>
      <c r="G11" s="59">
        <v>4591576</v>
      </c>
      <c r="H11" s="59">
        <v>5828063</v>
      </c>
      <c r="I11" s="59">
        <v>15386309</v>
      </c>
      <c r="J11" s="59">
        <v>5112987</v>
      </c>
      <c r="K11" s="59">
        <v>5408190</v>
      </c>
      <c r="L11" s="59">
        <v>5205672</v>
      </c>
      <c r="M11" s="59">
        <v>15726849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31113158</v>
      </c>
      <c r="W11" s="59">
        <v>32478165</v>
      </c>
      <c r="X11" s="59">
        <v>-1365007</v>
      </c>
      <c r="Y11" s="60">
        <v>-4.2</v>
      </c>
      <c r="Z11" s="61">
        <v>72338843</v>
      </c>
    </row>
    <row r="12" spans="1:26" ht="13.5">
      <c r="A12" s="57" t="s">
        <v>37</v>
      </c>
      <c r="B12" s="18">
        <v>11906137</v>
      </c>
      <c r="C12" s="18">
        <v>0</v>
      </c>
      <c r="D12" s="58">
        <v>16781949</v>
      </c>
      <c r="E12" s="59">
        <v>16781949</v>
      </c>
      <c r="F12" s="59">
        <v>1249061</v>
      </c>
      <c r="G12" s="59">
        <v>1247696</v>
      </c>
      <c r="H12" s="59">
        <v>1248245</v>
      </c>
      <c r="I12" s="59">
        <v>3745002</v>
      </c>
      <c r="J12" s="59">
        <v>1247906</v>
      </c>
      <c r="K12" s="59">
        <v>1248393</v>
      </c>
      <c r="L12" s="59">
        <v>1248268</v>
      </c>
      <c r="M12" s="59">
        <v>3744567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7489569</v>
      </c>
      <c r="W12" s="59">
        <v>6880598</v>
      </c>
      <c r="X12" s="59">
        <v>608971</v>
      </c>
      <c r="Y12" s="60">
        <v>8.85</v>
      </c>
      <c r="Z12" s="61">
        <v>16781949</v>
      </c>
    </row>
    <row r="13" spans="1:26" ht="13.5">
      <c r="A13" s="57" t="s">
        <v>106</v>
      </c>
      <c r="B13" s="18">
        <v>0</v>
      </c>
      <c r="C13" s="18">
        <v>0</v>
      </c>
      <c r="D13" s="58">
        <v>35178537</v>
      </c>
      <c r="E13" s="59">
        <v>35178537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10323200</v>
      </c>
      <c r="X13" s="59">
        <v>-10323200</v>
      </c>
      <c r="Y13" s="60">
        <v>-100</v>
      </c>
      <c r="Z13" s="61">
        <v>35178537</v>
      </c>
    </row>
    <row r="14" spans="1:26" ht="13.5">
      <c r="A14" s="57" t="s">
        <v>38</v>
      </c>
      <c r="B14" s="18">
        <v>54034</v>
      </c>
      <c r="C14" s="18">
        <v>0</v>
      </c>
      <c r="D14" s="58">
        <v>250848</v>
      </c>
      <c r="E14" s="59">
        <v>250848</v>
      </c>
      <c r="F14" s="59">
        <v>27330</v>
      </c>
      <c r="G14" s="59">
        <v>31487</v>
      </c>
      <c r="H14" s="59">
        <v>29351</v>
      </c>
      <c r="I14" s="59">
        <v>88168</v>
      </c>
      <c r="J14" s="59">
        <v>30286</v>
      </c>
      <c r="K14" s="59">
        <v>15255</v>
      </c>
      <c r="L14" s="59">
        <v>42508</v>
      </c>
      <c r="M14" s="59">
        <v>88049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176217</v>
      </c>
      <c r="W14" s="59">
        <v>102872</v>
      </c>
      <c r="X14" s="59">
        <v>73345</v>
      </c>
      <c r="Y14" s="60">
        <v>71.3</v>
      </c>
      <c r="Z14" s="61">
        <v>250848</v>
      </c>
    </row>
    <row r="15" spans="1:26" ht="13.5">
      <c r="A15" s="57" t="s">
        <v>39</v>
      </c>
      <c r="B15" s="18">
        <v>2660225</v>
      </c>
      <c r="C15" s="18">
        <v>0</v>
      </c>
      <c r="D15" s="58">
        <v>15425096</v>
      </c>
      <c r="E15" s="59">
        <v>15425096</v>
      </c>
      <c r="F15" s="59">
        <v>397129</v>
      </c>
      <c r="G15" s="59">
        <v>502559</v>
      </c>
      <c r="H15" s="59">
        <v>520482</v>
      </c>
      <c r="I15" s="59">
        <v>1420170</v>
      </c>
      <c r="J15" s="59">
        <v>647122</v>
      </c>
      <c r="K15" s="59">
        <v>635459</v>
      </c>
      <c r="L15" s="59">
        <v>604202</v>
      </c>
      <c r="M15" s="59">
        <v>1886783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3306953</v>
      </c>
      <c r="W15" s="59">
        <v>4590108</v>
      </c>
      <c r="X15" s="59">
        <v>-1283155</v>
      </c>
      <c r="Y15" s="60">
        <v>-27.95</v>
      </c>
      <c r="Z15" s="61">
        <v>15425096</v>
      </c>
    </row>
    <row r="16" spans="1:26" ht="13.5">
      <c r="A16" s="68" t="s">
        <v>40</v>
      </c>
      <c r="B16" s="18">
        <v>0</v>
      </c>
      <c r="C16" s="18">
        <v>0</v>
      </c>
      <c r="D16" s="58">
        <v>4800000</v>
      </c>
      <c r="E16" s="59">
        <v>4800000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1476000</v>
      </c>
      <c r="X16" s="59">
        <v>-1476000</v>
      </c>
      <c r="Y16" s="60">
        <v>-100</v>
      </c>
      <c r="Z16" s="61">
        <v>4800000</v>
      </c>
    </row>
    <row r="17" spans="1:26" ht="13.5">
      <c r="A17" s="57" t="s">
        <v>41</v>
      </c>
      <c r="B17" s="18">
        <v>58882957</v>
      </c>
      <c r="C17" s="18">
        <v>0</v>
      </c>
      <c r="D17" s="58">
        <v>92241748</v>
      </c>
      <c r="E17" s="59">
        <v>92241748</v>
      </c>
      <c r="F17" s="59">
        <v>2332588</v>
      </c>
      <c r="G17" s="59">
        <v>3830756</v>
      </c>
      <c r="H17" s="59">
        <v>4659164</v>
      </c>
      <c r="I17" s="59">
        <v>10822508</v>
      </c>
      <c r="J17" s="59">
        <v>3012184</v>
      </c>
      <c r="K17" s="59">
        <v>3655250</v>
      </c>
      <c r="L17" s="59">
        <v>5215282</v>
      </c>
      <c r="M17" s="59">
        <v>11882716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22705224</v>
      </c>
      <c r="W17" s="59">
        <v>35885671</v>
      </c>
      <c r="X17" s="59">
        <v>-13180447</v>
      </c>
      <c r="Y17" s="60">
        <v>-36.73</v>
      </c>
      <c r="Z17" s="61">
        <v>92241748</v>
      </c>
    </row>
    <row r="18" spans="1:26" ht="13.5">
      <c r="A18" s="69" t="s">
        <v>42</v>
      </c>
      <c r="B18" s="70">
        <f>SUM(B11:B17)</f>
        <v>133704379</v>
      </c>
      <c r="C18" s="70">
        <f>SUM(C11:C17)</f>
        <v>0</v>
      </c>
      <c r="D18" s="71">
        <f aca="true" t="shared" si="1" ref="D18:Z18">SUM(D11:D17)</f>
        <v>237017021</v>
      </c>
      <c r="E18" s="72">
        <f t="shared" si="1"/>
        <v>237017021</v>
      </c>
      <c r="F18" s="72">
        <f t="shared" si="1"/>
        <v>8972778</v>
      </c>
      <c r="G18" s="72">
        <f t="shared" si="1"/>
        <v>10204074</v>
      </c>
      <c r="H18" s="72">
        <f t="shared" si="1"/>
        <v>12285305</v>
      </c>
      <c r="I18" s="72">
        <f t="shared" si="1"/>
        <v>31462157</v>
      </c>
      <c r="J18" s="72">
        <f t="shared" si="1"/>
        <v>10050485</v>
      </c>
      <c r="K18" s="72">
        <f t="shared" si="1"/>
        <v>10962547</v>
      </c>
      <c r="L18" s="72">
        <f t="shared" si="1"/>
        <v>12315932</v>
      </c>
      <c r="M18" s="72">
        <f t="shared" si="1"/>
        <v>33328964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64791121</v>
      </c>
      <c r="W18" s="72">
        <f t="shared" si="1"/>
        <v>91736614</v>
      </c>
      <c r="X18" s="72">
        <f t="shared" si="1"/>
        <v>-26945493</v>
      </c>
      <c r="Y18" s="66">
        <f>+IF(W18&lt;&gt;0,(X18/W18)*100,0)</f>
        <v>-29.372670109668537</v>
      </c>
      <c r="Z18" s="73">
        <f t="shared" si="1"/>
        <v>237017021</v>
      </c>
    </row>
    <row r="19" spans="1:26" ht="13.5">
      <c r="A19" s="69" t="s">
        <v>43</v>
      </c>
      <c r="B19" s="74">
        <f>+B10-B18</f>
        <v>81679048</v>
      </c>
      <c r="C19" s="74">
        <f>+C10-C18</f>
        <v>0</v>
      </c>
      <c r="D19" s="75">
        <f aca="true" t="shared" si="2" ref="D19:Z19">+D10-D18</f>
        <v>51457137</v>
      </c>
      <c r="E19" s="76">
        <f t="shared" si="2"/>
        <v>51457137</v>
      </c>
      <c r="F19" s="76">
        <f t="shared" si="2"/>
        <v>63969411</v>
      </c>
      <c r="G19" s="76">
        <f t="shared" si="2"/>
        <v>-3107333</v>
      </c>
      <c r="H19" s="76">
        <f t="shared" si="2"/>
        <v>-4339461</v>
      </c>
      <c r="I19" s="76">
        <f t="shared" si="2"/>
        <v>56522617</v>
      </c>
      <c r="J19" s="76">
        <f t="shared" si="2"/>
        <v>-1418777</v>
      </c>
      <c r="K19" s="76">
        <f t="shared" si="2"/>
        <v>47746051</v>
      </c>
      <c r="L19" s="76">
        <f t="shared" si="2"/>
        <v>-5091934</v>
      </c>
      <c r="M19" s="76">
        <f t="shared" si="2"/>
        <v>41235340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97757957</v>
      </c>
      <c r="W19" s="76">
        <f>IF(E10=E18,0,W10-W18)</f>
        <v>26291788</v>
      </c>
      <c r="X19" s="76">
        <f t="shared" si="2"/>
        <v>71466169</v>
      </c>
      <c r="Y19" s="77">
        <f>+IF(W19&lt;&gt;0,(X19/W19)*100,0)</f>
        <v>271.8193566751717</v>
      </c>
      <c r="Z19" s="78">
        <f t="shared" si="2"/>
        <v>51457137</v>
      </c>
    </row>
    <row r="20" spans="1:26" ht="13.5">
      <c r="A20" s="57" t="s">
        <v>44</v>
      </c>
      <c r="B20" s="18">
        <v>14841243</v>
      </c>
      <c r="C20" s="18">
        <v>0</v>
      </c>
      <c r="D20" s="58">
        <v>49920000</v>
      </c>
      <c r="E20" s="59">
        <v>49920000</v>
      </c>
      <c r="F20" s="59">
        <v>440660</v>
      </c>
      <c r="G20" s="59">
        <v>5190653</v>
      </c>
      <c r="H20" s="59">
        <v>3106236</v>
      </c>
      <c r="I20" s="59">
        <v>8737549</v>
      </c>
      <c r="J20" s="59">
        <v>8826085</v>
      </c>
      <c r="K20" s="59">
        <v>69141</v>
      </c>
      <c r="L20" s="59">
        <v>5430473</v>
      </c>
      <c r="M20" s="59">
        <v>14325699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23063248</v>
      </c>
      <c r="W20" s="59">
        <v>20467200</v>
      </c>
      <c r="X20" s="59">
        <v>2596048</v>
      </c>
      <c r="Y20" s="60">
        <v>12.68</v>
      </c>
      <c r="Z20" s="61">
        <v>49920000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96520291</v>
      </c>
      <c r="C22" s="85">
        <f>SUM(C19:C21)</f>
        <v>0</v>
      </c>
      <c r="D22" s="86">
        <f aca="true" t="shared" si="3" ref="D22:Z22">SUM(D19:D21)</f>
        <v>101377137</v>
      </c>
      <c r="E22" s="87">
        <f t="shared" si="3"/>
        <v>101377137</v>
      </c>
      <c r="F22" s="87">
        <f t="shared" si="3"/>
        <v>64410071</v>
      </c>
      <c r="G22" s="87">
        <f t="shared" si="3"/>
        <v>2083320</v>
      </c>
      <c r="H22" s="87">
        <f t="shared" si="3"/>
        <v>-1233225</v>
      </c>
      <c r="I22" s="87">
        <f t="shared" si="3"/>
        <v>65260166</v>
      </c>
      <c r="J22" s="87">
        <f t="shared" si="3"/>
        <v>7407308</v>
      </c>
      <c r="K22" s="87">
        <f t="shared" si="3"/>
        <v>47815192</v>
      </c>
      <c r="L22" s="87">
        <f t="shared" si="3"/>
        <v>338539</v>
      </c>
      <c r="M22" s="87">
        <f t="shared" si="3"/>
        <v>55561039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120821205</v>
      </c>
      <c r="W22" s="87">
        <f t="shared" si="3"/>
        <v>46758988</v>
      </c>
      <c r="X22" s="87">
        <f t="shared" si="3"/>
        <v>74062217</v>
      </c>
      <c r="Y22" s="88">
        <f>+IF(W22&lt;&gt;0,(X22/W22)*100,0)</f>
        <v>158.39140273951182</v>
      </c>
      <c r="Z22" s="89">
        <f t="shared" si="3"/>
        <v>101377137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96520291</v>
      </c>
      <c r="C24" s="74">
        <f>SUM(C22:C23)</f>
        <v>0</v>
      </c>
      <c r="D24" s="75">
        <f aca="true" t="shared" si="4" ref="D24:Z24">SUM(D22:D23)</f>
        <v>101377137</v>
      </c>
      <c r="E24" s="76">
        <f t="shared" si="4"/>
        <v>101377137</v>
      </c>
      <c r="F24" s="76">
        <f t="shared" si="4"/>
        <v>64410071</v>
      </c>
      <c r="G24" s="76">
        <f t="shared" si="4"/>
        <v>2083320</v>
      </c>
      <c r="H24" s="76">
        <f t="shared" si="4"/>
        <v>-1233225</v>
      </c>
      <c r="I24" s="76">
        <f t="shared" si="4"/>
        <v>65260166</v>
      </c>
      <c r="J24" s="76">
        <f t="shared" si="4"/>
        <v>7407308</v>
      </c>
      <c r="K24" s="76">
        <f t="shared" si="4"/>
        <v>47815192</v>
      </c>
      <c r="L24" s="76">
        <f t="shared" si="4"/>
        <v>338539</v>
      </c>
      <c r="M24" s="76">
        <f t="shared" si="4"/>
        <v>55561039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120821205</v>
      </c>
      <c r="W24" s="76">
        <f t="shared" si="4"/>
        <v>46758988</v>
      </c>
      <c r="X24" s="76">
        <f t="shared" si="4"/>
        <v>74062217</v>
      </c>
      <c r="Y24" s="77">
        <f>+IF(W24&lt;&gt;0,(X24/W24)*100,0)</f>
        <v>158.39140273951182</v>
      </c>
      <c r="Z24" s="78">
        <f t="shared" si="4"/>
        <v>101377137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111977136</v>
      </c>
      <c r="E27" s="99">
        <v>111977136</v>
      </c>
      <c r="F27" s="99">
        <v>1531649</v>
      </c>
      <c r="G27" s="99">
        <v>5794067</v>
      </c>
      <c r="H27" s="99">
        <v>4012520</v>
      </c>
      <c r="I27" s="99">
        <v>11338236</v>
      </c>
      <c r="J27" s="99">
        <v>8871501</v>
      </c>
      <c r="K27" s="99">
        <v>2623399</v>
      </c>
      <c r="L27" s="99">
        <v>6329621</v>
      </c>
      <c r="M27" s="99">
        <v>17824521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29162757</v>
      </c>
      <c r="W27" s="99">
        <v>55988568</v>
      </c>
      <c r="X27" s="99">
        <v>-26825811</v>
      </c>
      <c r="Y27" s="100">
        <v>-47.91</v>
      </c>
      <c r="Z27" s="101">
        <v>111977136</v>
      </c>
    </row>
    <row r="28" spans="1:26" ht="13.5">
      <c r="A28" s="102" t="s">
        <v>44</v>
      </c>
      <c r="B28" s="18">
        <v>0</v>
      </c>
      <c r="C28" s="18">
        <v>0</v>
      </c>
      <c r="D28" s="58">
        <v>47504000</v>
      </c>
      <c r="E28" s="59">
        <v>47504000</v>
      </c>
      <c r="F28" s="59">
        <v>283840</v>
      </c>
      <c r="G28" s="59">
        <v>4466616</v>
      </c>
      <c r="H28" s="59">
        <v>2405230</v>
      </c>
      <c r="I28" s="59">
        <v>7155686</v>
      </c>
      <c r="J28" s="59">
        <v>7674515</v>
      </c>
      <c r="K28" s="59">
        <v>0</v>
      </c>
      <c r="L28" s="59">
        <v>4083981</v>
      </c>
      <c r="M28" s="59">
        <v>11758496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18914182</v>
      </c>
      <c r="W28" s="59">
        <v>23752000</v>
      </c>
      <c r="X28" s="59">
        <v>-4837818</v>
      </c>
      <c r="Y28" s="60">
        <v>-20.37</v>
      </c>
      <c r="Z28" s="61">
        <v>47504000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64473136</v>
      </c>
      <c r="E31" s="59">
        <v>64473136</v>
      </c>
      <c r="F31" s="59">
        <v>1247809</v>
      </c>
      <c r="G31" s="59">
        <v>1327451</v>
      </c>
      <c r="H31" s="59">
        <v>1607290</v>
      </c>
      <c r="I31" s="59">
        <v>4182550</v>
      </c>
      <c r="J31" s="59">
        <v>1196986</v>
      </c>
      <c r="K31" s="59">
        <v>2623399</v>
      </c>
      <c r="L31" s="59">
        <v>2245640</v>
      </c>
      <c r="M31" s="59">
        <v>6066025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10248575</v>
      </c>
      <c r="W31" s="59">
        <v>32236568</v>
      </c>
      <c r="X31" s="59">
        <v>-21987993</v>
      </c>
      <c r="Y31" s="60">
        <v>-68.21</v>
      </c>
      <c r="Z31" s="61">
        <v>64473136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111977136</v>
      </c>
      <c r="E32" s="99">
        <f t="shared" si="5"/>
        <v>111977136</v>
      </c>
      <c r="F32" s="99">
        <f t="shared" si="5"/>
        <v>1531649</v>
      </c>
      <c r="G32" s="99">
        <f t="shared" si="5"/>
        <v>5794067</v>
      </c>
      <c r="H32" s="99">
        <f t="shared" si="5"/>
        <v>4012520</v>
      </c>
      <c r="I32" s="99">
        <f t="shared" si="5"/>
        <v>11338236</v>
      </c>
      <c r="J32" s="99">
        <f t="shared" si="5"/>
        <v>8871501</v>
      </c>
      <c r="K32" s="99">
        <f t="shared" si="5"/>
        <v>2623399</v>
      </c>
      <c r="L32" s="99">
        <f t="shared" si="5"/>
        <v>6329621</v>
      </c>
      <c r="M32" s="99">
        <f t="shared" si="5"/>
        <v>17824521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29162757</v>
      </c>
      <c r="W32" s="99">
        <f t="shared" si="5"/>
        <v>55988568</v>
      </c>
      <c r="X32" s="99">
        <f t="shared" si="5"/>
        <v>-26825811</v>
      </c>
      <c r="Y32" s="100">
        <f>+IF(W32&lt;&gt;0,(X32/W32)*100,0)</f>
        <v>-47.91301502835365</v>
      </c>
      <c r="Z32" s="101">
        <f t="shared" si="5"/>
        <v>111977136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173719990</v>
      </c>
      <c r="C35" s="18">
        <v>0</v>
      </c>
      <c r="D35" s="58">
        <v>131223000</v>
      </c>
      <c r="E35" s="59">
        <v>131223000</v>
      </c>
      <c r="F35" s="59">
        <v>169288789</v>
      </c>
      <c r="G35" s="59">
        <v>172492877</v>
      </c>
      <c r="H35" s="59">
        <v>184428117</v>
      </c>
      <c r="I35" s="59">
        <v>184428117</v>
      </c>
      <c r="J35" s="59">
        <v>156065697</v>
      </c>
      <c r="K35" s="59">
        <v>188015788</v>
      </c>
      <c r="L35" s="59">
        <v>203660852</v>
      </c>
      <c r="M35" s="59">
        <v>203660852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203660852</v>
      </c>
      <c r="W35" s="59">
        <v>65611500</v>
      </c>
      <c r="X35" s="59">
        <v>138049352</v>
      </c>
      <c r="Y35" s="60">
        <v>210.4</v>
      </c>
      <c r="Z35" s="61">
        <v>131223000</v>
      </c>
    </row>
    <row r="36" spans="1:26" ht="13.5">
      <c r="A36" s="57" t="s">
        <v>53</v>
      </c>
      <c r="B36" s="18">
        <v>494248831</v>
      </c>
      <c r="C36" s="18">
        <v>0</v>
      </c>
      <c r="D36" s="58">
        <v>539440694</v>
      </c>
      <c r="E36" s="59">
        <v>539440694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269720347</v>
      </c>
      <c r="X36" s="59">
        <v>-269720347</v>
      </c>
      <c r="Y36" s="60">
        <v>-100</v>
      </c>
      <c r="Z36" s="61">
        <v>539440694</v>
      </c>
    </row>
    <row r="37" spans="1:26" ht="13.5">
      <c r="A37" s="57" t="s">
        <v>54</v>
      </c>
      <c r="B37" s="18">
        <v>44261918</v>
      </c>
      <c r="C37" s="18">
        <v>0</v>
      </c>
      <c r="D37" s="58">
        <v>46045000</v>
      </c>
      <c r="E37" s="59">
        <v>46045000</v>
      </c>
      <c r="F37" s="59">
        <v>-2422074</v>
      </c>
      <c r="G37" s="59">
        <v>4470265</v>
      </c>
      <c r="H37" s="59">
        <v>1722111</v>
      </c>
      <c r="I37" s="59">
        <v>1722111</v>
      </c>
      <c r="J37" s="59">
        <v>-5051361</v>
      </c>
      <c r="K37" s="59">
        <v>903101</v>
      </c>
      <c r="L37" s="59">
        <v>3152944</v>
      </c>
      <c r="M37" s="59">
        <v>3152944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3152944</v>
      </c>
      <c r="W37" s="59">
        <v>23022500</v>
      </c>
      <c r="X37" s="59">
        <v>-19869556</v>
      </c>
      <c r="Y37" s="60">
        <v>-86.3</v>
      </c>
      <c r="Z37" s="61">
        <v>46045000</v>
      </c>
    </row>
    <row r="38" spans="1:26" ht="13.5">
      <c r="A38" s="57" t="s">
        <v>55</v>
      </c>
      <c r="B38" s="18">
        <v>12774531</v>
      </c>
      <c r="C38" s="18">
        <v>0</v>
      </c>
      <c r="D38" s="58">
        <v>1860000</v>
      </c>
      <c r="E38" s="59">
        <v>1860000</v>
      </c>
      <c r="F38" s="59">
        <v>7600</v>
      </c>
      <c r="G38" s="59">
        <v>10600</v>
      </c>
      <c r="H38" s="59">
        <v>13000</v>
      </c>
      <c r="I38" s="59">
        <v>13000</v>
      </c>
      <c r="J38" s="59">
        <v>19800</v>
      </c>
      <c r="K38" s="59">
        <v>0</v>
      </c>
      <c r="L38" s="59">
        <v>26200</v>
      </c>
      <c r="M38" s="59">
        <v>26200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26200</v>
      </c>
      <c r="W38" s="59">
        <v>930000</v>
      </c>
      <c r="X38" s="59">
        <v>-903800</v>
      </c>
      <c r="Y38" s="60">
        <v>-97.18</v>
      </c>
      <c r="Z38" s="61">
        <v>1860000</v>
      </c>
    </row>
    <row r="39" spans="1:26" ht="13.5">
      <c r="A39" s="57" t="s">
        <v>56</v>
      </c>
      <c r="B39" s="18">
        <v>610932370</v>
      </c>
      <c r="C39" s="18">
        <v>0</v>
      </c>
      <c r="D39" s="58">
        <v>622758694</v>
      </c>
      <c r="E39" s="59">
        <v>622758694</v>
      </c>
      <c r="F39" s="59">
        <v>171703262</v>
      </c>
      <c r="G39" s="59">
        <v>168012013</v>
      </c>
      <c r="H39" s="59">
        <v>182693006</v>
      </c>
      <c r="I39" s="59">
        <v>182693006</v>
      </c>
      <c r="J39" s="59">
        <v>161097258</v>
      </c>
      <c r="K39" s="59">
        <v>187112687</v>
      </c>
      <c r="L39" s="59">
        <v>200481709</v>
      </c>
      <c r="M39" s="59">
        <v>200481709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200481709</v>
      </c>
      <c r="W39" s="59">
        <v>311379347</v>
      </c>
      <c r="X39" s="59">
        <v>-110897638</v>
      </c>
      <c r="Y39" s="60">
        <v>-35.61</v>
      </c>
      <c r="Z39" s="61">
        <v>622758694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102940600</v>
      </c>
      <c r="C42" s="18">
        <v>0</v>
      </c>
      <c r="D42" s="58">
        <v>144363743</v>
      </c>
      <c r="E42" s="59">
        <v>144363743</v>
      </c>
      <c r="F42" s="59">
        <v>62585416</v>
      </c>
      <c r="G42" s="59">
        <v>-3914884</v>
      </c>
      <c r="H42" s="59">
        <v>-6212317</v>
      </c>
      <c r="I42" s="59">
        <v>52458215</v>
      </c>
      <c r="J42" s="59">
        <v>-2758068</v>
      </c>
      <c r="K42" s="59">
        <v>61311072</v>
      </c>
      <c r="L42" s="59">
        <v>-8256796</v>
      </c>
      <c r="M42" s="59">
        <v>50296208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102754423</v>
      </c>
      <c r="W42" s="59">
        <v>110795682</v>
      </c>
      <c r="X42" s="59">
        <v>-8041259</v>
      </c>
      <c r="Y42" s="60">
        <v>-7.26</v>
      </c>
      <c r="Z42" s="61">
        <v>144363743</v>
      </c>
    </row>
    <row r="43" spans="1:26" ht="13.5">
      <c r="A43" s="57" t="s">
        <v>59</v>
      </c>
      <c r="B43" s="18">
        <v>-33580413</v>
      </c>
      <c r="C43" s="18">
        <v>0</v>
      </c>
      <c r="D43" s="58">
        <v>-111977138</v>
      </c>
      <c r="E43" s="59">
        <v>-111977138</v>
      </c>
      <c r="F43" s="59">
        <v>-1531649</v>
      </c>
      <c r="G43" s="59">
        <v>-5794067</v>
      </c>
      <c r="H43" s="59">
        <v>-4012520</v>
      </c>
      <c r="I43" s="59">
        <v>-11338236</v>
      </c>
      <c r="J43" s="59">
        <v>-8871501</v>
      </c>
      <c r="K43" s="59">
        <v>-2623398</v>
      </c>
      <c r="L43" s="59">
        <v>-6329621</v>
      </c>
      <c r="M43" s="59">
        <v>-17824520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-29162756</v>
      </c>
      <c r="W43" s="59">
        <v>-27315152</v>
      </c>
      <c r="X43" s="59">
        <v>-1847604</v>
      </c>
      <c r="Y43" s="60">
        <v>6.76</v>
      </c>
      <c r="Z43" s="61">
        <v>-111977138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388299139</v>
      </c>
      <c r="C45" s="21">
        <v>0</v>
      </c>
      <c r="D45" s="98">
        <v>95417710</v>
      </c>
      <c r="E45" s="99">
        <v>95417710</v>
      </c>
      <c r="F45" s="99">
        <v>169820075</v>
      </c>
      <c r="G45" s="99">
        <v>160111124</v>
      </c>
      <c r="H45" s="99">
        <v>149886287</v>
      </c>
      <c r="I45" s="99">
        <v>149886287</v>
      </c>
      <c r="J45" s="99">
        <v>138256718</v>
      </c>
      <c r="K45" s="99">
        <v>196944392</v>
      </c>
      <c r="L45" s="99">
        <v>182357975</v>
      </c>
      <c r="M45" s="99">
        <v>182357975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182357975</v>
      </c>
      <c r="W45" s="99">
        <v>146511635</v>
      </c>
      <c r="X45" s="99">
        <v>35846340</v>
      </c>
      <c r="Y45" s="100">
        <v>24.47</v>
      </c>
      <c r="Z45" s="101">
        <v>95417710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2427302</v>
      </c>
      <c r="C49" s="51">
        <v>0</v>
      </c>
      <c r="D49" s="128">
        <v>2412564</v>
      </c>
      <c r="E49" s="53">
        <v>2378318</v>
      </c>
      <c r="F49" s="53">
        <v>0</v>
      </c>
      <c r="G49" s="53">
        <v>0</v>
      </c>
      <c r="H49" s="53">
        <v>0</v>
      </c>
      <c r="I49" s="53">
        <v>2327642</v>
      </c>
      <c r="J49" s="53">
        <v>0</v>
      </c>
      <c r="K49" s="53">
        <v>0</v>
      </c>
      <c r="L49" s="53">
        <v>0</v>
      </c>
      <c r="M49" s="53">
        <v>107736986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117282812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121.62100717175876</v>
      </c>
      <c r="C58" s="5">
        <f>IF(C67=0,0,+(C76/C67)*100)</f>
        <v>0</v>
      </c>
      <c r="D58" s="6">
        <f aca="true" t="shared" si="6" ref="D58:Z58">IF(D67=0,0,+(D76/D67)*100)</f>
        <v>60.074267564714724</v>
      </c>
      <c r="E58" s="7">
        <f t="shared" si="6"/>
        <v>60.074267564714724</v>
      </c>
      <c r="F58" s="7">
        <f t="shared" si="6"/>
        <v>5.369968018894487</v>
      </c>
      <c r="G58" s="7">
        <f t="shared" si="6"/>
        <v>5.546371172914929</v>
      </c>
      <c r="H58" s="7">
        <f t="shared" si="6"/>
        <v>46.36300999703508</v>
      </c>
      <c r="I58" s="7">
        <f t="shared" si="6"/>
        <v>19.24764381512475</v>
      </c>
      <c r="J58" s="7">
        <f t="shared" si="6"/>
        <v>49.72705019580517</v>
      </c>
      <c r="K58" s="7">
        <f t="shared" si="6"/>
        <v>5.030723217041001</v>
      </c>
      <c r="L58" s="7">
        <f t="shared" si="6"/>
        <v>13.380045016275908</v>
      </c>
      <c r="M58" s="7">
        <f t="shared" si="6"/>
        <v>22.965477780726907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21.111550486864513</v>
      </c>
      <c r="W58" s="7">
        <f t="shared" si="6"/>
        <v>55.553037801451545</v>
      </c>
      <c r="X58" s="7">
        <f t="shared" si="6"/>
        <v>0</v>
      </c>
      <c r="Y58" s="7">
        <f t="shared" si="6"/>
        <v>0</v>
      </c>
      <c r="Z58" s="8">
        <f t="shared" si="6"/>
        <v>60.074267564714724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43.0000037134468</v>
      </c>
      <c r="E59" s="10">
        <f t="shared" si="7"/>
        <v>43.0000037134468</v>
      </c>
      <c r="F59" s="10">
        <f t="shared" si="7"/>
        <v>5.059804617928928</v>
      </c>
      <c r="G59" s="10">
        <f t="shared" si="7"/>
        <v>7.3988253858553055</v>
      </c>
      <c r="H59" s="10">
        <f t="shared" si="7"/>
        <v>13.568931861936653</v>
      </c>
      <c r="I59" s="10">
        <f t="shared" si="7"/>
        <v>8.684876050813495</v>
      </c>
      <c r="J59" s="10">
        <f t="shared" si="7"/>
        <v>79.04692929485014</v>
      </c>
      <c r="K59" s="10">
        <f t="shared" si="7"/>
        <v>7.275984398524528</v>
      </c>
      <c r="L59" s="10">
        <f t="shared" si="7"/>
        <v>11.278240648161429</v>
      </c>
      <c r="M59" s="10">
        <f t="shared" si="7"/>
        <v>33.42388661106108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20.869362115918932</v>
      </c>
      <c r="W59" s="10">
        <f t="shared" si="7"/>
        <v>43.000005868037036</v>
      </c>
      <c r="X59" s="10">
        <f t="shared" si="7"/>
        <v>0</v>
      </c>
      <c r="Y59" s="10">
        <f t="shared" si="7"/>
        <v>0</v>
      </c>
      <c r="Z59" s="11">
        <f t="shared" si="7"/>
        <v>43.0000037134468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62.60293288549429</v>
      </c>
      <c r="E60" s="13">
        <f t="shared" si="7"/>
        <v>62.60293288549429</v>
      </c>
      <c r="F60" s="13">
        <f t="shared" si="7"/>
        <v>15.31005542961115</v>
      </c>
      <c r="G60" s="13">
        <f t="shared" si="7"/>
        <v>9.415562322440161</v>
      </c>
      <c r="H60" s="13">
        <f t="shared" si="7"/>
        <v>23.137820044820558</v>
      </c>
      <c r="I60" s="13">
        <f t="shared" si="7"/>
        <v>15.96448884593691</v>
      </c>
      <c r="J60" s="13">
        <f t="shared" si="7"/>
        <v>23.883886978469672</v>
      </c>
      <c r="K60" s="13">
        <f t="shared" si="7"/>
        <v>8.3668304302516</v>
      </c>
      <c r="L60" s="13">
        <f t="shared" si="7"/>
        <v>50.75790704128228</v>
      </c>
      <c r="M60" s="13">
        <f t="shared" si="7"/>
        <v>28.223190547488986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22.023712197751593</v>
      </c>
      <c r="W60" s="13">
        <f t="shared" si="7"/>
        <v>43.00001087941769</v>
      </c>
      <c r="X60" s="13">
        <f t="shared" si="7"/>
        <v>0</v>
      </c>
      <c r="Y60" s="13">
        <f t="shared" si="7"/>
        <v>0</v>
      </c>
      <c r="Z60" s="14">
        <f t="shared" si="7"/>
        <v>62.60293288549429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62.60293288549429</v>
      </c>
      <c r="E64" s="13">
        <f t="shared" si="7"/>
        <v>62.60293288549429</v>
      </c>
      <c r="F64" s="13">
        <f t="shared" si="7"/>
        <v>15.31005542961115</v>
      </c>
      <c r="G64" s="13">
        <f t="shared" si="7"/>
        <v>9.415562322440161</v>
      </c>
      <c r="H64" s="13">
        <f t="shared" si="7"/>
        <v>23.137820044820558</v>
      </c>
      <c r="I64" s="13">
        <f t="shared" si="7"/>
        <v>15.96448884593691</v>
      </c>
      <c r="J64" s="13">
        <f t="shared" si="7"/>
        <v>23.883886978469672</v>
      </c>
      <c r="K64" s="13">
        <f t="shared" si="7"/>
        <v>8.3668304302516</v>
      </c>
      <c r="L64" s="13">
        <f t="shared" si="7"/>
        <v>50.75790704128228</v>
      </c>
      <c r="M64" s="13">
        <f t="shared" si="7"/>
        <v>28.223190547488986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22.023712197751593</v>
      </c>
      <c r="W64" s="13">
        <f t="shared" si="7"/>
        <v>43.00001087941769</v>
      </c>
      <c r="X64" s="13">
        <f t="shared" si="7"/>
        <v>0</v>
      </c>
      <c r="Y64" s="13">
        <f t="shared" si="7"/>
        <v>0</v>
      </c>
      <c r="Z64" s="14">
        <f t="shared" si="7"/>
        <v>62.60293288549429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-327.56677764505554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1.5505404872355313</v>
      </c>
      <c r="G66" s="16">
        <f t="shared" si="7"/>
        <v>1.4428527735760663</v>
      </c>
      <c r="H66" s="16">
        <f t="shared" si="7"/>
        <v>100</v>
      </c>
      <c r="I66" s="16">
        <f t="shared" si="7"/>
        <v>34.74885942695967</v>
      </c>
      <c r="J66" s="16">
        <f t="shared" si="7"/>
        <v>22.608367656622587</v>
      </c>
      <c r="K66" s="16">
        <f t="shared" si="7"/>
        <v>1.061519547663399</v>
      </c>
      <c r="L66" s="16">
        <f t="shared" si="7"/>
        <v>1.2011579686025649</v>
      </c>
      <c r="M66" s="16">
        <f t="shared" si="7"/>
        <v>8.16622271697213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21.046116750366213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23343228</v>
      </c>
      <c r="C67" s="23"/>
      <c r="D67" s="24">
        <v>32777162</v>
      </c>
      <c r="E67" s="25">
        <v>32777162</v>
      </c>
      <c r="F67" s="25">
        <v>3093389</v>
      </c>
      <c r="G67" s="25">
        <v>2967598</v>
      </c>
      <c r="H67" s="25">
        <v>3082714</v>
      </c>
      <c r="I67" s="25">
        <v>9143701</v>
      </c>
      <c r="J67" s="25">
        <v>3108447</v>
      </c>
      <c r="K67" s="25">
        <v>2978041</v>
      </c>
      <c r="L67" s="25">
        <v>3106432</v>
      </c>
      <c r="M67" s="25">
        <v>9192920</v>
      </c>
      <c r="N67" s="25"/>
      <c r="O67" s="25"/>
      <c r="P67" s="25"/>
      <c r="Q67" s="25"/>
      <c r="R67" s="25"/>
      <c r="S67" s="25"/>
      <c r="T67" s="25"/>
      <c r="U67" s="25"/>
      <c r="V67" s="25">
        <v>18336621</v>
      </c>
      <c r="W67" s="25">
        <v>14532352</v>
      </c>
      <c r="X67" s="25"/>
      <c r="Y67" s="24"/>
      <c r="Z67" s="26">
        <v>32777162</v>
      </c>
    </row>
    <row r="68" spans="1:26" ht="13.5" hidden="1">
      <c r="A68" s="36" t="s">
        <v>31</v>
      </c>
      <c r="B68" s="18">
        <v>19221957</v>
      </c>
      <c r="C68" s="18"/>
      <c r="D68" s="19">
        <v>19119703</v>
      </c>
      <c r="E68" s="20">
        <v>19119703</v>
      </c>
      <c r="F68" s="20">
        <v>1509248</v>
      </c>
      <c r="G68" s="20">
        <v>1415103</v>
      </c>
      <c r="H68" s="20">
        <v>1492822</v>
      </c>
      <c r="I68" s="20">
        <v>4417173</v>
      </c>
      <c r="J68" s="20">
        <v>1482933</v>
      </c>
      <c r="K68" s="20">
        <v>1388843</v>
      </c>
      <c r="L68" s="20">
        <v>1415203</v>
      </c>
      <c r="M68" s="20">
        <v>4286979</v>
      </c>
      <c r="N68" s="20"/>
      <c r="O68" s="20"/>
      <c r="P68" s="20"/>
      <c r="Q68" s="20"/>
      <c r="R68" s="20"/>
      <c r="S68" s="20"/>
      <c r="T68" s="20"/>
      <c r="U68" s="20"/>
      <c r="V68" s="20">
        <v>8704152</v>
      </c>
      <c r="W68" s="20">
        <v>7839078</v>
      </c>
      <c r="X68" s="20"/>
      <c r="Y68" s="19"/>
      <c r="Z68" s="22">
        <v>19119703</v>
      </c>
    </row>
    <row r="69" spans="1:26" ht="13.5" hidden="1">
      <c r="A69" s="37" t="s">
        <v>32</v>
      </c>
      <c r="B69" s="18">
        <v>5301681</v>
      </c>
      <c r="C69" s="18"/>
      <c r="D69" s="19">
        <v>5851507</v>
      </c>
      <c r="E69" s="20">
        <v>5851507</v>
      </c>
      <c r="F69" s="20">
        <v>473754</v>
      </c>
      <c r="G69" s="20">
        <v>470264</v>
      </c>
      <c r="H69" s="20">
        <v>472551</v>
      </c>
      <c r="I69" s="20">
        <v>1416569</v>
      </c>
      <c r="J69" s="20">
        <v>472264</v>
      </c>
      <c r="K69" s="20">
        <v>436605</v>
      </c>
      <c r="L69" s="20">
        <v>475652</v>
      </c>
      <c r="M69" s="20">
        <v>1384521</v>
      </c>
      <c r="N69" s="20"/>
      <c r="O69" s="20"/>
      <c r="P69" s="20"/>
      <c r="Q69" s="20"/>
      <c r="R69" s="20"/>
      <c r="S69" s="20"/>
      <c r="T69" s="20"/>
      <c r="U69" s="20"/>
      <c r="V69" s="20">
        <v>2801090</v>
      </c>
      <c r="W69" s="20">
        <v>3492834</v>
      </c>
      <c r="X69" s="20"/>
      <c r="Y69" s="19"/>
      <c r="Z69" s="22">
        <v>5851507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5301681</v>
      </c>
      <c r="C73" s="18"/>
      <c r="D73" s="19">
        <v>5851507</v>
      </c>
      <c r="E73" s="20">
        <v>5851507</v>
      </c>
      <c r="F73" s="20">
        <v>473754</v>
      </c>
      <c r="G73" s="20">
        <v>470264</v>
      </c>
      <c r="H73" s="20">
        <v>472551</v>
      </c>
      <c r="I73" s="20">
        <v>1416569</v>
      </c>
      <c r="J73" s="20">
        <v>472264</v>
      </c>
      <c r="K73" s="20">
        <v>436605</v>
      </c>
      <c r="L73" s="20">
        <v>475652</v>
      </c>
      <c r="M73" s="20">
        <v>1384521</v>
      </c>
      <c r="N73" s="20"/>
      <c r="O73" s="20"/>
      <c r="P73" s="20"/>
      <c r="Q73" s="20"/>
      <c r="R73" s="20"/>
      <c r="S73" s="20"/>
      <c r="T73" s="20"/>
      <c r="U73" s="20"/>
      <c r="V73" s="20">
        <v>2801090</v>
      </c>
      <c r="W73" s="20">
        <v>3492834</v>
      </c>
      <c r="X73" s="20"/>
      <c r="Y73" s="19"/>
      <c r="Z73" s="22">
        <v>5851507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-1180410</v>
      </c>
      <c r="C75" s="27"/>
      <c r="D75" s="28">
        <v>7805952</v>
      </c>
      <c r="E75" s="29">
        <v>7805952</v>
      </c>
      <c r="F75" s="29">
        <v>1110387</v>
      </c>
      <c r="G75" s="29">
        <v>1082231</v>
      </c>
      <c r="H75" s="29">
        <v>1117341</v>
      </c>
      <c r="I75" s="29">
        <v>3309959</v>
      </c>
      <c r="J75" s="29">
        <v>1153250</v>
      </c>
      <c r="K75" s="29">
        <v>1152593</v>
      </c>
      <c r="L75" s="29">
        <v>1215577</v>
      </c>
      <c r="M75" s="29">
        <v>3521420</v>
      </c>
      <c r="N75" s="29"/>
      <c r="O75" s="29"/>
      <c r="P75" s="29"/>
      <c r="Q75" s="29"/>
      <c r="R75" s="29"/>
      <c r="S75" s="29"/>
      <c r="T75" s="29"/>
      <c r="U75" s="29"/>
      <c r="V75" s="29">
        <v>6831379</v>
      </c>
      <c r="W75" s="29">
        <v>3200440</v>
      </c>
      <c r="X75" s="29"/>
      <c r="Y75" s="28"/>
      <c r="Z75" s="30">
        <v>7805952</v>
      </c>
    </row>
    <row r="76" spans="1:26" ht="13.5" hidden="1">
      <c r="A76" s="41" t="s">
        <v>120</v>
      </c>
      <c r="B76" s="31">
        <v>28390269</v>
      </c>
      <c r="C76" s="31"/>
      <c r="D76" s="32">
        <v>19690640</v>
      </c>
      <c r="E76" s="33">
        <v>19690640</v>
      </c>
      <c r="F76" s="33">
        <v>166114</v>
      </c>
      <c r="G76" s="33">
        <v>164594</v>
      </c>
      <c r="H76" s="33">
        <v>1429239</v>
      </c>
      <c r="I76" s="33">
        <v>1759947</v>
      </c>
      <c r="J76" s="33">
        <v>1545739</v>
      </c>
      <c r="K76" s="33">
        <v>149817</v>
      </c>
      <c r="L76" s="33">
        <v>415642</v>
      </c>
      <c r="M76" s="33">
        <v>2111198</v>
      </c>
      <c r="N76" s="33"/>
      <c r="O76" s="33"/>
      <c r="P76" s="33"/>
      <c r="Q76" s="33"/>
      <c r="R76" s="33"/>
      <c r="S76" s="33"/>
      <c r="T76" s="33"/>
      <c r="U76" s="33"/>
      <c r="V76" s="33">
        <v>3871145</v>
      </c>
      <c r="W76" s="33">
        <v>8073163</v>
      </c>
      <c r="X76" s="33"/>
      <c r="Y76" s="32"/>
      <c r="Z76" s="34">
        <v>19690640</v>
      </c>
    </row>
    <row r="77" spans="1:26" ht="13.5" hidden="1">
      <c r="A77" s="36" t="s">
        <v>31</v>
      </c>
      <c r="B77" s="18">
        <v>19221957</v>
      </c>
      <c r="C77" s="18"/>
      <c r="D77" s="19">
        <v>8221473</v>
      </c>
      <c r="E77" s="20">
        <v>8221473</v>
      </c>
      <c r="F77" s="20">
        <v>76365</v>
      </c>
      <c r="G77" s="20">
        <v>104701</v>
      </c>
      <c r="H77" s="20">
        <v>202560</v>
      </c>
      <c r="I77" s="20">
        <v>383626</v>
      </c>
      <c r="J77" s="20">
        <v>1172213</v>
      </c>
      <c r="K77" s="20">
        <v>101052</v>
      </c>
      <c r="L77" s="20">
        <v>159610</v>
      </c>
      <c r="M77" s="20">
        <v>1432875</v>
      </c>
      <c r="N77" s="20"/>
      <c r="O77" s="20"/>
      <c r="P77" s="20"/>
      <c r="Q77" s="20"/>
      <c r="R77" s="20"/>
      <c r="S77" s="20"/>
      <c r="T77" s="20"/>
      <c r="U77" s="20"/>
      <c r="V77" s="20">
        <v>1816501</v>
      </c>
      <c r="W77" s="20">
        <v>3370804</v>
      </c>
      <c r="X77" s="20"/>
      <c r="Y77" s="19"/>
      <c r="Z77" s="22">
        <v>8221473</v>
      </c>
    </row>
    <row r="78" spans="1:26" ht="13.5" hidden="1">
      <c r="A78" s="37" t="s">
        <v>32</v>
      </c>
      <c r="B78" s="18">
        <v>5301681</v>
      </c>
      <c r="C78" s="18"/>
      <c r="D78" s="19">
        <v>3663215</v>
      </c>
      <c r="E78" s="20">
        <v>3663215</v>
      </c>
      <c r="F78" s="20">
        <v>72532</v>
      </c>
      <c r="G78" s="20">
        <v>44278</v>
      </c>
      <c r="H78" s="20">
        <v>109338</v>
      </c>
      <c r="I78" s="20">
        <v>226148</v>
      </c>
      <c r="J78" s="20">
        <v>112795</v>
      </c>
      <c r="K78" s="20">
        <v>36530</v>
      </c>
      <c r="L78" s="20">
        <v>241431</v>
      </c>
      <c r="M78" s="20">
        <v>390756</v>
      </c>
      <c r="N78" s="20"/>
      <c r="O78" s="20"/>
      <c r="P78" s="20"/>
      <c r="Q78" s="20"/>
      <c r="R78" s="20"/>
      <c r="S78" s="20"/>
      <c r="T78" s="20"/>
      <c r="U78" s="20"/>
      <c r="V78" s="20">
        <v>616904</v>
      </c>
      <c r="W78" s="20">
        <v>1501919</v>
      </c>
      <c r="X78" s="20"/>
      <c r="Y78" s="19"/>
      <c r="Z78" s="22">
        <v>3663215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5301681</v>
      </c>
      <c r="C82" s="18"/>
      <c r="D82" s="19">
        <v>3663215</v>
      </c>
      <c r="E82" s="20">
        <v>3663215</v>
      </c>
      <c r="F82" s="20">
        <v>72532</v>
      </c>
      <c r="G82" s="20">
        <v>44278</v>
      </c>
      <c r="H82" s="20">
        <v>109338</v>
      </c>
      <c r="I82" s="20">
        <v>226148</v>
      </c>
      <c r="J82" s="20">
        <v>112795</v>
      </c>
      <c r="K82" s="20">
        <v>36530</v>
      </c>
      <c r="L82" s="20">
        <v>241431</v>
      </c>
      <c r="M82" s="20">
        <v>390756</v>
      </c>
      <c r="N82" s="20"/>
      <c r="O82" s="20"/>
      <c r="P82" s="20"/>
      <c r="Q82" s="20"/>
      <c r="R82" s="20"/>
      <c r="S82" s="20"/>
      <c r="T82" s="20"/>
      <c r="U82" s="20"/>
      <c r="V82" s="20">
        <v>616904</v>
      </c>
      <c r="W82" s="20">
        <v>1501919</v>
      </c>
      <c r="X82" s="20"/>
      <c r="Y82" s="19"/>
      <c r="Z82" s="22">
        <v>3663215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3866631</v>
      </c>
      <c r="C84" s="27"/>
      <c r="D84" s="28">
        <v>7805952</v>
      </c>
      <c r="E84" s="29">
        <v>7805952</v>
      </c>
      <c r="F84" s="29">
        <v>17217</v>
      </c>
      <c r="G84" s="29">
        <v>15615</v>
      </c>
      <c r="H84" s="29">
        <v>1117341</v>
      </c>
      <c r="I84" s="29">
        <v>1150173</v>
      </c>
      <c r="J84" s="29">
        <v>260731</v>
      </c>
      <c r="K84" s="29">
        <v>12235</v>
      </c>
      <c r="L84" s="29">
        <v>14601</v>
      </c>
      <c r="M84" s="29">
        <v>287567</v>
      </c>
      <c r="N84" s="29"/>
      <c r="O84" s="29"/>
      <c r="P84" s="29"/>
      <c r="Q84" s="29"/>
      <c r="R84" s="29"/>
      <c r="S84" s="29"/>
      <c r="T84" s="29"/>
      <c r="U84" s="29"/>
      <c r="V84" s="29">
        <v>1437740</v>
      </c>
      <c r="W84" s="29">
        <v>3200440</v>
      </c>
      <c r="X84" s="29"/>
      <c r="Y84" s="28"/>
      <c r="Z84" s="30">
        <v>7805952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36033006</v>
      </c>
      <c r="C6" s="18">
        <v>0</v>
      </c>
      <c r="D6" s="58">
        <v>37654000</v>
      </c>
      <c r="E6" s="59">
        <v>37654000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15532710</v>
      </c>
      <c r="L6" s="59">
        <v>0</v>
      </c>
      <c r="M6" s="59">
        <v>15532710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15532710</v>
      </c>
      <c r="W6" s="59">
        <v>18701486</v>
      </c>
      <c r="X6" s="59">
        <v>-3168776</v>
      </c>
      <c r="Y6" s="60">
        <v>-16.94</v>
      </c>
      <c r="Z6" s="61">
        <v>37654000</v>
      </c>
    </row>
    <row r="7" spans="1:26" ht="13.5">
      <c r="A7" s="57" t="s">
        <v>33</v>
      </c>
      <c r="B7" s="18">
        <v>20153761</v>
      </c>
      <c r="C7" s="18">
        <v>0</v>
      </c>
      <c r="D7" s="58">
        <v>17584000</v>
      </c>
      <c r="E7" s="59">
        <v>17584000</v>
      </c>
      <c r="F7" s="59">
        <v>844309</v>
      </c>
      <c r="G7" s="59">
        <v>1914540</v>
      </c>
      <c r="H7" s="59">
        <v>1703826</v>
      </c>
      <c r="I7" s="59">
        <v>4462675</v>
      </c>
      <c r="J7" s="59">
        <v>1839107</v>
      </c>
      <c r="K7" s="59">
        <v>1814818</v>
      </c>
      <c r="L7" s="59">
        <v>1530493</v>
      </c>
      <c r="M7" s="59">
        <v>5184418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9647093</v>
      </c>
      <c r="W7" s="59">
        <v>8733386</v>
      </c>
      <c r="X7" s="59">
        <v>913707</v>
      </c>
      <c r="Y7" s="60">
        <v>10.46</v>
      </c>
      <c r="Z7" s="61">
        <v>17584000</v>
      </c>
    </row>
    <row r="8" spans="1:26" ht="13.5">
      <c r="A8" s="57" t="s">
        <v>34</v>
      </c>
      <c r="B8" s="18">
        <v>412766617</v>
      </c>
      <c r="C8" s="18">
        <v>0</v>
      </c>
      <c r="D8" s="58">
        <v>491226000</v>
      </c>
      <c r="E8" s="59">
        <v>491226000</v>
      </c>
      <c r="F8" s="59">
        <v>169758875</v>
      </c>
      <c r="G8" s="59">
        <v>154886</v>
      </c>
      <c r="H8" s="59">
        <v>39123</v>
      </c>
      <c r="I8" s="59">
        <v>169952884</v>
      </c>
      <c r="J8" s="59">
        <v>2482892</v>
      </c>
      <c r="K8" s="59">
        <v>145520880</v>
      </c>
      <c r="L8" s="59">
        <v>1247100</v>
      </c>
      <c r="M8" s="59">
        <v>149250872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319203756</v>
      </c>
      <c r="W8" s="59">
        <v>409355000</v>
      </c>
      <c r="X8" s="59">
        <v>-90151244</v>
      </c>
      <c r="Y8" s="60">
        <v>-22.02</v>
      </c>
      <c r="Z8" s="61">
        <v>491226000</v>
      </c>
    </row>
    <row r="9" spans="1:26" ht="13.5">
      <c r="A9" s="57" t="s">
        <v>35</v>
      </c>
      <c r="B9" s="18">
        <v>21129737</v>
      </c>
      <c r="C9" s="18">
        <v>0</v>
      </c>
      <c r="D9" s="58">
        <v>57780000</v>
      </c>
      <c r="E9" s="59">
        <v>57780000</v>
      </c>
      <c r="F9" s="59">
        <v>28832</v>
      </c>
      <c r="G9" s="59">
        <v>0</v>
      </c>
      <c r="H9" s="59">
        <v>751764</v>
      </c>
      <c r="I9" s="59">
        <v>780596</v>
      </c>
      <c r="J9" s="59">
        <v>207780</v>
      </c>
      <c r="K9" s="59">
        <v>96917</v>
      </c>
      <c r="L9" s="59">
        <v>8701</v>
      </c>
      <c r="M9" s="59">
        <v>313398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1093994</v>
      </c>
      <c r="W9" s="59">
        <v>28697400</v>
      </c>
      <c r="X9" s="59">
        <v>-27603406</v>
      </c>
      <c r="Y9" s="60">
        <v>-96.19</v>
      </c>
      <c r="Z9" s="61">
        <v>57780000</v>
      </c>
    </row>
    <row r="10" spans="1:26" ht="25.5">
      <c r="A10" s="62" t="s">
        <v>105</v>
      </c>
      <c r="B10" s="63">
        <f>SUM(B5:B9)</f>
        <v>490083121</v>
      </c>
      <c r="C10" s="63">
        <f>SUM(C5:C9)</f>
        <v>0</v>
      </c>
      <c r="D10" s="64">
        <f aca="true" t="shared" si="0" ref="D10:Z10">SUM(D5:D9)</f>
        <v>604244000</v>
      </c>
      <c r="E10" s="65">
        <f t="shared" si="0"/>
        <v>604244000</v>
      </c>
      <c r="F10" s="65">
        <f t="shared" si="0"/>
        <v>170632016</v>
      </c>
      <c r="G10" s="65">
        <f t="shared" si="0"/>
        <v>2069426</v>
      </c>
      <c r="H10" s="65">
        <f t="shared" si="0"/>
        <v>2494713</v>
      </c>
      <c r="I10" s="65">
        <f t="shared" si="0"/>
        <v>175196155</v>
      </c>
      <c r="J10" s="65">
        <f t="shared" si="0"/>
        <v>4529779</v>
      </c>
      <c r="K10" s="65">
        <f t="shared" si="0"/>
        <v>162965325</v>
      </c>
      <c r="L10" s="65">
        <f t="shared" si="0"/>
        <v>2786294</v>
      </c>
      <c r="M10" s="65">
        <f t="shared" si="0"/>
        <v>170281398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345477553</v>
      </c>
      <c r="W10" s="65">
        <f t="shared" si="0"/>
        <v>465487272</v>
      </c>
      <c r="X10" s="65">
        <f t="shared" si="0"/>
        <v>-120009719</v>
      </c>
      <c r="Y10" s="66">
        <f>+IF(W10&lt;&gt;0,(X10/W10)*100,0)</f>
        <v>-25.781525343189188</v>
      </c>
      <c r="Z10" s="67">
        <f t="shared" si="0"/>
        <v>604244000</v>
      </c>
    </row>
    <row r="11" spans="1:26" ht="13.5">
      <c r="A11" s="57" t="s">
        <v>36</v>
      </c>
      <c r="B11" s="18">
        <v>198395596</v>
      </c>
      <c r="C11" s="18">
        <v>0</v>
      </c>
      <c r="D11" s="58">
        <v>249045000</v>
      </c>
      <c r="E11" s="59">
        <v>249045000</v>
      </c>
      <c r="F11" s="59">
        <v>16261295</v>
      </c>
      <c r="G11" s="59">
        <v>16040808</v>
      </c>
      <c r="H11" s="59">
        <v>16853165</v>
      </c>
      <c r="I11" s="59">
        <v>49155268</v>
      </c>
      <c r="J11" s="59">
        <v>17535782</v>
      </c>
      <c r="K11" s="59">
        <v>15332453</v>
      </c>
      <c r="L11" s="59">
        <v>22471567</v>
      </c>
      <c r="M11" s="59">
        <v>55339802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104495070</v>
      </c>
      <c r="W11" s="59">
        <v>123692352</v>
      </c>
      <c r="X11" s="59">
        <v>-19197282</v>
      </c>
      <c r="Y11" s="60">
        <v>-15.52</v>
      </c>
      <c r="Z11" s="61">
        <v>249045000</v>
      </c>
    </row>
    <row r="12" spans="1:26" ht="13.5">
      <c r="A12" s="57" t="s">
        <v>37</v>
      </c>
      <c r="B12" s="18">
        <v>10899977</v>
      </c>
      <c r="C12" s="18">
        <v>0</v>
      </c>
      <c r="D12" s="58">
        <v>11879000</v>
      </c>
      <c r="E12" s="59">
        <v>11879000</v>
      </c>
      <c r="F12" s="59">
        <v>948667</v>
      </c>
      <c r="G12" s="59">
        <v>1032568</v>
      </c>
      <c r="H12" s="59">
        <v>994247</v>
      </c>
      <c r="I12" s="59">
        <v>2975482</v>
      </c>
      <c r="J12" s="59">
        <v>1023832</v>
      </c>
      <c r="K12" s="59">
        <v>965485</v>
      </c>
      <c r="L12" s="59">
        <v>1007234</v>
      </c>
      <c r="M12" s="59">
        <v>2996551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5972033</v>
      </c>
      <c r="W12" s="59">
        <v>18826998</v>
      </c>
      <c r="X12" s="59">
        <v>-12854965</v>
      </c>
      <c r="Y12" s="60">
        <v>-68.28</v>
      </c>
      <c r="Z12" s="61">
        <v>11879000</v>
      </c>
    </row>
    <row r="13" spans="1:26" ht="13.5">
      <c r="A13" s="57" t="s">
        <v>106</v>
      </c>
      <c r="B13" s="18">
        <v>43262258</v>
      </c>
      <c r="C13" s="18">
        <v>0</v>
      </c>
      <c r="D13" s="58">
        <v>80790000</v>
      </c>
      <c r="E13" s="59">
        <v>80790000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20177152</v>
      </c>
      <c r="L13" s="59">
        <v>3896289</v>
      </c>
      <c r="M13" s="59">
        <v>24073441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24073441</v>
      </c>
      <c r="W13" s="59">
        <v>13179000</v>
      </c>
      <c r="X13" s="59">
        <v>10894441</v>
      </c>
      <c r="Y13" s="60">
        <v>82.67</v>
      </c>
      <c r="Z13" s="61">
        <v>80790000</v>
      </c>
    </row>
    <row r="14" spans="1:26" ht="13.5">
      <c r="A14" s="57" t="s">
        <v>38</v>
      </c>
      <c r="B14" s="18">
        <v>511055</v>
      </c>
      <c r="C14" s="18">
        <v>0</v>
      </c>
      <c r="D14" s="58">
        <v>450000</v>
      </c>
      <c r="E14" s="59">
        <v>450000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450000</v>
      </c>
    </row>
    <row r="15" spans="1:26" ht="13.5">
      <c r="A15" s="57" t="s">
        <v>39</v>
      </c>
      <c r="B15" s="18">
        <v>49930863</v>
      </c>
      <c r="C15" s="18">
        <v>0</v>
      </c>
      <c r="D15" s="58">
        <v>52000000</v>
      </c>
      <c r="E15" s="59">
        <v>52000000</v>
      </c>
      <c r="F15" s="59">
        <v>0</v>
      </c>
      <c r="G15" s="59">
        <v>3617323</v>
      </c>
      <c r="H15" s="59">
        <v>3481995</v>
      </c>
      <c r="I15" s="59">
        <v>7099318</v>
      </c>
      <c r="J15" s="59">
        <v>4437044</v>
      </c>
      <c r="K15" s="59">
        <v>4391769</v>
      </c>
      <c r="L15" s="59">
        <v>3075056</v>
      </c>
      <c r="M15" s="59">
        <v>11903869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19003187</v>
      </c>
      <c r="W15" s="59">
        <v>25826666</v>
      </c>
      <c r="X15" s="59">
        <v>-6823479</v>
      </c>
      <c r="Y15" s="60">
        <v>-26.42</v>
      </c>
      <c r="Z15" s="61">
        <v>52000000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231085155</v>
      </c>
      <c r="C17" s="18">
        <v>0</v>
      </c>
      <c r="D17" s="58">
        <v>290870000</v>
      </c>
      <c r="E17" s="59">
        <v>290870000</v>
      </c>
      <c r="F17" s="59">
        <v>12020312</v>
      </c>
      <c r="G17" s="59">
        <v>26319197</v>
      </c>
      <c r="H17" s="59">
        <v>19638533</v>
      </c>
      <c r="I17" s="59">
        <v>57978042</v>
      </c>
      <c r="J17" s="59">
        <v>44618710</v>
      </c>
      <c r="K17" s="59">
        <v>9288710</v>
      </c>
      <c r="L17" s="59">
        <v>25825881</v>
      </c>
      <c r="M17" s="59">
        <v>79733301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137711343</v>
      </c>
      <c r="W17" s="59">
        <v>131449714</v>
      </c>
      <c r="X17" s="59">
        <v>6261629</v>
      </c>
      <c r="Y17" s="60">
        <v>4.76</v>
      </c>
      <c r="Z17" s="61">
        <v>290870000</v>
      </c>
    </row>
    <row r="18" spans="1:26" ht="13.5">
      <c r="A18" s="69" t="s">
        <v>42</v>
      </c>
      <c r="B18" s="70">
        <f>SUM(B11:B17)</f>
        <v>534084904</v>
      </c>
      <c r="C18" s="70">
        <f>SUM(C11:C17)</f>
        <v>0</v>
      </c>
      <c r="D18" s="71">
        <f aca="true" t="shared" si="1" ref="D18:Z18">SUM(D11:D17)</f>
        <v>685034000</v>
      </c>
      <c r="E18" s="72">
        <f t="shared" si="1"/>
        <v>685034000</v>
      </c>
      <c r="F18" s="72">
        <f t="shared" si="1"/>
        <v>29230274</v>
      </c>
      <c r="G18" s="72">
        <f t="shared" si="1"/>
        <v>47009896</v>
      </c>
      <c r="H18" s="72">
        <f t="shared" si="1"/>
        <v>40967940</v>
      </c>
      <c r="I18" s="72">
        <f t="shared" si="1"/>
        <v>117208110</v>
      </c>
      <c r="J18" s="72">
        <f t="shared" si="1"/>
        <v>67615368</v>
      </c>
      <c r="K18" s="72">
        <f t="shared" si="1"/>
        <v>50155569</v>
      </c>
      <c r="L18" s="72">
        <f t="shared" si="1"/>
        <v>56276027</v>
      </c>
      <c r="M18" s="72">
        <f t="shared" si="1"/>
        <v>174046964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291255074</v>
      </c>
      <c r="W18" s="72">
        <f t="shared" si="1"/>
        <v>312974730</v>
      </c>
      <c r="X18" s="72">
        <f t="shared" si="1"/>
        <v>-21719656</v>
      </c>
      <c r="Y18" s="66">
        <f>+IF(W18&lt;&gt;0,(X18/W18)*100,0)</f>
        <v>-6.939747499742231</v>
      </c>
      <c r="Z18" s="73">
        <f t="shared" si="1"/>
        <v>685034000</v>
      </c>
    </row>
    <row r="19" spans="1:26" ht="13.5">
      <c r="A19" s="69" t="s">
        <v>43</v>
      </c>
      <c r="B19" s="74">
        <f>+B10-B18</f>
        <v>-44001783</v>
      </c>
      <c r="C19" s="74">
        <f>+C10-C18</f>
        <v>0</v>
      </c>
      <c r="D19" s="75">
        <f aca="true" t="shared" si="2" ref="D19:Z19">+D10-D18</f>
        <v>-80790000</v>
      </c>
      <c r="E19" s="76">
        <f t="shared" si="2"/>
        <v>-80790000</v>
      </c>
      <c r="F19" s="76">
        <f t="shared" si="2"/>
        <v>141401742</v>
      </c>
      <c r="G19" s="76">
        <f t="shared" si="2"/>
        <v>-44940470</v>
      </c>
      <c r="H19" s="76">
        <f t="shared" si="2"/>
        <v>-38473227</v>
      </c>
      <c r="I19" s="76">
        <f t="shared" si="2"/>
        <v>57988045</v>
      </c>
      <c r="J19" s="76">
        <f t="shared" si="2"/>
        <v>-63085589</v>
      </c>
      <c r="K19" s="76">
        <f t="shared" si="2"/>
        <v>112809756</v>
      </c>
      <c r="L19" s="76">
        <f t="shared" si="2"/>
        <v>-53489733</v>
      </c>
      <c r="M19" s="76">
        <f t="shared" si="2"/>
        <v>-3765566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54222479</v>
      </c>
      <c r="W19" s="76">
        <f>IF(E10=E18,0,W10-W18)</f>
        <v>152512542</v>
      </c>
      <c r="X19" s="76">
        <f t="shared" si="2"/>
        <v>-98290063</v>
      </c>
      <c r="Y19" s="77">
        <f>+IF(W19&lt;&gt;0,(X19/W19)*100,0)</f>
        <v>-64.44720002109729</v>
      </c>
      <c r="Z19" s="78">
        <f t="shared" si="2"/>
        <v>-80790000</v>
      </c>
    </row>
    <row r="20" spans="1:26" ht="13.5">
      <c r="A20" s="57" t="s">
        <v>44</v>
      </c>
      <c r="B20" s="18">
        <v>216199654</v>
      </c>
      <c r="C20" s="18">
        <v>0</v>
      </c>
      <c r="D20" s="58">
        <v>293554000</v>
      </c>
      <c r="E20" s="59">
        <v>293554000</v>
      </c>
      <c r="F20" s="59">
        <v>14930722</v>
      </c>
      <c r="G20" s="59">
        <v>0</v>
      </c>
      <c r="H20" s="59">
        <v>17732181</v>
      </c>
      <c r="I20" s="59">
        <v>32662903</v>
      </c>
      <c r="J20" s="59">
        <v>973220</v>
      </c>
      <c r="K20" s="59">
        <v>44613096</v>
      </c>
      <c r="L20" s="59">
        <v>15206213</v>
      </c>
      <c r="M20" s="59">
        <v>60792529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93455432</v>
      </c>
      <c r="W20" s="59">
        <v>145798486</v>
      </c>
      <c r="X20" s="59">
        <v>-52343054</v>
      </c>
      <c r="Y20" s="60">
        <v>-35.9</v>
      </c>
      <c r="Z20" s="61">
        <v>293554000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172197871</v>
      </c>
      <c r="C22" s="85">
        <f>SUM(C19:C21)</f>
        <v>0</v>
      </c>
      <c r="D22" s="86">
        <f aca="true" t="shared" si="3" ref="D22:Z22">SUM(D19:D21)</f>
        <v>212764000</v>
      </c>
      <c r="E22" s="87">
        <f t="shared" si="3"/>
        <v>212764000</v>
      </c>
      <c r="F22" s="87">
        <f t="shared" si="3"/>
        <v>156332464</v>
      </c>
      <c r="G22" s="87">
        <f t="shared" si="3"/>
        <v>-44940470</v>
      </c>
      <c r="H22" s="87">
        <f t="shared" si="3"/>
        <v>-20741046</v>
      </c>
      <c r="I22" s="87">
        <f t="shared" si="3"/>
        <v>90650948</v>
      </c>
      <c r="J22" s="87">
        <f t="shared" si="3"/>
        <v>-62112369</v>
      </c>
      <c r="K22" s="87">
        <f t="shared" si="3"/>
        <v>157422852</v>
      </c>
      <c r="L22" s="87">
        <f t="shared" si="3"/>
        <v>-38283520</v>
      </c>
      <c r="M22" s="87">
        <f t="shared" si="3"/>
        <v>57026963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147677911</v>
      </c>
      <c r="W22" s="87">
        <f t="shared" si="3"/>
        <v>298311028</v>
      </c>
      <c r="X22" s="87">
        <f t="shared" si="3"/>
        <v>-150633117</v>
      </c>
      <c r="Y22" s="88">
        <f>+IF(W22&lt;&gt;0,(X22/W22)*100,0)</f>
        <v>-50.49532295534177</v>
      </c>
      <c r="Z22" s="89">
        <f t="shared" si="3"/>
        <v>212764000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172197871</v>
      </c>
      <c r="C24" s="74">
        <f>SUM(C22:C23)</f>
        <v>0</v>
      </c>
      <c r="D24" s="75">
        <f aca="true" t="shared" si="4" ref="D24:Z24">SUM(D22:D23)</f>
        <v>212764000</v>
      </c>
      <c r="E24" s="76">
        <f t="shared" si="4"/>
        <v>212764000</v>
      </c>
      <c r="F24" s="76">
        <f t="shared" si="4"/>
        <v>156332464</v>
      </c>
      <c r="G24" s="76">
        <f t="shared" si="4"/>
        <v>-44940470</v>
      </c>
      <c r="H24" s="76">
        <f t="shared" si="4"/>
        <v>-20741046</v>
      </c>
      <c r="I24" s="76">
        <f t="shared" si="4"/>
        <v>90650948</v>
      </c>
      <c r="J24" s="76">
        <f t="shared" si="4"/>
        <v>-62112369</v>
      </c>
      <c r="K24" s="76">
        <f t="shared" si="4"/>
        <v>157422852</v>
      </c>
      <c r="L24" s="76">
        <f t="shared" si="4"/>
        <v>-38283520</v>
      </c>
      <c r="M24" s="76">
        <f t="shared" si="4"/>
        <v>57026963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147677911</v>
      </c>
      <c r="W24" s="76">
        <f t="shared" si="4"/>
        <v>298311028</v>
      </c>
      <c r="X24" s="76">
        <f t="shared" si="4"/>
        <v>-150633117</v>
      </c>
      <c r="Y24" s="77">
        <f>+IF(W24&lt;&gt;0,(X24/W24)*100,0)</f>
        <v>-50.49532295534177</v>
      </c>
      <c r="Z24" s="78">
        <f t="shared" si="4"/>
        <v>212764000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1837734839</v>
      </c>
      <c r="C27" s="21">
        <v>0</v>
      </c>
      <c r="D27" s="98">
        <v>264179000</v>
      </c>
      <c r="E27" s="99">
        <v>264179000</v>
      </c>
      <c r="F27" s="99">
        <v>623332</v>
      </c>
      <c r="G27" s="99">
        <v>0</v>
      </c>
      <c r="H27" s="99">
        <v>23912162</v>
      </c>
      <c r="I27" s="99">
        <v>24535494</v>
      </c>
      <c r="J27" s="99">
        <v>11537161</v>
      </c>
      <c r="K27" s="99">
        <v>55873524</v>
      </c>
      <c r="L27" s="99">
        <v>17384902</v>
      </c>
      <c r="M27" s="99">
        <v>84795587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109331081</v>
      </c>
      <c r="W27" s="99">
        <v>132089500</v>
      </c>
      <c r="X27" s="99">
        <v>-22758419</v>
      </c>
      <c r="Y27" s="100">
        <v>-17.23</v>
      </c>
      <c r="Z27" s="101">
        <v>264179000</v>
      </c>
    </row>
    <row r="28" spans="1:26" ht="13.5">
      <c r="A28" s="102" t="s">
        <v>44</v>
      </c>
      <c r="B28" s="18">
        <v>1837734838</v>
      </c>
      <c r="C28" s="18">
        <v>0</v>
      </c>
      <c r="D28" s="58">
        <v>264179000</v>
      </c>
      <c r="E28" s="59">
        <v>264179000</v>
      </c>
      <c r="F28" s="59">
        <v>623332</v>
      </c>
      <c r="G28" s="59">
        <v>0</v>
      </c>
      <c r="H28" s="59">
        <v>23912162</v>
      </c>
      <c r="I28" s="59">
        <v>24535494</v>
      </c>
      <c r="J28" s="59">
        <v>11537161</v>
      </c>
      <c r="K28" s="59">
        <v>55873524</v>
      </c>
      <c r="L28" s="59">
        <v>17384902</v>
      </c>
      <c r="M28" s="59">
        <v>84795587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109331081</v>
      </c>
      <c r="W28" s="59">
        <v>132089500</v>
      </c>
      <c r="X28" s="59">
        <v>-22758419</v>
      </c>
      <c r="Y28" s="60">
        <v>-17.23</v>
      </c>
      <c r="Z28" s="61">
        <v>264179000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1837734838</v>
      </c>
      <c r="C32" s="21">
        <f>SUM(C28:C31)</f>
        <v>0</v>
      </c>
      <c r="D32" s="98">
        <f aca="true" t="shared" si="5" ref="D32:Z32">SUM(D28:D31)</f>
        <v>264179000</v>
      </c>
      <c r="E32" s="99">
        <f t="shared" si="5"/>
        <v>264179000</v>
      </c>
      <c r="F32" s="99">
        <f t="shared" si="5"/>
        <v>623332</v>
      </c>
      <c r="G32" s="99">
        <f t="shared" si="5"/>
        <v>0</v>
      </c>
      <c r="H32" s="99">
        <f t="shared" si="5"/>
        <v>23912162</v>
      </c>
      <c r="I32" s="99">
        <f t="shared" si="5"/>
        <v>24535494</v>
      </c>
      <c r="J32" s="99">
        <f t="shared" si="5"/>
        <v>11537161</v>
      </c>
      <c r="K32" s="99">
        <f t="shared" si="5"/>
        <v>55873524</v>
      </c>
      <c r="L32" s="99">
        <f t="shared" si="5"/>
        <v>17384902</v>
      </c>
      <c r="M32" s="99">
        <f t="shared" si="5"/>
        <v>84795587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109331081</v>
      </c>
      <c r="W32" s="99">
        <f t="shared" si="5"/>
        <v>132089500</v>
      </c>
      <c r="X32" s="99">
        <f t="shared" si="5"/>
        <v>-22758419</v>
      </c>
      <c r="Y32" s="100">
        <f>+IF(W32&lt;&gt;0,(X32/W32)*100,0)</f>
        <v>-17.2295443619667</v>
      </c>
      <c r="Z32" s="101">
        <f t="shared" si="5"/>
        <v>264179000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345152582</v>
      </c>
      <c r="C35" s="18">
        <v>0</v>
      </c>
      <c r="D35" s="58">
        <v>308368772</v>
      </c>
      <c r="E35" s="59">
        <v>308368772</v>
      </c>
      <c r="F35" s="59">
        <v>504193783</v>
      </c>
      <c r="G35" s="59">
        <v>451159405</v>
      </c>
      <c r="H35" s="59">
        <v>388188692</v>
      </c>
      <c r="I35" s="59">
        <v>388188692</v>
      </c>
      <c r="J35" s="59">
        <v>342640985</v>
      </c>
      <c r="K35" s="59">
        <v>504953770</v>
      </c>
      <c r="L35" s="59">
        <v>453467823</v>
      </c>
      <c r="M35" s="59">
        <v>453467823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453467823</v>
      </c>
      <c r="W35" s="59">
        <v>154184386</v>
      </c>
      <c r="X35" s="59">
        <v>299283437</v>
      </c>
      <c r="Y35" s="60">
        <v>194.11</v>
      </c>
      <c r="Z35" s="61">
        <v>308368772</v>
      </c>
    </row>
    <row r="36" spans="1:26" ht="13.5">
      <c r="A36" s="57" t="s">
        <v>53</v>
      </c>
      <c r="B36" s="18">
        <v>1498173948</v>
      </c>
      <c r="C36" s="18">
        <v>0</v>
      </c>
      <c r="D36" s="58">
        <v>1741106443</v>
      </c>
      <c r="E36" s="59">
        <v>1741106443</v>
      </c>
      <c r="F36" s="59">
        <v>1655773846</v>
      </c>
      <c r="G36" s="59">
        <v>1499681549</v>
      </c>
      <c r="H36" s="59">
        <v>1523593711</v>
      </c>
      <c r="I36" s="59">
        <v>1523593711</v>
      </c>
      <c r="J36" s="59">
        <v>1535130871</v>
      </c>
      <c r="K36" s="59">
        <v>1569942973</v>
      </c>
      <c r="L36" s="59">
        <v>1583431589</v>
      </c>
      <c r="M36" s="59">
        <v>1583431589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1583431589</v>
      </c>
      <c r="W36" s="59">
        <v>870553222</v>
      </c>
      <c r="X36" s="59">
        <v>712878367</v>
      </c>
      <c r="Y36" s="60">
        <v>81.89</v>
      </c>
      <c r="Z36" s="61">
        <v>1741106443</v>
      </c>
    </row>
    <row r="37" spans="1:26" ht="13.5">
      <c r="A37" s="57" t="s">
        <v>54</v>
      </c>
      <c r="B37" s="18">
        <v>259597150</v>
      </c>
      <c r="C37" s="18">
        <v>0</v>
      </c>
      <c r="D37" s="58">
        <v>76182814</v>
      </c>
      <c r="E37" s="59">
        <v>76182814</v>
      </c>
      <c r="F37" s="59">
        <v>269547980</v>
      </c>
      <c r="G37" s="59">
        <v>275701646</v>
      </c>
      <c r="H37" s="59">
        <v>257384139</v>
      </c>
      <c r="I37" s="59">
        <v>257384139</v>
      </c>
      <c r="J37" s="59">
        <v>285485961</v>
      </c>
      <c r="K37" s="59">
        <v>305205927</v>
      </c>
      <c r="L37" s="59">
        <v>305492117</v>
      </c>
      <c r="M37" s="59">
        <v>305492117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305492117</v>
      </c>
      <c r="W37" s="59">
        <v>38091407</v>
      </c>
      <c r="X37" s="59">
        <v>267400710</v>
      </c>
      <c r="Y37" s="60">
        <v>702</v>
      </c>
      <c r="Z37" s="61">
        <v>76182814</v>
      </c>
    </row>
    <row r="38" spans="1:26" ht="13.5">
      <c r="A38" s="57" t="s">
        <v>55</v>
      </c>
      <c r="B38" s="18">
        <v>25979948</v>
      </c>
      <c r="C38" s="18">
        <v>0</v>
      </c>
      <c r="D38" s="58">
        <v>19434630</v>
      </c>
      <c r="E38" s="59">
        <v>19434630</v>
      </c>
      <c r="F38" s="59">
        <v>25992608</v>
      </c>
      <c r="G38" s="59">
        <v>25979948</v>
      </c>
      <c r="H38" s="59">
        <v>25979948</v>
      </c>
      <c r="I38" s="59">
        <v>25979948</v>
      </c>
      <c r="J38" s="59">
        <v>25979948</v>
      </c>
      <c r="K38" s="59">
        <v>25979948</v>
      </c>
      <c r="L38" s="59">
        <v>25979948</v>
      </c>
      <c r="M38" s="59">
        <v>25979948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25979948</v>
      </c>
      <c r="W38" s="59">
        <v>9717315</v>
      </c>
      <c r="X38" s="59">
        <v>16262633</v>
      </c>
      <c r="Y38" s="60">
        <v>167.36</v>
      </c>
      <c r="Z38" s="61">
        <v>19434630</v>
      </c>
    </row>
    <row r="39" spans="1:26" ht="13.5">
      <c r="A39" s="57" t="s">
        <v>56</v>
      </c>
      <c r="B39" s="18">
        <v>1557749432</v>
      </c>
      <c r="C39" s="18">
        <v>0</v>
      </c>
      <c r="D39" s="58">
        <v>1953857771</v>
      </c>
      <c r="E39" s="59">
        <v>1953857771</v>
      </c>
      <c r="F39" s="59">
        <v>1864427040</v>
      </c>
      <c r="G39" s="59">
        <v>1649159360</v>
      </c>
      <c r="H39" s="59">
        <v>1628418315</v>
      </c>
      <c r="I39" s="59">
        <v>1628418315</v>
      </c>
      <c r="J39" s="59">
        <v>1566305947</v>
      </c>
      <c r="K39" s="59">
        <v>1743710867</v>
      </c>
      <c r="L39" s="59">
        <v>1705427347</v>
      </c>
      <c r="M39" s="59">
        <v>1705427347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1705427347</v>
      </c>
      <c r="W39" s="59">
        <v>976928886</v>
      </c>
      <c r="X39" s="59">
        <v>728498461</v>
      </c>
      <c r="Y39" s="60">
        <v>74.57</v>
      </c>
      <c r="Z39" s="61">
        <v>1953857771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240711380</v>
      </c>
      <c r="C42" s="18">
        <v>0</v>
      </c>
      <c r="D42" s="58">
        <v>175109994</v>
      </c>
      <c r="E42" s="59">
        <v>175109994</v>
      </c>
      <c r="F42" s="59">
        <v>135645660</v>
      </c>
      <c r="G42" s="59">
        <v>-44177887</v>
      </c>
      <c r="H42" s="59">
        <v>-43136767</v>
      </c>
      <c r="I42" s="59">
        <v>48331006</v>
      </c>
      <c r="J42" s="59">
        <v>-25994417</v>
      </c>
      <c r="K42" s="59">
        <v>215121233</v>
      </c>
      <c r="L42" s="59">
        <v>-40653832</v>
      </c>
      <c r="M42" s="59">
        <v>148472984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196803990</v>
      </c>
      <c r="W42" s="59">
        <v>279609543</v>
      </c>
      <c r="X42" s="59">
        <v>-82805553</v>
      </c>
      <c r="Y42" s="60">
        <v>-29.61</v>
      </c>
      <c r="Z42" s="61">
        <v>175109994</v>
      </c>
    </row>
    <row r="43" spans="1:26" ht="13.5">
      <c r="A43" s="57" t="s">
        <v>59</v>
      </c>
      <c r="B43" s="18">
        <v>-201007462</v>
      </c>
      <c r="C43" s="18">
        <v>0</v>
      </c>
      <c r="D43" s="58">
        <v>-293554000</v>
      </c>
      <c r="E43" s="59">
        <v>-293554000</v>
      </c>
      <c r="F43" s="59">
        <v>-623332</v>
      </c>
      <c r="G43" s="59">
        <v>0</v>
      </c>
      <c r="H43" s="59">
        <v>-23912162</v>
      </c>
      <c r="I43" s="59">
        <v>-24535494</v>
      </c>
      <c r="J43" s="59">
        <v>-11415704</v>
      </c>
      <c r="K43" s="59">
        <v>-55763431</v>
      </c>
      <c r="L43" s="59">
        <v>-17491395</v>
      </c>
      <c r="M43" s="59">
        <v>-84670530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-109206024</v>
      </c>
      <c r="W43" s="59">
        <v>-146802000</v>
      </c>
      <c r="X43" s="59">
        <v>37595976</v>
      </c>
      <c r="Y43" s="60">
        <v>-25.61</v>
      </c>
      <c r="Z43" s="61">
        <v>-293554000</v>
      </c>
    </row>
    <row r="44" spans="1:26" ht="13.5">
      <c r="A44" s="57" t="s">
        <v>60</v>
      </c>
      <c r="B44" s="18">
        <v>-1370914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292586938</v>
      </c>
      <c r="C45" s="21">
        <v>0</v>
      </c>
      <c r="D45" s="98">
        <v>50600112</v>
      </c>
      <c r="E45" s="99">
        <v>50600112</v>
      </c>
      <c r="F45" s="99">
        <v>427609266</v>
      </c>
      <c r="G45" s="99">
        <v>383431379</v>
      </c>
      <c r="H45" s="99">
        <v>316382450</v>
      </c>
      <c r="I45" s="99">
        <v>316382450</v>
      </c>
      <c r="J45" s="99">
        <v>278972329</v>
      </c>
      <c r="K45" s="99">
        <v>438330131</v>
      </c>
      <c r="L45" s="99">
        <v>380184904</v>
      </c>
      <c r="M45" s="99">
        <v>380184904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380184904</v>
      </c>
      <c r="W45" s="99">
        <v>301851661</v>
      </c>
      <c r="X45" s="99">
        <v>78333243</v>
      </c>
      <c r="Y45" s="100">
        <v>25.95</v>
      </c>
      <c r="Z45" s="101">
        <v>50600112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6677516</v>
      </c>
      <c r="C49" s="51">
        <v>0</v>
      </c>
      <c r="D49" s="128">
        <v>22142874</v>
      </c>
      <c r="E49" s="53">
        <v>7027815</v>
      </c>
      <c r="F49" s="53">
        <v>0</v>
      </c>
      <c r="G49" s="53">
        <v>0</v>
      </c>
      <c r="H49" s="53">
        <v>0</v>
      </c>
      <c r="I49" s="53">
        <v>6410468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58844</v>
      </c>
      <c r="W49" s="53">
        <v>2578753</v>
      </c>
      <c r="X49" s="53">
        <v>21041176</v>
      </c>
      <c r="Y49" s="53">
        <v>65937446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22650676</v>
      </c>
      <c r="C51" s="51">
        <v>0</v>
      </c>
      <c r="D51" s="128">
        <v>26942688</v>
      </c>
      <c r="E51" s="53">
        <v>31521572</v>
      </c>
      <c r="F51" s="53">
        <v>0</v>
      </c>
      <c r="G51" s="53">
        <v>0</v>
      </c>
      <c r="H51" s="53">
        <v>0</v>
      </c>
      <c r="I51" s="53">
        <v>3472298</v>
      </c>
      <c r="J51" s="53">
        <v>0</v>
      </c>
      <c r="K51" s="53">
        <v>0</v>
      </c>
      <c r="L51" s="53">
        <v>0</v>
      </c>
      <c r="M51" s="53">
        <v>20568425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45197876</v>
      </c>
      <c r="W51" s="53">
        <v>61692079</v>
      </c>
      <c r="X51" s="53">
        <v>119426451</v>
      </c>
      <c r="Y51" s="53">
        <v>331472065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7.905842384605717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39126267</v>
      </c>
      <c r="C67" s="23"/>
      <c r="D67" s="24">
        <v>37654000</v>
      </c>
      <c r="E67" s="25">
        <v>37654000</v>
      </c>
      <c r="F67" s="25"/>
      <c r="G67" s="25"/>
      <c r="H67" s="25"/>
      <c r="I67" s="25"/>
      <c r="J67" s="25"/>
      <c r="K67" s="25">
        <v>15532710</v>
      </c>
      <c r="L67" s="25"/>
      <c r="M67" s="25">
        <v>15532710</v>
      </c>
      <c r="N67" s="25"/>
      <c r="O67" s="25"/>
      <c r="P67" s="25"/>
      <c r="Q67" s="25"/>
      <c r="R67" s="25"/>
      <c r="S67" s="25"/>
      <c r="T67" s="25"/>
      <c r="U67" s="25"/>
      <c r="V67" s="25">
        <v>15532710</v>
      </c>
      <c r="W67" s="25">
        <v>18701486</v>
      </c>
      <c r="X67" s="25"/>
      <c r="Y67" s="24"/>
      <c r="Z67" s="26">
        <v>37654000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36033006</v>
      </c>
      <c r="C69" s="18"/>
      <c r="D69" s="19">
        <v>37654000</v>
      </c>
      <c r="E69" s="20">
        <v>37654000</v>
      </c>
      <c r="F69" s="20"/>
      <c r="G69" s="20"/>
      <c r="H69" s="20"/>
      <c r="I69" s="20"/>
      <c r="J69" s="20"/>
      <c r="K69" s="20">
        <v>15532710</v>
      </c>
      <c r="L69" s="20"/>
      <c r="M69" s="20">
        <v>15532710</v>
      </c>
      <c r="N69" s="20"/>
      <c r="O69" s="20"/>
      <c r="P69" s="20"/>
      <c r="Q69" s="20"/>
      <c r="R69" s="20"/>
      <c r="S69" s="20"/>
      <c r="T69" s="20"/>
      <c r="U69" s="20"/>
      <c r="V69" s="20">
        <v>15532710</v>
      </c>
      <c r="W69" s="20">
        <v>18701486</v>
      </c>
      <c r="X69" s="20"/>
      <c r="Y69" s="19"/>
      <c r="Z69" s="22">
        <v>37654000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37654000</v>
      </c>
      <c r="E71" s="20">
        <v>37654000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18701486</v>
      </c>
      <c r="X71" s="20"/>
      <c r="Y71" s="19"/>
      <c r="Z71" s="22">
        <v>37654000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36033006</v>
      </c>
      <c r="C74" s="18"/>
      <c r="D74" s="19"/>
      <c r="E74" s="20"/>
      <c r="F74" s="20"/>
      <c r="G74" s="20"/>
      <c r="H74" s="20"/>
      <c r="I74" s="20"/>
      <c r="J74" s="20"/>
      <c r="K74" s="20">
        <v>15532710</v>
      </c>
      <c r="L74" s="20"/>
      <c r="M74" s="20">
        <v>15532710</v>
      </c>
      <c r="N74" s="20"/>
      <c r="O74" s="20"/>
      <c r="P74" s="20"/>
      <c r="Q74" s="20"/>
      <c r="R74" s="20"/>
      <c r="S74" s="20"/>
      <c r="T74" s="20"/>
      <c r="U74" s="20"/>
      <c r="V74" s="20">
        <v>15532710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3093261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3093261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3093261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16704462</v>
      </c>
      <c r="C5" s="18">
        <v>0</v>
      </c>
      <c r="D5" s="58">
        <v>17977982</v>
      </c>
      <c r="E5" s="59">
        <v>17977982</v>
      </c>
      <c r="F5" s="59">
        <v>1444945</v>
      </c>
      <c r="G5" s="59">
        <v>3304762</v>
      </c>
      <c r="H5" s="59">
        <v>1716526</v>
      </c>
      <c r="I5" s="59">
        <v>6466233</v>
      </c>
      <c r="J5" s="59">
        <v>1561255</v>
      </c>
      <c r="K5" s="59">
        <v>1723781</v>
      </c>
      <c r="L5" s="59">
        <v>1706505</v>
      </c>
      <c r="M5" s="59">
        <v>4991541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11457774</v>
      </c>
      <c r="W5" s="59">
        <v>8988768</v>
      </c>
      <c r="X5" s="59">
        <v>2469006</v>
      </c>
      <c r="Y5" s="60">
        <v>27.47</v>
      </c>
      <c r="Z5" s="61">
        <v>17977982</v>
      </c>
    </row>
    <row r="6" spans="1:26" ht="13.5">
      <c r="A6" s="57" t="s">
        <v>32</v>
      </c>
      <c r="B6" s="18">
        <v>93633158</v>
      </c>
      <c r="C6" s="18">
        <v>0</v>
      </c>
      <c r="D6" s="58">
        <v>160301362</v>
      </c>
      <c r="E6" s="59">
        <v>160301362</v>
      </c>
      <c r="F6" s="59">
        <v>10667340</v>
      </c>
      <c r="G6" s="59">
        <v>11150944</v>
      </c>
      <c r="H6" s="59">
        <v>9459957</v>
      </c>
      <c r="I6" s="59">
        <v>31278241</v>
      </c>
      <c r="J6" s="59">
        <v>17243678</v>
      </c>
      <c r="K6" s="59">
        <v>11757671</v>
      </c>
      <c r="L6" s="59">
        <v>8323754</v>
      </c>
      <c r="M6" s="59">
        <v>37325103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68603344</v>
      </c>
      <c r="W6" s="59">
        <v>78911000</v>
      </c>
      <c r="X6" s="59">
        <v>-10307656</v>
      </c>
      <c r="Y6" s="60">
        <v>-13.06</v>
      </c>
      <c r="Z6" s="61">
        <v>160301362</v>
      </c>
    </row>
    <row r="7" spans="1:26" ht="13.5">
      <c r="A7" s="57" t="s">
        <v>33</v>
      </c>
      <c r="B7" s="18">
        <v>0</v>
      </c>
      <c r="C7" s="18">
        <v>0</v>
      </c>
      <c r="D7" s="58">
        <v>47908</v>
      </c>
      <c r="E7" s="59">
        <v>47908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18545</v>
      </c>
      <c r="X7" s="59">
        <v>-18545</v>
      </c>
      <c r="Y7" s="60">
        <v>-100</v>
      </c>
      <c r="Z7" s="61">
        <v>47908</v>
      </c>
    </row>
    <row r="8" spans="1:26" ht="13.5">
      <c r="A8" s="57" t="s">
        <v>34</v>
      </c>
      <c r="B8" s="18">
        <v>72470015</v>
      </c>
      <c r="C8" s="18">
        <v>0</v>
      </c>
      <c r="D8" s="58">
        <v>69092000</v>
      </c>
      <c r="E8" s="59">
        <v>69092000</v>
      </c>
      <c r="F8" s="59">
        <v>25640000</v>
      </c>
      <c r="G8" s="59">
        <v>934000</v>
      </c>
      <c r="H8" s="59">
        <v>0</v>
      </c>
      <c r="I8" s="59">
        <v>26574000</v>
      </c>
      <c r="J8" s="59">
        <v>0</v>
      </c>
      <c r="K8" s="59">
        <v>0</v>
      </c>
      <c r="L8" s="59">
        <v>16044000</v>
      </c>
      <c r="M8" s="59">
        <v>16044000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42618000</v>
      </c>
      <c r="W8" s="59">
        <v>55228000</v>
      </c>
      <c r="X8" s="59">
        <v>-12610000</v>
      </c>
      <c r="Y8" s="60">
        <v>-22.83</v>
      </c>
      <c r="Z8" s="61">
        <v>69092000</v>
      </c>
    </row>
    <row r="9" spans="1:26" ht="13.5">
      <c r="A9" s="57" t="s">
        <v>35</v>
      </c>
      <c r="B9" s="18">
        <v>21113991</v>
      </c>
      <c r="C9" s="18">
        <v>0</v>
      </c>
      <c r="D9" s="58">
        <v>19969816</v>
      </c>
      <c r="E9" s="59">
        <v>19969816</v>
      </c>
      <c r="F9" s="59">
        <v>1799600</v>
      </c>
      <c r="G9" s="59">
        <v>902591</v>
      </c>
      <c r="H9" s="59">
        <v>1058452</v>
      </c>
      <c r="I9" s="59">
        <v>3760643</v>
      </c>
      <c r="J9" s="59">
        <v>1053266</v>
      </c>
      <c r="K9" s="59">
        <v>1128216</v>
      </c>
      <c r="L9" s="59">
        <v>1211134</v>
      </c>
      <c r="M9" s="59">
        <v>3392616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7153259</v>
      </c>
      <c r="W9" s="59">
        <v>8634375</v>
      </c>
      <c r="X9" s="59">
        <v>-1481116</v>
      </c>
      <c r="Y9" s="60">
        <v>-17.15</v>
      </c>
      <c r="Z9" s="61">
        <v>19969816</v>
      </c>
    </row>
    <row r="10" spans="1:26" ht="25.5">
      <c r="A10" s="62" t="s">
        <v>105</v>
      </c>
      <c r="B10" s="63">
        <f>SUM(B5:B9)</f>
        <v>203921626</v>
      </c>
      <c r="C10" s="63">
        <f>SUM(C5:C9)</f>
        <v>0</v>
      </c>
      <c r="D10" s="64">
        <f aca="true" t="shared" si="0" ref="D10:Z10">SUM(D5:D9)</f>
        <v>267389068</v>
      </c>
      <c r="E10" s="65">
        <f t="shared" si="0"/>
        <v>267389068</v>
      </c>
      <c r="F10" s="65">
        <f t="shared" si="0"/>
        <v>39551885</v>
      </c>
      <c r="G10" s="65">
        <f t="shared" si="0"/>
        <v>16292297</v>
      </c>
      <c r="H10" s="65">
        <f t="shared" si="0"/>
        <v>12234935</v>
      </c>
      <c r="I10" s="65">
        <f t="shared" si="0"/>
        <v>68079117</v>
      </c>
      <c r="J10" s="65">
        <f t="shared" si="0"/>
        <v>19858199</v>
      </c>
      <c r="K10" s="65">
        <f t="shared" si="0"/>
        <v>14609668</v>
      </c>
      <c r="L10" s="65">
        <f t="shared" si="0"/>
        <v>27285393</v>
      </c>
      <c r="M10" s="65">
        <f t="shared" si="0"/>
        <v>61753260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129832377</v>
      </c>
      <c r="W10" s="65">
        <f t="shared" si="0"/>
        <v>151780688</v>
      </c>
      <c r="X10" s="65">
        <f t="shared" si="0"/>
        <v>-21948311</v>
      </c>
      <c r="Y10" s="66">
        <f>+IF(W10&lt;&gt;0,(X10/W10)*100,0)</f>
        <v>-14.460542569157415</v>
      </c>
      <c r="Z10" s="67">
        <f t="shared" si="0"/>
        <v>267389068</v>
      </c>
    </row>
    <row r="11" spans="1:26" ht="13.5">
      <c r="A11" s="57" t="s">
        <v>36</v>
      </c>
      <c r="B11" s="18">
        <v>100329361</v>
      </c>
      <c r="C11" s="18">
        <v>0</v>
      </c>
      <c r="D11" s="58">
        <v>91789963</v>
      </c>
      <c r="E11" s="59">
        <v>91789963</v>
      </c>
      <c r="F11" s="59">
        <v>8823684</v>
      </c>
      <c r="G11" s="59">
        <v>8482245</v>
      </c>
      <c r="H11" s="59">
        <v>8206355</v>
      </c>
      <c r="I11" s="59">
        <v>25512284</v>
      </c>
      <c r="J11" s="59">
        <v>8044266</v>
      </c>
      <c r="K11" s="59">
        <v>8210458</v>
      </c>
      <c r="L11" s="59">
        <v>8076194</v>
      </c>
      <c r="M11" s="59">
        <v>24330918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49843202</v>
      </c>
      <c r="W11" s="59">
        <v>49045000</v>
      </c>
      <c r="X11" s="59">
        <v>798202</v>
      </c>
      <c r="Y11" s="60">
        <v>1.63</v>
      </c>
      <c r="Z11" s="61">
        <v>91789963</v>
      </c>
    </row>
    <row r="12" spans="1:26" ht="13.5">
      <c r="A12" s="57" t="s">
        <v>37</v>
      </c>
      <c r="B12" s="18">
        <v>6237442</v>
      </c>
      <c r="C12" s="18">
        <v>0</v>
      </c>
      <c r="D12" s="58">
        <v>7898882</v>
      </c>
      <c r="E12" s="59">
        <v>7898882</v>
      </c>
      <c r="F12" s="59">
        <v>577336</v>
      </c>
      <c r="G12" s="59">
        <v>574872</v>
      </c>
      <c r="H12" s="59">
        <v>567839</v>
      </c>
      <c r="I12" s="59">
        <v>1720047</v>
      </c>
      <c r="J12" s="59">
        <v>550126</v>
      </c>
      <c r="K12" s="59">
        <v>581174</v>
      </c>
      <c r="L12" s="59">
        <v>568593</v>
      </c>
      <c r="M12" s="59">
        <v>1699893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3419940</v>
      </c>
      <c r="W12" s="59">
        <v>3986000</v>
      </c>
      <c r="X12" s="59">
        <v>-566060</v>
      </c>
      <c r="Y12" s="60">
        <v>-14.2</v>
      </c>
      <c r="Z12" s="61">
        <v>7898882</v>
      </c>
    </row>
    <row r="13" spans="1:26" ht="13.5">
      <c r="A13" s="57" t="s">
        <v>106</v>
      </c>
      <c r="B13" s="18">
        <v>80141099</v>
      </c>
      <c r="C13" s="18">
        <v>0</v>
      </c>
      <c r="D13" s="58">
        <v>19350172</v>
      </c>
      <c r="E13" s="59">
        <v>19350172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9675000</v>
      </c>
      <c r="X13" s="59">
        <v>-9675000</v>
      </c>
      <c r="Y13" s="60">
        <v>-100</v>
      </c>
      <c r="Z13" s="61">
        <v>19350172</v>
      </c>
    </row>
    <row r="14" spans="1:26" ht="13.5">
      <c r="A14" s="57" t="s">
        <v>38</v>
      </c>
      <c r="B14" s="18">
        <v>0</v>
      </c>
      <c r="C14" s="18">
        <v>0</v>
      </c>
      <c r="D14" s="58">
        <v>361000</v>
      </c>
      <c r="E14" s="59">
        <v>361000</v>
      </c>
      <c r="F14" s="59">
        <v>0</v>
      </c>
      <c r="G14" s="59">
        <v>111101</v>
      </c>
      <c r="H14" s="59">
        <v>150637</v>
      </c>
      <c r="I14" s="59">
        <v>261738</v>
      </c>
      <c r="J14" s="59">
        <v>2101932</v>
      </c>
      <c r="K14" s="59">
        <v>0</v>
      </c>
      <c r="L14" s="59">
        <v>2487893</v>
      </c>
      <c r="M14" s="59">
        <v>4589825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4851563</v>
      </c>
      <c r="W14" s="59">
        <v>180666</v>
      </c>
      <c r="X14" s="59">
        <v>4670897</v>
      </c>
      <c r="Y14" s="60">
        <v>2585.38</v>
      </c>
      <c r="Z14" s="61">
        <v>361000</v>
      </c>
    </row>
    <row r="15" spans="1:26" ht="13.5">
      <c r="A15" s="57" t="s">
        <v>39</v>
      </c>
      <c r="B15" s="18">
        <v>64860598</v>
      </c>
      <c r="C15" s="18">
        <v>0</v>
      </c>
      <c r="D15" s="58">
        <v>61979228</v>
      </c>
      <c r="E15" s="59">
        <v>61979228</v>
      </c>
      <c r="F15" s="59">
        <v>5048</v>
      </c>
      <c r="G15" s="59">
        <v>875036</v>
      </c>
      <c r="H15" s="59">
        <v>1826001</v>
      </c>
      <c r="I15" s="59">
        <v>2706085</v>
      </c>
      <c r="J15" s="59">
        <v>11372184</v>
      </c>
      <c r="K15" s="59">
        <v>1958253</v>
      </c>
      <c r="L15" s="59">
        <v>5158700</v>
      </c>
      <c r="M15" s="59">
        <v>18489137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21195222</v>
      </c>
      <c r="W15" s="59">
        <v>30572000</v>
      </c>
      <c r="X15" s="59">
        <v>-9376778</v>
      </c>
      <c r="Y15" s="60">
        <v>-30.67</v>
      </c>
      <c r="Z15" s="61">
        <v>61979228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85311595</v>
      </c>
      <c r="C17" s="18">
        <v>0</v>
      </c>
      <c r="D17" s="58">
        <v>48893173</v>
      </c>
      <c r="E17" s="59">
        <v>48893173</v>
      </c>
      <c r="F17" s="59">
        <v>1507422</v>
      </c>
      <c r="G17" s="59">
        <v>2487785</v>
      </c>
      <c r="H17" s="59">
        <v>2643009</v>
      </c>
      <c r="I17" s="59">
        <v>6638216</v>
      </c>
      <c r="J17" s="59">
        <v>1908209</v>
      </c>
      <c r="K17" s="59">
        <v>3608743</v>
      </c>
      <c r="L17" s="59">
        <v>7539601</v>
      </c>
      <c r="M17" s="59">
        <v>13056553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19694769</v>
      </c>
      <c r="W17" s="59">
        <v>23675356</v>
      </c>
      <c r="X17" s="59">
        <v>-3980587</v>
      </c>
      <c r="Y17" s="60">
        <v>-16.81</v>
      </c>
      <c r="Z17" s="61">
        <v>48893173</v>
      </c>
    </row>
    <row r="18" spans="1:26" ht="13.5">
      <c r="A18" s="69" t="s">
        <v>42</v>
      </c>
      <c r="B18" s="70">
        <f>SUM(B11:B17)</f>
        <v>336880095</v>
      </c>
      <c r="C18" s="70">
        <f>SUM(C11:C17)</f>
        <v>0</v>
      </c>
      <c r="D18" s="71">
        <f aca="true" t="shared" si="1" ref="D18:Z18">SUM(D11:D17)</f>
        <v>230272418</v>
      </c>
      <c r="E18" s="72">
        <f t="shared" si="1"/>
        <v>230272418</v>
      </c>
      <c r="F18" s="72">
        <f t="shared" si="1"/>
        <v>10913490</v>
      </c>
      <c r="G18" s="72">
        <f t="shared" si="1"/>
        <v>12531039</v>
      </c>
      <c r="H18" s="72">
        <f t="shared" si="1"/>
        <v>13393841</v>
      </c>
      <c r="I18" s="72">
        <f t="shared" si="1"/>
        <v>36838370</v>
      </c>
      <c r="J18" s="72">
        <f t="shared" si="1"/>
        <v>23976717</v>
      </c>
      <c r="K18" s="72">
        <f t="shared" si="1"/>
        <v>14358628</v>
      </c>
      <c r="L18" s="72">
        <f t="shared" si="1"/>
        <v>23830981</v>
      </c>
      <c r="M18" s="72">
        <f t="shared" si="1"/>
        <v>62166326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99004696</v>
      </c>
      <c r="W18" s="72">
        <f t="shared" si="1"/>
        <v>117134022</v>
      </c>
      <c r="X18" s="72">
        <f t="shared" si="1"/>
        <v>-18129326</v>
      </c>
      <c r="Y18" s="66">
        <f>+IF(W18&lt;&gt;0,(X18/W18)*100,0)</f>
        <v>-15.477421239748773</v>
      </c>
      <c r="Z18" s="73">
        <f t="shared" si="1"/>
        <v>230272418</v>
      </c>
    </row>
    <row r="19" spans="1:26" ht="13.5">
      <c r="A19" s="69" t="s">
        <v>43</v>
      </c>
      <c r="B19" s="74">
        <f>+B10-B18</f>
        <v>-132958469</v>
      </c>
      <c r="C19" s="74">
        <f>+C10-C18</f>
        <v>0</v>
      </c>
      <c r="D19" s="75">
        <f aca="true" t="shared" si="2" ref="D19:Z19">+D10-D18</f>
        <v>37116650</v>
      </c>
      <c r="E19" s="76">
        <f t="shared" si="2"/>
        <v>37116650</v>
      </c>
      <c r="F19" s="76">
        <f t="shared" si="2"/>
        <v>28638395</v>
      </c>
      <c r="G19" s="76">
        <f t="shared" si="2"/>
        <v>3761258</v>
      </c>
      <c r="H19" s="76">
        <f t="shared" si="2"/>
        <v>-1158906</v>
      </c>
      <c r="I19" s="76">
        <f t="shared" si="2"/>
        <v>31240747</v>
      </c>
      <c r="J19" s="76">
        <f t="shared" si="2"/>
        <v>-4118518</v>
      </c>
      <c r="K19" s="76">
        <f t="shared" si="2"/>
        <v>251040</v>
      </c>
      <c r="L19" s="76">
        <f t="shared" si="2"/>
        <v>3454412</v>
      </c>
      <c r="M19" s="76">
        <f t="shared" si="2"/>
        <v>-413066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30827681</v>
      </c>
      <c r="W19" s="76">
        <f>IF(E10=E18,0,W10-W18)</f>
        <v>34646666</v>
      </c>
      <c r="X19" s="76">
        <f t="shared" si="2"/>
        <v>-3818985</v>
      </c>
      <c r="Y19" s="77">
        <f>+IF(W19&lt;&gt;0,(X19/W19)*100,0)</f>
        <v>-11.022662324853998</v>
      </c>
      <c r="Z19" s="78">
        <f t="shared" si="2"/>
        <v>37116650</v>
      </c>
    </row>
    <row r="20" spans="1:26" ht="13.5">
      <c r="A20" s="57" t="s">
        <v>44</v>
      </c>
      <c r="B20" s="18">
        <v>0</v>
      </c>
      <c r="C20" s="18">
        <v>0</v>
      </c>
      <c r="D20" s="58">
        <v>76926000</v>
      </c>
      <c r="E20" s="59">
        <v>76926000</v>
      </c>
      <c r="F20" s="59">
        <v>0</v>
      </c>
      <c r="G20" s="59">
        <v>594000</v>
      </c>
      <c r="H20" s="59">
        <v>0</v>
      </c>
      <c r="I20" s="59">
        <v>594000</v>
      </c>
      <c r="J20" s="59">
        <v>0</v>
      </c>
      <c r="K20" s="59">
        <v>13616000</v>
      </c>
      <c r="L20" s="59">
        <v>0</v>
      </c>
      <c r="M20" s="59">
        <v>13616000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14210000</v>
      </c>
      <c r="W20" s="59">
        <v>22692000</v>
      </c>
      <c r="X20" s="59">
        <v>-8482000</v>
      </c>
      <c r="Y20" s="60">
        <v>-37.38</v>
      </c>
      <c r="Z20" s="61">
        <v>76926000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-132958469</v>
      </c>
      <c r="C22" s="85">
        <f>SUM(C19:C21)</f>
        <v>0</v>
      </c>
      <c r="D22" s="86">
        <f aca="true" t="shared" si="3" ref="D22:Z22">SUM(D19:D21)</f>
        <v>114042650</v>
      </c>
      <c r="E22" s="87">
        <f t="shared" si="3"/>
        <v>114042650</v>
      </c>
      <c r="F22" s="87">
        <f t="shared" si="3"/>
        <v>28638395</v>
      </c>
      <c r="G22" s="87">
        <f t="shared" si="3"/>
        <v>4355258</v>
      </c>
      <c r="H22" s="87">
        <f t="shared" si="3"/>
        <v>-1158906</v>
      </c>
      <c r="I22" s="87">
        <f t="shared" si="3"/>
        <v>31834747</v>
      </c>
      <c r="J22" s="87">
        <f t="shared" si="3"/>
        <v>-4118518</v>
      </c>
      <c r="K22" s="87">
        <f t="shared" si="3"/>
        <v>13867040</v>
      </c>
      <c r="L22" s="87">
        <f t="shared" si="3"/>
        <v>3454412</v>
      </c>
      <c r="M22" s="87">
        <f t="shared" si="3"/>
        <v>13202934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45037681</v>
      </c>
      <c r="W22" s="87">
        <f t="shared" si="3"/>
        <v>57338666</v>
      </c>
      <c r="X22" s="87">
        <f t="shared" si="3"/>
        <v>-12300985</v>
      </c>
      <c r="Y22" s="88">
        <f>+IF(W22&lt;&gt;0,(X22/W22)*100,0)</f>
        <v>-21.45321099727015</v>
      </c>
      <c r="Z22" s="89">
        <f t="shared" si="3"/>
        <v>114042650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-27504</v>
      </c>
      <c r="G23" s="59">
        <v>-25709</v>
      </c>
      <c r="H23" s="59">
        <v>-220688</v>
      </c>
      <c r="I23" s="59">
        <v>-273901</v>
      </c>
      <c r="J23" s="59">
        <v>-219762</v>
      </c>
      <c r="K23" s="59">
        <v>219737</v>
      </c>
      <c r="L23" s="59">
        <v>-219737</v>
      </c>
      <c r="M23" s="59">
        <v>-219762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-493663</v>
      </c>
      <c r="W23" s="59"/>
      <c r="X23" s="59">
        <v>-493663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-132958469</v>
      </c>
      <c r="C24" s="74">
        <f>SUM(C22:C23)</f>
        <v>0</v>
      </c>
      <c r="D24" s="75">
        <f aca="true" t="shared" si="4" ref="D24:Z24">SUM(D22:D23)</f>
        <v>114042650</v>
      </c>
      <c r="E24" s="76">
        <f t="shared" si="4"/>
        <v>114042650</v>
      </c>
      <c r="F24" s="76">
        <f t="shared" si="4"/>
        <v>28610891</v>
      </c>
      <c r="G24" s="76">
        <f t="shared" si="4"/>
        <v>4329549</v>
      </c>
      <c r="H24" s="76">
        <f t="shared" si="4"/>
        <v>-1379594</v>
      </c>
      <c r="I24" s="76">
        <f t="shared" si="4"/>
        <v>31560846</v>
      </c>
      <c r="J24" s="76">
        <f t="shared" si="4"/>
        <v>-4338280</v>
      </c>
      <c r="K24" s="76">
        <f t="shared" si="4"/>
        <v>14086777</v>
      </c>
      <c r="L24" s="76">
        <f t="shared" si="4"/>
        <v>3234675</v>
      </c>
      <c r="M24" s="76">
        <f t="shared" si="4"/>
        <v>12983172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44544018</v>
      </c>
      <c r="W24" s="76">
        <f t="shared" si="4"/>
        <v>57338666</v>
      </c>
      <c r="X24" s="76">
        <f t="shared" si="4"/>
        <v>-12794648</v>
      </c>
      <c r="Y24" s="77">
        <f>+IF(W24&lt;&gt;0,(X24/W24)*100,0)</f>
        <v>-22.314171034254613</v>
      </c>
      <c r="Z24" s="78">
        <f t="shared" si="4"/>
        <v>114042650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2273475904</v>
      </c>
      <c r="C27" s="21">
        <v>0</v>
      </c>
      <c r="D27" s="98">
        <v>180373600</v>
      </c>
      <c r="E27" s="99">
        <v>180373600</v>
      </c>
      <c r="F27" s="99">
        <v>0</v>
      </c>
      <c r="G27" s="99">
        <v>3980</v>
      </c>
      <c r="H27" s="99">
        <v>0</v>
      </c>
      <c r="I27" s="99">
        <v>3980</v>
      </c>
      <c r="J27" s="99">
        <v>0</v>
      </c>
      <c r="K27" s="99">
        <v>781471</v>
      </c>
      <c r="L27" s="99">
        <v>1365000</v>
      </c>
      <c r="M27" s="99">
        <v>2146471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2150451</v>
      </c>
      <c r="W27" s="99">
        <v>90186800</v>
      </c>
      <c r="X27" s="99">
        <v>-88036349</v>
      </c>
      <c r="Y27" s="100">
        <v>-97.62</v>
      </c>
      <c r="Z27" s="101">
        <v>180373600</v>
      </c>
    </row>
    <row r="28" spans="1:26" ht="13.5">
      <c r="A28" s="102" t="s">
        <v>44</v>
      </c>
      <c r="B28" s="18">
        <v>1106279081</v>
      </c>
      <c r="C28" s="18">
        <v>0</v>
      </c>
      <c r="D28" s="58">
        <v>64591600</v>
      </c>
      <c r="E28" s="59">
        <v>64591600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688153</v>
      </c>
      <c r="L28" s="59">
        <v>1365000</v>
      </c>
      <c r="M28" s="59">
        <v>2053153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2053153</v>
      </c>
      <c r="W28" s="59">
        <v>32295800</v>
      </c>
      <c r="X28" s="59">
        <v>-30242647</v>
      </c>
      <c r="Y28" s="60">
        <v>-93.64</v>
      </c>
      <c r="Z28" s="61">
        <v>64591600</v>
      </c>
    </row>
    <row r="29" spans="1:26" ht="13.5">
      <c r="A29" s="57" t="s">
        <v>110</v>
      </c>
      <c r="B29" s="18">
        <v>1167196823</v>
      </c>
      <c r="C29" s="18">
        <v>0</v>
      </c>
      <c r="D29" s="58">
        <v>115782000</v>
      </c>
      <c r="E29" s="59">
        <v>115782000</v>
      </c>
      <c r="F29" s="59">
        <v>0</v>
      </c>
      <c r="G29" s="59">
        <v>3980</v>
      </c>
      <c r="H29" s="59">
        <v>0</v>
      </c>
      <c r="I29" s="59">
        <v>3980</v>
      </c>
      <c r="J29" s="59">
        <v>0</v>
      </c>
      <c r="K29" s="59">
        <v>93318</v>
      </c>
      <c r="L29" s="59">
        <v>0</v>
      </c>
      <c r="M29" s="59">
        <v>93318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97298</v>
      </c>
      <c r="W29" s="59">
        <v>57891000</v>
      </c>
      <c r="X29" s="59">
        <v>-57793702</v>
      </c>
      <c r="Y29" s="60">
        <v>-99.83</v>
      </c>
      <c r="Z29" s="61">
        <v>115782000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2273475904</v>
      </c>
      <c r="C32" s="21">
        <f>SUM(C28:C31)</f>
        <v>0</v>
      </c>
      <c r="D32" s="98">
        <f aca="true" t="shared" si="5" ref="D32:Z32">SUM(D28:D31)</f>
        <v>180373600</v>
      </c>
      <c r="E32" s="99">
        <f t="shared" si="5"/>
        <v>180373600</v>
      </c>
      <c r="F32" s="99">
        <f t="shared" si="5"/>
        <v>0</v>
      </c>
      <c r="G32" s="99">
        <f t="shared" si="5"/>
        <v>3980</v>
      </c>
      <c r="H32" s="99">
        <f t="shared" si="5"/>
        <v>0</v>
      </c>
      <c r="I32" s="99">
        <f t="shared" si="5"/>
        <v>3980</v>
      </c>
      <c r="J32" s="99">
        <f t="shared" si="5"/>
        <v>0</v>
      </c>
      <c r="K32" s="99">
        <f t="shared" si="5"/>
        <v>781471</v>
      </c>
      <c r="L32" s="99">
        <f t="shared" si="5"/>
        <v>1365000</v>
      </c>
      <c r="M32" s="99">
        <f t="shared" si="5"/>
        <v>2146471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2150451</v>
      </c>
      <c r="W32" s="99">
        <f t="shared" si="5"/>
        <v>90186800</v>
      </c>
      <c r="X32" s="99">
        <f t="shared" si="5"/>
        <v>-88036349</v>
      </c>
      <c r="Y32" s="100">
        <f>+IF(W32&lt;&gt;0,(X32/W32)*100,0)</f>
        <v>-97.61555903968208</v>
      </c>
      <c r="Z32" s="101">
        <f t="shared" si="5"/>
        <v>180373600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104974556</v>
      </c>
      <c r="C35" s="18">
        <v>0</v>
      </c>
      <c r="D35" s="58">
        <v>53923850</v>
      </c>
      <c r="E35" s="59">
        <v>53923850</v>
      </c>
      <c r="F35" s="59">
        <v>100627737</v>
      </c>
      <c r="G35" s="59">
        <v>0</v>
      </c>
      <c r="H35" s="59">
        <v>87841484</v>
      </c>
      <c r="I35" s="59">
        <v>87841484</v>
      </c>
      <c r="J35" s="59">
        <v>178651044</v>
      </c>
      <c r="K35" s="59">
        <v>169651409</v>
      </c>
      <c r="L35" s="59">
        <v>100562526</v>
      </c>
      <c r="M35" s="59">
        <v>100562526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100562526</v>
      </c>
      <c r="W35" s="59">
        <v>26961925</v>
      </c>
      <c r="X35" s="59">
        <v>73600601</v>
      </c>
      <c r="Y35" s="60">
        <v>272.98</v>
      </c>
      <c r="Z35" s="61">
        <v>53923850</v>
      </c>
    </row>
    <row r="36" spans="1:26" ht="13.5">
      <c r="A36" s="57" t="s">
        <v>53</v>
      </c>
      <c r="B36" s="18">
        <v>1105842237</v>
      </c>
      <c r="C36" s="18">
        <v>0</v>
      </c>
      <c r="D36" s="58">
        <v>1250984176</v>
      </c>
      <c r="E36" s="59">
        <v>1250984176</v>
      </c>
      <c r="F36" s="59">
        <v>1324156492</v>
      </c>
      <c r="G36" s="59">
        <v>0</v>
      </c>
      <c r="H36" s="59">
        <v>1401692503</v>
      </c>
      <c r="I36" s="59">
        <v>1401692503</v>
      </c>
      <c r="J36" s="59">
        <v>1400888006</v>
      </c>
      <c r="K36" s="59">
        <v>1403720874</v>
      </c>
      <c r="L36" s="59">
        <v>1389905563</v>
      </c>
      <c r="M36" s="59">
        <v>1389905563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1389905563</v>
      </c>
      <c r="W36" s="59">
        <v>625492088</v>
      </c>
      <c r="X36" s="59">
        <v>764413475</v>
      </c>
      <c r="Y36" s="60">
        <v>122.21</v>
      </c>
      <c r="Z36" s="61">
        <v>1250984176</v>
      </c>
    </row>
    <row r="37" spans="1:26" ht="13.5">
      <c r="A37" s="57" t="s">
        <v>54</v>
      </c>
      <c r="B37" s="18">
        <v>257818012</v>
      </c>
      <c r="C37" s="18">
        <v>0</v>
      </c>
      <c r="D37" s="58">
        <v>48462768</v>
      </c>
      <c r="E37" s="59">
        <v>48462768</v>
      </c>
      <c r="F37" s="59">
        <v>161374135</v>
      </c>
      <c r="G37" s="59">
        <v>0</v>
      </c>
      <c r="H37" s="59">
        <v>147624926</v>
      </c>
      <c r="I37" s="59">
        <v>147624926</v>
      </c>
      <c r="J37" s="59">
        <v>173417049</v>
      </c>
      <c r="K37" s="59">
        <v>167273053</v>
      </c>
      <c r="L37" s="59">
        <v>170747496</v>
      </c>
      <c r="M37" s="59">
        <v>170747496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170747496</v>
      </c>
      <c r="W37" s="59">
        <v>24231384</v>
      </c>
      <c r="X37" s="59">
        <v>146516112</v>
      </c>
      <c r="Y37" s="60">
        <v>604.65</v>
      </c>
      <c r="Z37" s="61">
        <v>48462768</v>
      </c>
    </row>
    <row r="38" spans="1:26" ht="13.5">
      <c r="A38" s="57" t="s">
        <v>55</v>
      </c>
      <c r="B38" s="18">
        <v>54032134</v>
      </c>
      <c r="C38" s="18">
        <v>0</v>
      </c>
      <c r="D38" s="58">
        <v>41516564</v>
      </c>
      <c r="E38" s="59">
        <v>41516564</v>
      </c>
      <c r="F38" s="59">
        <v>53139442</v>
      </c>
      <c r="G38" s="59">
        <v>0</v>
      </c>
      <c r="H38" s="59">
        <v>49006951</v>
      </c>
      <c r="I38" s="59">
        <v>49006951</v>
      </c>
      <c r="J38" s="59">
        <v>49746448</v>
      </c>
      <c r="K38" s="59">
        <v>49016117</v>
      </c>
      <c r="L38" s="59">
        <v>49741804</v>
      </c>
      <c r="M38" s="59">
        <v>49741804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49741804</v>
      </c>
      <c r="W38" s="59">
        <v>20758282</v>
      </c>
      <c r="X38" s="59">
        <v>28983522</v>
      </c>
      <c r="Y38" s="60">
        <v>139.62</v>
      </c>
      <c r="Z38" s="61">
        <v>41516564</v>
      </c>
    </row>
    <row r="39" spans="1:26" ht="13.5">
      <c r="A39" s="57" t="s">
        <v>56</v>
      </c>
      <c r="B39" s="18">
        <v>898966647</v>
      </c>
      <c r="C39" s="18">
        <v>0</v>
      </c>
      <c r="D39" s="58">
        <v>1214928693</v>
      </c>
      <c r="E39" s="59">
        <v>1214928693</v>
      </c>
      <c r="F39" s="59">
        <v>1210270651</v>
      </c>
      <c r="G39" s="59">
        <v>0</v>
      </c>
      <c r="H39" s="59">
        <v>1292902109</v>
      </c>
      <c r="I39" s="59">
        <v>1292902109</v>
      </c>
      <c r="J39" s="59">
        <v>1356375552</v>
      </c>
      <c r="K39" s="59">
        <v>1357083111</v>
      </c>
      <c r="L39" s="59">
        <v>1269978788</v>
      </c>
      <c r="M39" s="59">
        <v>1269978788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1269978788</v>
      </c>
      <c r="W39" s="59">
        <v>607464347</v>
      </c>
      <c r="X39" s="59">
        <v>662514441</v>
      </c>
      <c r="Y39" s="60">
        <v>109.06</v>
      </c>
      <c r="Z39" s="61">
        <v>1214928693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25921557</v>
      </c>
      <c r="C42" s="18">
        <v>0</v>
      </c>
      <c r="D42" s="58">
        <v>88515033</v>
      </c>
      <c r="E42" s="59">
        <v>88515033</v>
      </c>
      <c r="F42" s="59">
        <v>27618482</v>
      </c>
      <c r="G42" s="59">
        <v>-9171123</v>
      </c>
      <c r="H42" s="59">
        <v>-1045832</v>
      </c>
      <c r="I42" s="59">
        <v>17401527</v>
      </c>
      <c r="J42" s="59">
        <v>-7120340</v>
      </c>
      <c r="K42" s="59">
        <v>10055143</v>
      </c>
      <c r="L42" s="59">
        <v>371855</v>
      </c>
      <c r="M42" s="59">
        <v>3306658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20708185</v>
      </c>
      <c r="W42" s="59">
        <v>68806957</v>
      </c>
      <c r="X42" s="59">
        <v>-48098772</v>
      </c>
      <c r="Y42" s="60">
        <v>-69.9</v>
      </c>
      <c r="Z42" s="61">
        <v>88515033</v>
      </c>
    </row>
    <row r="43" spans="1:26" ht="13.5">
      <c r="A43" s="57" t="s">
        <v>59</v>
      </c>
      <c r="B43" s="18">
        <v>-25731593</v>
      </c>
      <c r="C43" s="18">
        <v>0</v>
      </c>
      <c r="D43" s="58">
        <v>-46851000</v>
      </c>
      <c r="E43" s="59">
        <v>-46851000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-688153</v>
      </c>
      <c r="L43" s="59">
        <v>-1365000</v>
      </c>
      <c r="M43" s="59">
        <v>-2053153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-2053153</v>
      </c>
      <c r="W43" s="59">
        <v>-32376200</v>
      </c>
      <c r="X43" s="59">
        <v>30323047</v>
      </c>
      <c r="Y43" s="60">
        <v>-93.66</v>
      </c>
      <c r="Z43" s="61">
        <v>-46851000</v>
      </c>
    </row>
    <row r="44" spans="1:26" ht="13.5">
      <c r="A44" s="57" t="s">
        <v>60</v>
      </c>
      <c r="B44" s="18">
        <v>0</v>
      </c>
      <c r="C44" s="18">
        <v>0</v>
      </c>
      <c r="D44" s="58">
        <v>-1137000</v>
      </c>
      <c r="E44" s="59">
        <v>-1137000</v>
      </c>
      <c r="F44" s="59">
        <v>-500000</v>
      </c>
      <c r="G44" s="59">
        <v>0</v>
      </c>
      <c r="H44" s="59">
        <v>0</v>
      </c>
      <c r="I44" s="59">
        <v>-500000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-500000</v>
      </c>
      <c r="W44" s="59">
        <v>-1062000</v>
      </c>
      <c r="X44" s="59">
        <v>562000</v>
      </c>
      <c r="Y44" s="60">
        <v>-52.92</v>
      </c>
      <c r="Z44" s="61">
        <v>-1137000</v>
      </c>
    </row>
    <row r="45" spans="1:26" ht="13.5">
      <c r="A45" s="69" t="s">
        <v>61</v>
      </c>
      <c r="B45" s="21">
        <v>3327306</v>
      </c>
      <c r="C45" s="21">
        <v>0</v>
      </c>
      <c r="D45" s="98">
        <v>40527032</v>
      </c>
      <c r="E45" s="99">
        <v>40527032</v>
      </c>
      <c r="F45" s="99">
        <v>27978073</v>
      </c>
      <c r="G45" s="99">
        <v>18806950</v>
      </c>
      <c r="H45" s="99">
        <v>17761118</v>
      </c>
      <c r="I45" s="99">
        <v>17761118</v>
      </c>
      <c r="J45" s="99">
        <v>10640778</v>
      </c>
      <c r="K45" s="99">
        <v>20007768</v>
      </c>
      <c r="L45" s="99">
        <v>19014623</v>
      </c>
      <c r="M45" s="99">
        <v>19014623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19014623</v>
      </c>
      <c r="W45" s="99">
        <v>35368756</v>
      </c>
      <c r="X45" s="99">
        <v>-16354133</v>
      </c>
      <c r="Y45" s="100">
        <v>-46.24</v>
      </c>
      <c r="Z45" s="101">
        <v>40527032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72354</v>
      </c>
      <c r="C49" s="51">
        <v>0</v>
      </c>
      <c r="D49" s="128">
        <v>13877122</v>
      </c>
      <c r="E49" s="53">
        <v>10568142</v>
      </c>
      <c r="F49" s="53">
        <v>0</v>
      </c>
      <c r="G49" s="53">
        <v>0</v>
      </c>
      <c r="H49" s="53">
        <v>0</v>
      </c>
      <c r="I49" s="53">
        <v>6656483</v>
      </c>
      <c r="J49" s="53">
        <v>0</v>
      </c>
      <c r="K49" s="53">
        <v>0</v>
      </c>
      <c r="L49" s="53">
        <v>0</v>
      </c>
      <c r="M49" s="53">
        <v>5277250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134772605</v>
      </c>
      <c r="W49" s="53">
        <v>0</v>
      </c>
      <c r="X49" s="53">
        <v>0</v>
      </c>
      <c r="Y49" s="53">
        <v>171223956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19805953</v>
      </c>
      <c r="C51" s="51">
        <v>0</v>
      </c>
      <c r="D51" s="128">
        <v>9555293</v>
      </c>
      <c r="E51" s="53">
        <v>13418826</v>
      </c>
      <c r="F51" s="53">
        <v>0</v>
      </c>
      <c r="G51" s="53">
        <v>0</v>
      </c>
      <c r="H51" s="53">
        <v>0</v>
      </c>
      <c r="I51" s="53">
        <v>39002941</v>
      </c>
      <c r="J51" s="53">
        <v>0</v>
      </c>
      <c r="K51" s="53">
        <v>0</v>
      </c>
      <c r="L51" s="53">
        <v>0</v>
      </c>
      <c r="M51" s="53">
        <v>6421519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8969289</v>
      </c>
      <c r="W51" s="53">
        <v>8967495</v>
      </c>
      <c r="X51" s="53">
        <v>55280499</v>
      </c>
      <c r="Y51" s="53">
        <v>161421815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74.40348831650797</v>
      </c>
      <c r="C58" s="5">
        <f>IF(C67=0,0,+(C76/C67)*100)</f>
        <v>0</v>
      </c>
      <c r="D58" s="6">
        <f aca="true" t="shared" si="6" ref="D58:Z58">IF(D67=0,0,+(D76/D67)*100)</f>
        <v>100.0002299543106</v>
      </c>
      <c r="E58" s="7">
        <f t="shared" si="6"/>
        <v>100.0002299543106</v>
      </c>
      <c r="F58" s="7">
        <f t="shared" si="6"/>
        <v>67.6350760937582</v>
      </c>
      <c r="G58" s="7">
        <f t="shared" si="6"/>
        <v>48.91315946012195</v>
      </c>
      <c r="H58" s="7">
        <f t="shared" si="6"/>
        <v>91.00417947669125</v>
      </c>
      <c r="I58" s="7">
        <f t="shared" si="6"/>
        <v>67.59180268684072</v>
      </c>
      <c r="J58" s="7">
        <f t="shared" si="6"/>
        <v>35.32739190973469</v>
      </c>
      <c r="K58" s="7">
        <f t="shared" si="6"/>
        <v>61.2212108492878</v>
      </c>
      <c r="L58" s="7">
        <f t="shared" si="6"/>
        <v>63.82615625893959</v>
      </c>
      <c r="M58" s="7">
        <f t="shared" si="6"/>
        <v>50.57427926429978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58.59243258730821</v>
      </c>
      <c r="W58" s="7">
        <f t="shared" si="6"/>
        <v>103.3315265354423</v>
      </c>
      <c r="X58" s="7">
        <f t="shared" si="6"/>
        <v>0</v>
      </c>
      <c r="Y58" s="7">
        <f t="shared" si="6"/>
        <v>0</v>
      </c>
      <c r="Z58" s="8">
        <f t="shared" si="6"/>
        <v>100.0002299543106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99.99751918763741</v>
      </c>
      <c r="E59" s="10">
        <f t="shared" si="7"/>
        <v>99.99751918763741</v>
      </c>
      <c r="F59" s="10">
        <f t="shared" si="7"/>
        <v>90.64801774462003</v>
      </c>
      <c r="G59" s="10">
        <f t="shared" si="7"/>
        <v>26.06517504134942</v>
      </c>
      <c r="H59" s="10">
        <f t="shared" si="7"/>
        <v>66.41408286271225</v>
      </c>
      <c r="I59" s="10">
        <f t="shared" si="7"/>
        <v>51.20788254923694</v>
      </c>
      <c r="J59" s="10">
        <f t="shared" si="7"/>
        <v>74.61324383268588</v>
      </c>
      <c r="K59" s="10">
        <f t="shared" si="7"/>
        <v>82.22570036448946</v>
      </c>
      <c r="L59" s="10">
        <f t="shared" si="7"/>
        <v>50.412978573165624</v>
      </c>
      <c r="M59" s="10">
        <f t="shared" si="7"/>
        <v>68.96856101151928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58.94526284075773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99.99751918763741</v>
      </c>
    </row>
    <row r="60" spans="1:26" ht="13.5">
      <c r="A60" s="37" t="s">
        <v>32</v>
      </c>
      <c r="B60" s="12">
        <f t="shared" si="7"/>
        <v>67.51798225154384</v>
      </c>
      <c r="C60" s="12">
        <f t="shared" si="7"/>
        <v>0</v>
      </c>
      <c r="D60" s="3">
        <f t="shared" si="7"/>
        <v>100.00054085629043</v>
      </c>
      <c r="E60" s="13">
        <f t="shared" si="7"/>
        <v>100.00054085629043</v>
      </c>
      <c r="F60" s="13">
        <f t="shared" si="7"/>
        <v>69.20591262676542</v>
      </c>
      <c r="G60" s="13">
        <f t="shared" si="7"/>
        <v>58.152852350437776</v>
      </c>
      <c r="H60" s="13">
        <f t="shared" si="7"/>
        <v>102.39608911541565</v>
      </c>
      <c r="I60" s="13">
        <f t="shared" si="7"/>
        <v>75.30362081422673</v>
      </c>
      <c r="J60" s="13">
        <f t="shared" si="7"/>
        <v>33.25146178210936</v>
      </c>
      <c r="K60" s="13">
        <f t="shared" si="7"/>
        <v>61.9887476014595</v>
      </c>
      <c r="L60" s="13">
        <f t="shared" si="7"/>
        <v>73.90921211751332</v>
      </c>
      <c r="M60" s="13">
        <f t="shared" si="7"/>
        <v>51.37086694710528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62.282498940576424</v>
      </c>
      <c r="W60" s="13">
        <f t="shared" si="7"/>
        <v>103.80175134011735</v>
      </c>
      <c r="X60" s="13">
        <f t="shared" si="7"/>
        <v>0</v>
      </c>
      <c r="Y60" s="13">
        <f t="shared" si="7"/>
        <v>0</v>
      </c>
      <c r="Z60" s="14">
        <f t="shared" si="7"/>
        <v>100.00054085629043</v>
      </c>
    </row>
    <row r="61" spans="1:26" ht="13.5">
      <c r="A61" s="38" t="s">
        <v>113</v>
      </c>
      <c r="B61" s="12">
        <f t="shared" si="7"/>
        <v>43.756535187731686</v>
      </c>
      <c r="C61" s="12">
        <f t="shared" si="7"/>
        <v>0</v>
      </c>
      <c r="D61" s="3">
        <f t="shared" si="7"/>
        <v>100.00068105574731</v>
      </c>
      <c r="E61" s="13">
        <f t="shared" si="7"/>
        <v>100.00068105574731</v>
      </c>
      <c r="F61" s="13">
        <f t="shared" si="7"/>
        <v>73.32541018930151</v>
      </c>
      <c r="G61" s="13">
        <f t="shared" si="7"/>
        <v>78.85744113516954</v>
      </c>
      <c r="H61" s="13">
        <f t="shared" si="7"/>
        <v>92.02859762039078</v>
      </c>
      <c r="I61" s="13">
        <f t="shared" si="7"/>
        <v>80.8643056204438</v>
      </c>
      <c r="J61" s="13">
        <f t="shared" si="7"/>
        <v>44.67616454619657</v>
      </c>
      <c r="K61" s="13">
        <f t="shared" si="7"/>
        <v>62.707085893551906</v>
      </c>
      <c r="L61" s="13">
        <f t="shared" si="7"/>
        <v>117.92129939901824</v>
      </c>
      <c r="M61" s="13">
        <f t="shared" si="7"/>
        <v>62.3657452010142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71.87556634173353</v>
      </c>
      <c r="W61" s="13">
        <f t="shared" si="7"/>
        <v>114.47754171341707</v>
      </c>
      <c r="X61" s="13">
        <f t="shared" si="7"/>
        <v>0</v>
      </c>
      <c r="Y61" s="13">
        <f t="shared" si="7"/>
        <v>0</v>
      </c>
      <c r="Z61" s="14">
        <f t="shared" si="7"/>
        <v>100.00068105574731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100.00051764820634</v>
      </c>
      <c r="E62" s="13">
        <f t="shared" si="7"/>
        <v>100.00051764820634</v>
      </c>
      <c r="F62" s="13">
        <f t="shared" si="7"/>
        <v>59.110869333704464</v>
      </c>
      <c r="G62" s="13">
        <f t="shared" si="7"/>
        <v>58.33286801480676</v>
      </c>
      <c r="H62" s="13">
        <f t="shared" si="7"/>
        <v>132.98899034016074</v>
      </c>
      <c r="I62" s="13">
        <f t="shared" si="7"/>
        <v>79.94427942415332</v>
      </c>
      <c r="J62" s="13">
        <f t="shared" si="7"/>
        <v>26.547961183412056</v>
      </c>
      <c r="K62" s="13">
        <f t="shared" si="7"/>
        <v>68.95987937566123</v>
      </c>
      <c r="L62" s="13">
        <f t="shared" si="7"/>
        <v>96.46406949775445</v>
      </c>
      <c r="M62" s="13">
        <f t="shared" si="7"/>
        <v>52.53134901216043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64.67070542312993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100.00051764820634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100.0008778685924</v>
      </c>
      <c r="E63" s="13">
        <f t="shared" si="7"/>
        <v>100.0008778685924</v>
      </c>
      <c r="F63" s="13">
        <f t="shared" si="7"/>
        <v>69.89369978756082</v>
      </c>
      <c r="G63" s="13">
        <f t="shared" si="7"/>
        <v>25.24335823886702</v>
      </c>
      <c r="H63" s="13">
        <f t="shared" si="7"/>
        <v>74.97594790569553</v>
      </c>
      <c r="I63" s="13">
        <f t="shared" si="7"/>
        <v>50.74507156585917</v>
      </c>
      <c r="J63" s="13">
        <f t="shared" si="7"/>
        <v>25.98812975849486</v>
      </c>
      <c r="K63" s="13">
        <f t="shared" si="7"/>
        <v>48.36308757575005</v>
      </c>
      <c r="L63" s="13">
        <f t="shared" si="7"/>
        <v>28.93147169811321</v>
      </c>
      <c r="M63" s="13">
        <f t="shared" si="7"/>
        <v>33.79191447375723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40.15623046913666</v>
      </c>
      <c r="W63" s="13">
        <f t="shared" si="7"/>
        <v>92.30887555760651</v>
      </c>
      <c r="X63" s="13">
        <f t="shared" si="7"/>
        <v>0</v>
      </c>
      <c r="Y63" s="13">
        <f t="shared" si="7"/>
        <v>0</v>
      </c>
      <c r="Z63" s="14">
        <f t="shared" si="7"/>
        <v>100.0008778685924</v>
      </c>
    </row>
    <row r="64" spans="1:26" ht="13.5">
      <c r="A64" s="38" t="s">
        <v>116</v>
      </c>
      <c r="B64" s="12">
        <f t="shared" si="7"/>
        <v>99.99989553439728</v>
      </c>
      <c r="C64" s="12">
        <f t="shared" si="7"/>
        <v>0</v>
      </c>
      <c r="D64" s="3">
        <f t="shared" si="7"/>
        <v>99.99902705839064</v>
      </c>
      <c r="E64" s="13">
        <f t="shared" si="7"/>
        <v>99.99902705839064</v>
      </c>
      <c r="F64" s="13">
        <f t="shared" si="7"/>
        <v>106.98741422916297</v>
      </c>
      <c r="G64" s="13">
        <f t="shared" si="7"/>
        <v>58.902388209979506</v>
      </c>
      <c r="H64" s="13">
        <f t="shared" si="7"/>
        <v>75.53216404536543</v>
      </c>
      <c r="I64" s="13">
        <f t="shared" si="7"/>
        <v>78.89334117674198</v>
      </c>
      <c r="J64" s="13">
        <f t="shared" si="7"/>
        <v>54.51374767535416</v>
      </c>
      <c r="K64" s="13">
        <f t="shared" si="7"/>
        <v>71.54736126062097</v>
      </c>
      <c r="L64" s="13">
        <f t="shared" si="7"/>
        <v>44.07436758679605</v>
      </c>
      <c r="M64" s="13">
        <f t="shared" si="7"/>
        <v>56.0018866107894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66.96641747836287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99.99902705839064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12.1191466309061</v>
      </c>
      <c r="G66" s="16">
        <f t="shared" si="7"/>
        <v>13.326360130172205</v>
      </c>
      <c r="H66" s="16">
        <f t="shared" si="7"/>
        <v>21.955432535281435</v>
      </c>
      <c r="I66" s="16">
        <f t="shared" si="7"/>
        <v>16.034501158677887</v>
      </c>
      <c r="J66" s="16">
        <f t="shared" si="7"/>
        <v>8.124560618648943</v>
      </c>
      <c r="K66" s="16">
        <f t="shared" si="7"/>
        <v>16.377168509738837</v>
      </c>
      <c r="L66" s="16">
        <f t="shared" si="7"/>
        <v>5.363780640699871</v>
      </c>
      <c r="M66" s="16">
        <f t="shared" si="7"/>
        <v>9.94351068129147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12.789492270915881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118820640</v>
      </c>
      <c r="C67" s="23"/>
      <c r="D67" s="24">
        <v>183079847</v>
      </c>
      <c r="E67" s="25">
        <v>183079847</v>
      </c>
      <c r="F67" s="25">
        <v>13013091</v>
      </c>
      <c r="G67" s="25">
        <v>15229143</v>
      </c>
      <c r="H67" s="25">
        <v>12125920</v>
      </c>
      <c r="I67" s="25">
        <v>40368154</v>
      </c>
      <c r="J67" s="25">
        <v>19743753</v>
      </c>
      <c r="K67" s="25">
        <v>14490094</v>
      </c>
      <c r="L67" s="25">
        <v>11074336</v>
      </c>
      <c r="M67" s="25">
        <v>45308183</v>
      </c>
      <c r="N67" s="25"/>
      <c r="O67" s="25"/>
      <c r="P67" s="25"/>
      <c r="Q67" s="25"/>
      <c r="R67" s="25"/>
      <c r="S67" s="25"/>
      <c r="T67" s="25"/>
      <c r="U67" s="25"/>
      <c r="V67" s="25">
        <v>85676337</v>
      </c>
      <c r="W67" s="25">
        <v>90048810</v>
      </c>
      <c r="X67" s="25"/>
      <c r="Y67" s="24"/>
      <c r="Z67" s="26">
        <v>183079847</v>
      </c>
    </row>
    <row r="68" spans="1:26" ht="13.5" hidden="1">
      <c r="A68" s="36" t="s">
        <v>31</v>
      </c>
      <c r="B68" s="18">
        <v>16704462</v>
      </c>
      <c r="C68" s="18"/>
      <c r="D68" s="19">
        <v>17977982</v>
      </c>
      <c r="E68" s="20">
        <v>17977982</v>
      </c>
      <c r="F68" s="20">
        <v>1444945</v>
      </c>
      <c r="G68" s="20">
        <v>3304762</v>
      </c>
      <c r="H68" s="20">
        <v>1716526</v>
      </c>
      <c r="I68" s="20">
        <v>6466233</v>
      </c>
      <c r="J68" s="20">
        <v>1561255</v>
      </c>
      <c r="K68" s="20">
        <v>1723781</v>
      </c>
      <c r="L68" s="20">
        <v>1706505</v>
      </c>
      <c r="M68" s="20">
        <v>4991541</v>
      </c>
      <c r="N68" s="20"/>
      <c r="O68" s="20"/>
      <c r="P68" s="20"/>
      <c r="Q68" s="20"/>
      <c r="R68" s="20"/>
      <c r="S68" s="20"/>
      <c r="T68" s="20"/>
      <c r="U68" s="20"/>
      <c r="V68" s="20">
        <v>11457774</v>
      </c>
      <c r="W68" s="20">
        <v>8988768</v>
      </c>
      <c r="X68" s="20"/>
      <c r="Y68" s="19"/>
      <c r="Z68" s="22">
        <v>17977982</v>
      </c>
    </row>
    <row r="69" spans="1:26" ht="13.5" hidden="1">
      <c r="A69" s="37" t="s">
        <v>32</v>
      </c>
      <c r="B69" s="18">
        <v>93633158</v>
      </c>
      <c r="C69" s="18"/>
      <c r="D69" s="19">
        <v>160301362</v>
      </c>
      <c r="E69" s="20">
        <v>160301362</v>
      </c>
      <c r="F69" s="20">
        <v>10667340</v>
      </c>
      <c r="G69" s="20">
        <v>11150944</v>
      </c>
      <c r="H69" s="20">
        <v>9459957</v>
      </c>
      <c r="I69" s="20">
        <v>31278241</v>
      </c>
      <c r="J69" s="20">
        <v>17243678</v>
      </c>
      <c r="K69" s="20">
        <v>11757671</v>
      </c>
      <c r="L69" s="20">
        <v>8323754</v>
      </c>
      <c r="M69" s="20">
        <v>37325103</v>
      </c>
      <c r="N69" s="20"/>
      <c r="O69" s="20"/>
      <c r="P69" s="20"/>
      <c r="Q69" s="20"/>
      <c r="R69" s="20"/>
      <c r="S69" s="20"/>
      <c r="T69" s="20"/>
      <c r="U69" s="20"/>
      <c r="V69" s="20">
        <v>68603344</v>
      </c>
      <c r="W69" s="20">
        <v>78911000</v>
      </c>
      <c r="X69" s="20"/>
      <c r="Y69" s="19"/>
      <c r="Z69" s="22">
        <v>160301362</v>
      </c>
    </row>
    <row r="70" spans="1:26" ht="13.5" hidden="1">
      <c r="A70" s="38" t="s">
        <v>113</v>
      </c>
      <c r="B70" s="18">
        <v>47195469</v>
      </c>
      <c r="C70" s="18"/>
      <c r="D70" s="19">
        <v>66367548</v>
      </c>
      <c r="E70" s="20">
        <v>66367548</v>
      </c>
      <c r="F70" s="20">
        <v>4531871</v>
      </c>
      <c r="G70" s="20">
        <v>3802780</v>
      </c>
      <c r="H70" s="20">
        <v>3743808</v>
      </c>
      <c r="I70" s="20">
        <v>12078459</v>
      </c>
      <c r="J70" s="20">
        <v>5255910</v>
      </c>
      <c r="K70" s="20">
        <v>4514914</v>
      </c>
      <c r="L70" s="20">
        <v>1645807</v>
      </c>
      <c r="M70" s="20">
        <v>11416631</v>
      </c>
      <c r="N70" s="20"/>
      <c r="O70" s="20"/>
      <c r="P70" s="20"/>
      <c r="Q70" s="20"/>
      <c r="R70" s="20"/>
      <c r="S70" s="20"/>
      <c r="T70" s="20"/>
      <c r="U70" s="20"/>
      <c r="V70" s="20">
        <v>23495090</v>
      </c>
      <c r="W70" s="20">
        <v>27629000</v>
      </c>
      <c r="X70" s="20"/>
      <c r="Y70" s="19"/>
      <c r="Z70" s="22">
        <v>66367548</v>
      </c>
    </row>
    <row r="71" spans="1:26" ht="13.5" hidden="1">
      <c r="A71" s="38" t="s">
        <v>114</v>
      </c>
      <c r="B71" s="18">
        <v>20951806</v>
      </c>
      <c r="C71" s="18"/>
      <c r="D71" s="19">
        <v>61431682</v>
      </c>
      <c r="E71" s="20">
        <v>61431682</v>
      </c>
      <c r="F71" s="20">
        <v>4253683</v>
      </c>
      <c r="G71" s="20">
        <v>4154860</v>
      </c>
      <c r="H71" s="20">
        <v>3363410</v>
      </c>
      <c r="I71" s="20">
        <v>11771953</v>
      </c>
      <c r="J71" s="20">
        <v>7803571</v>
      </c>
      <c r="K71" s="20">
        <v>3821451</v>
      </c>
      <c r="L71" s="20">
        <v>3186290</v>
      </c>
      <c r="M71" s="20">
        <v>14811312</v>
      </c>
      <c r="N71" s="20"/>
      <c r="O71" s="20"/>
      <c r="P71" s="20"/>
      <c r="Q71" s="20"/>
      <c r="R71" s="20"/>
      <c r="S71" s="20"/>
      <c r="T71" s="20"/>
      <c r="U71" s="20"/>
      <c r="V71" s="20">
        <v>26583265</v>
      </c>
      <c r="W71" s="20">
        <v>33017000</v>
      </c>
      <c r="X71" s="20"/>
      <c r="Y71" s="19"/>
      <c r="Z71" s="22">
        <v>61431682</v>
      </c>
    </row>
    <row r="72" spans="1:26" ht="13.5" hidden="1">
      <c r="A72" s="38" t="s">
        <v>115</v>
      </c>
      <c r="B72" s="18">
        <v>13001044</v>
      </c>
      <c r="C72" s="18"/>
      <c r="D72" s="19">
        <v>22326804</v>
      </c>
      <c r="E72" s="20">
        <v>22326804</v>
      </c>
      <c r="F72" s="20">
        <v>1240355</v>
      </c>
      <c r="G72" s="20">
        <v>2432525</v>
      </c>
      <c r="H72" s="20">
        <v>1579904</v>
      </c>
      <c r="I72" s="20">
        <v>5252784</v>
      </c>
      <c r="J72" s="20">
        <v>3389990</v>
      </c>
      <c r="K72" s="20">
        <v>2699503</v>
      </c>
      <c r="L72" s="20">
        <v>2650000</v>
      </c>
      <c r="M72" s="20">
        <v>8739493</v>
      </c>
      <c r="N72" s="20"/>
      <c r="O72" s="20"/>
      <c r="P72" s="20"/>
      <c r="Q72" s="20"/>
      <c r="R72" s="20"/>
      <c r="S72" s="20"/>
      <c r="T72" s="20"/>
      <c r="U72" s="20"/>
      <c r="V72" s="20">
        <v>13992277</v>
      </c>
      <c r="W72" s="20">
        <v>13002000</v>
      </c>
      <c r="X72" s="20"/>
      <c r="Y72" s="19"/>
      <c r="Z72" s="22">
        <v>22326804</v>
      </c>
    </row>
    <row r="73" spans="1:26" ht="13.5" hidden="1">
      <c r="A73" s="38" t="s">
        <v>116</v>
      </c>
      <c r="B73" s="18">
        <v>8615276</v>
      </c>
      <c r="C73" s="18"/>
      <c r="D73" s="19">
        <v>10175328</v>
      </c>
      <c r="E73" s="20">
        <v>10175328</v>
      </c>
      <c r="F73" s="20">
        <v>633811</v>
      </c>
      <c r="G73" s="20">
        <v>760779</v>
      </c>
      <c r="H73" s="20">
        <v>772835</v>
      </c>
      <c r="I73" s="20">
        <v>2167425</v>
      </c>
      <c r="J73" s="20">
        <v>794207</v>
      </c>
      <c r="K73" s="20">
        <v>721803</v>
      </c>
      <c r="L73" s="20">
        <v>841657</v>
      </c>
      <c r="M73" s="20">
        <v>2357667</v>
      </c>
      <c r="N73" s="20"/>
      <c r="O73" s="20"/>
      <c r="P73" s="20"/>
      <c r="Q73" s="20"/>
      <c r="R73" s="20"/>
      <c r="S73" s="20"/>
      <c r="T73" s="20"/>
      <c r="U73" s="20"/>
      <c r="V73" s="20">
        <v>4525092</v>
      </c>
      <c r="W73" s="20">
        <v>5263000</v>
      </c>
      <c r="X73" s="20"/>
      <c r="Y73" s="19"/>
      <c r="Z73" s="22">
        <v>10175328</v>
      </c>
    </row>
    <row r="74" spans="1:26" ht="13.5" hidden="1">
      <c r="A74" s="38" t="s">
        <v>117</v>
      </c>
      <c r="B74" s="18">
        <v>3869563</v>
      </c>
      <c r="C74" s="18"/>
      <c r="D74" s="19"/>
      <c r="E74" s="20"/>
      <c r="F74" s="20">
        <v>7620</v>
      </c>
      <c r="G74" s="20"/>
      <c r="H74" s="20"/>
      <c r="I74" s="20">
        <v>7620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7620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8483020</v>
      </c>
      <c r="C75" s="27"/>
      <c r="D75" s="28">
        <v>4800503</v>
      </c>
      <c r="E75" s="29">
        <v>4800503</v>
      </c>
      <c r="F75" s="29">
        <v>900806</v>
      </c>
      <c r="G75" s="29">
        <v>773437</v>
      </c>
      <c r="H75" s="29">
        <v>949437</v>
      </c>
      <c r="I75" s="29">
        <v>2623680</v>
      </c>
      <c r="J75" s="29">
        <v>938820</v>
      </c>
      <c r="K75" s="29">
        <v>1008642</v>
      </c>
      <c r="L75" s="29">
        <v>1044077</v>
      </c>
      <c r="M75" s="29">
        <v>2991539</v>
      </c>
      <c r="N75" s="29"/>
      <c r="O75" s="29"/>
      <c r="P75" s="29"/>
      <c r="Q75" s="29"/>
      <c r="R75" s="29"/>
      <c r="S75" s="29"/>
      <c r="T75" s="29"/>
      <c r="U75" s="29"/>
      <c r="V75" s="29">
        <v>5615219</v>
      </c>
      <c r="W75" s="29">
        <v>2149042</v>
      </c>
      <c r="X75" s="29"/>
      <c r="Y75" s="28"/>
      <c r="Z75" s="30">
        <v>4800503</v>
      </c>
    </row>
    <row r="76" spans="1:26" ht="13.5" hidden="1">
      <c r="A76" s="41" t="s">
        <v>120</v>
      </c>
      <c r="B76" s="31">
        <v>88406701</v>
      </c>
      <c r="C76" s="31"/>
      <c r="D76" s="32">
        <v>183080268</v>
      </c>
      <c r="E76" s="33">
        <v>183080268</v>
      </c>
      <c r="F76" s="33">
        <v>8801414</v>
      </c>
      <c r="G76" s="33">
        <v>7449055</v>
      </c>
      <c r="H76" s="33">
        <v>11035094</v>
      </c>
      <c r="I76" s="33">
        <v>27285563</v>
      </c>
      <c r="J76" s="33">
        <v>6974953</v>
      </c>
      <c r="K76" s="33">
        <v>8871011</v>
      </c>
      <c r="L76" s="33">
        <v>7068323</v>
      </c>
      <c r="M76" s="33">
        <v>22914287</v>
      </c>
      <c r="N76" s="33"/>
      <c r="O76" s="33"/>
      <c r="P76" s="33"/>
      <c r="Q76" s="33"/>
      <c r="R76" s="33"/>
      <c r="S76" s="33"/>
      <c r="T76" s="33"/>
      <c r="U76" s="33"/>
      <c r="V76" s="33">
        <v>50199850</v>
      </c>
      <c r="W76" s="33">
        <v>93048810</v>
      </c>
      <c r="X76" s="33"/>
      <c r="Y76" s="32"/>
      <c r="Z76" s="34">
        <v>183080268</v>
      </c>
    </row>
    <row r="77" spans="1:26" ht="13.5" hidden="1">
      <c r="A77" s="36" t="s">
        <v>31</v>
      </c>
      <c r="B77" s="18">
        <v>16704462</v>
      </c>
      <c r="C77" s="18"/>
      <c r="D77" s="19">
        <v>17977536</v>
      </c>
      <c r="E77" s="20">
        <v>17977536</v>
      </c>
      <c r="F77" s="20">
        <v>1309814</v>
      </c>
      <c r="G77" s="20">
        <v>861392</v>
      </c>
      <c r="H77" s="20">
        <v>1140015</v>
      </c>
      <c r="I77" s="20">
        <v>3311221</v>
      </c>
      <c r="J77" s="20">
        <v>1164903</v>
      </c>
      <c r="K77" s="20">
        <v>1417391</v>
      </c>
      <c r="L77" s="20">
        <v>860300</v>
      </c>
      <c r="M77" s="20">
        <v>3442594</v>
      </c>
      <c r="N77" s="20"/>
      <c r="O77" s="20"/>
      <c r="P77" s="20"/>
      <c r="Q77" s="20"/>
      <c r="R77" s="20"/>
      <c r="S77" s="20"/>
      <c r="T77" s="20"/>
      <c r="U77" s="20"/>
      <c r="V77" s="20">
        <v>6753815</v>
      </c>
      <c r="W77" s="20">
        <v>8988768</v>
      </c>
      <c r="X77" s="20"/>
      <c r="Y77" s="19"/>
      <c r="Z77" s="22">
        <v>17977536</v>
      </c>
    </row>
    <row r="78" spans="1:26" ht="13.5" hidden="1">
      <c r="A78" s="37" t="s">
        <v>32</v>
      </c>
      <c r="B78" s="18">
        <v>63219219</v>
      </c>
      <c r="C78" s="18"/>
      <c r="D78" s="19">
        <v>160302229</v>
      </c>
      <c r="E78" s="20">
        <v>160302229</v>
      </c>
      <c r="F78" s="20">
        <v>7382430</v>
      </c>
      <c r="G78" s="20">
        <v>6484592</v>
      </c>
      <c r="H78" s="20">
        <v>9686626</v>
      </c>
      <c r="I78" s="20">
        <v>23553648</v>
      </c>
      <c r="J78" s="20">
        <v>5733775</v>
      </c>
      <c r="K78" s="20">
        <v>7288433</v>
      </c>
      <c r="L78" s="20">
        <v>6152021</v>
      </c>
      <c r="M78" s="20">
        <v>19174229</v>
      </c>
      <c r="N78" s="20"/>
      <c r="O78" s="20"/>
      <c r="P78" s="20"/>
      <c r="Q78" s="20"/>
      <c r="R78" s="20"/>
      <c r="S78" s="20"/>
      <c r="T78" s="20"/>
      <c r="U78" s="20"/>
      <c r="V78" s="20">
        <v>42727877</v>
      </c>
      <c r="W78" s="20">
        <v>81911000</v>
      </c>
      <c r="X78" s="20"/>
      <c r="Y78" s="19"/>
      <c r="Z78" s="22">
        <v>160302229</v>
      </c>
    </row>
    <row r="79" spans="1:26" ht="13.5" hidden="1">
      <c r="A79" s="38" t="s">
        <v>113</v>
      </c>
      <c r="B79" s="18">
        <v>20651102</v>
      </c>
      <c r="C79" s="18"/>
      <c r="D79" s="19">
        <v>66368000</v>
      </c>
      <c r="E79" s="20">
        <v>66368000</v>
      </c>
      <c r="F79" s="20">
        <v>3323013</v>
      </c>
      <c r="G79" s="20">
        <v>2998775</v>
      </c>
      <c r="H79" s="20">
        <v>3445374</v>
      </c>
      <c r="I79" s="20">
        <v>9767162</v>
      </c>
      <c r="J79" s="20">
        <v>2348139</v>
      </c>
      <c r="K79" s="20">
        <v>2831171</v>
      </c>
      <c r="L79" s="20">
        <v>1940757</v>
      </c>
      <c r="M79" s="20">
        <v>7120067</v>
      </c>
      <c r="N79" s="20"/>
      <c r="O79" s="20"/>
      <c r="P79" s="20"/>
      <c r="Q79" s="20"/>
      <c r="R79" s="20"/>
      <c r="S79" s="20"/>
      <c r="T79" s="20"/>
      <c r="U79" s="20"/>
      <c r="V79" s="20">
        <v>16887229</v>
      </c>
      <c r="W79" s="20">
        <v>31629000</v>
      </c>
      <c r="X79" s="20"/>
      <c r="Y79" s="19"/>
      <c r="Z79" s="22">
        <v>66368000</v>
      </c>
    </row>
    <row r="80" spans="1:26" ht="13.5" hidden="1">
      <c r="A80" s="38" t="s">
        <v>114</v>
      </c>
      <c r="B80" s="18">
        <v>20951806</v>
      </c>
      <c r="C80" s="18"/>
      <c r="D80" s="19">
        <v>61432000</v>
      </c>
      <c r="E80" s="20">
        <v>61432000</v>
      </c>
      <c r="F80" s="20">
        <v>2514389</v>
      </c>
      <c r="G80" s="20">
        <v>2423649</v>
      </c>
      <c r="H80" s="20">
        <v>4472965</v>
      </c>
      <c r="I80" s="20">
        <v>9411003</v>
      </c>
      <c r="J80" s="20">
        <v>2071689</v>
      </c>
      <c r="K80" s="20">
        <v>2635268</v>
      </c>
      <c r="L80" s="20">
        <v>3073625</v>
      </c>
      <c r="M80" s="20">
        <v>7780582</v>
      </c>
      <c r="N80" s="20"/>
      <c r="O80" s="20"/>
      <c r="P80" s="20"/>
      <c r="Q80" s="20"/>
      <c r="R80" s="20"/>
      <c r="S80" s="20"/>
      <c r="T80" s="20"/>
      <c r="U80" s="20"/>
      <c r="V80" s="20">
        <v>17191585</v>
      </c>
      <c r="W80" s="20">
        <v>33017000</v>
      </c>
      <c r="X80" s="20"/>
      <c r="Y80" s="19"/>
      <c r="Z80" s="22">
        <v>61432000</v>
      </c>
    </row>
    <row r="81" spans="1:26" ht="13.5" hidden="1">
      <c r="A81" s="38" t="s">
        <v>115</v>
      </c>
      <c r="B81" s="18">
        <v>13001044</v>
      </c>
      <c r="C81" s="18"/>
      <c r="D81" s="19">
        <v>22327000</v>
      </c>
      <c r="E81" s="20">
        <v>22327000</v>
      </c>
      <c r="F81" s="20">
        <v>866930</v>
      </c>
      <c r="G81" s="20">
        <v>614051</v>
      </c>
      <c r="H81" s="20">
        <v>1184548</v>
      </c>
      <c r="I81" s="20">
        <v>2665529</v>
      </c>
      <c r="J81" s="20">
        <v>880995</v>
      </c>
      <c r="K81" s="20">
        <v>1305563</v>
      </c>
      <c r="L81" s="20">
        <v>766684</v>
      </c>
      <c r="M81" s="20">
        <v>2953242</v>
      </c>
      <c r="N81" s="20"/>
      <c r="O81" s="20"/>
      <c r="P81" s="20"/>
      <c r="Q81" s="20"/>
      <c r="R81" s="20"/>
      <c r="S81" s="20"/>
      <c r="T81" s="20"/>
      <c r="U81" s="20"/>
      <c r="V81" s="20">
        <v>5618771</v>
      </c>
      <c r="W81" s="20">
        <v>12002000</v>
      </c>
      <c r="X81" s="20"/>
      <c r="Y81" s="19"/>
      <c r="Z81" s="22">
        <v>22327000</v>
      </c>
    </row>
    <row r="82" spans="1:26" ht="13.5" hidden="1">
      <c r="A82" s="38" t="s">
        <v>116</v>
      </c>
      <c r="B82" s="18">
        <v>8615267</v>
      </c>
      <c r="C82" s="18"/>
      <c r="D82" s="19">
        <v>10175229</v>
      </c>
      <c r="E82" s="20">
        <v>10175229</v>
      </c>
      <c r="F82" s="20">
        <v>678098</v>
      </c>
      <c r="G82" s="20">
        <v>448117</v>
      </c>
      <c r="H82" s="20">
        <v>583739</v>
      </c>
      <c r="I82" s="20">
        <v>1709954</v>
      </c>
      <c r="J82" s="20">
        <v>432952</v>
      </c>
      <c r="K82" s="20">
        <v>516431</v>
      </c>
      <c r="L82" s="20">
        <v>370955</v>
      </c>
      <c r="M82" s="20">
        <v>1320338</v>
      </c>
      <c r="N82" s="20"/>
      <c r="O82" s="20"/>
      <c r="P82" s="20"/>
      <c r="Q82" s="20"/>
      <c r="R82" s="20"/>
      <c r="S82" s="20"/>
      <c r="T82" s="20"/>
      <c r="U82" s="20"/>
      <c r="V82" s="20">
        <v>3030292</v>
      </c>
      <c r="W82" s="20">
        <v>5263000</v>
      </c>
      <c r="X82" s="20"/>
      <c r="Y82" s="19"/>
      <c r="Z82" s="22">
        <v>10175229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8483020</v>
      </c>
      <c r="C84" s="27"/>
      <c r="D84" s="28">
        <v>4800503</v>
      </c>
      <c r="E84" s="29">
        <v>4800503</v>
      </c>
      <c r="F84" s="29">
        <v>109170</v>
      </c>
      <c r="G84" s="29">
        <v>103071</v>
      </c>
      <c r="H84" s="29">
        <v>208453</v>
      </c>
      <c r="I84" s="29">
        <v>420694</v>
      </c>
      <c r="J84" s="29">
        <v>76275</v>
      </c>
      <c r="K84" s="29">
        <v>165187</v>
      </c>
      <c r="L84" s="29">
        <v>56002</v>
      </c>
      <c r="M84" s="29">
        <v>297464</v>
      </c>
      <c r="N84" s="29"/>
      <c r="O84" s="29"/>
      <c r="P84" s="29"/>
      <c r="Q84" s="29"/>
      <c r="R84" s="29"/>
      <c r="S84" s="29"/>
      <c r="T84" s="29"/>
      <c r="U84" s="29"/>
      <c r="V84" s="29">
        <v>718158</v>
      </c>
      <c r="W84" s="29">
        <v>2149042</v>
      </c>
      <c r="X84" s="29"/>
      <c r="Y84" s="28"/>
      <c r="Z84" s="30">
        <v>4800503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27155717</v>
      </c>
      <c r="C5" s="18">
        <v>0</v>
      </c>
      <c r="D5" s="58">
        <v>30000000</v>
      </c>
      <c r="E5" s="59">
        <v>30000000</v>
      </c>
      <c r="F5" s="59">
        <v>2370281</v>
      </c>
      <c r="G5" s="59">
        <v>2395844</v>
      </c>
      <c r="H5" s="59">
        <v>2393138</v>
      </c>
      <c r="I5" s="59">
        <v>7159263</v>
      </c>
      <c r="J5" s="59">
        <v>2380454</v>
      </c>
      <c r="K5" s="59">
        <v>2396425</v>
      </c>
      <c r="L5" s="59">
        <v>2390484</v>
      </c>
      <c r="M5" s="59">
        <v>7167363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14326626</v>
      </c>
      <c r="W5" s="59">
        <v>14080000</v>
      </c>
      <c r="X5" s="59">
        <v>246626</v>
      </c>
      <c r="Y5" s="60">
        <v>1.75</v>
      </c>
      <c r="Z5" s="61">
        <v>30000000</v>
      </c>
    </row>
    <row r="6" spans="1:26" ht="13.5">
      <c r="A6" s="57" t="s">
        <v>32</v>
      </c>
      <c r="B6" s="18">
        <v>3830578</v>
      </c>
      <c r="C6" s="18">
        <v>0</v>
      </c>
      <c r="D6" s="58">
        <v>3955000</v>
      </c>
      <c r="E6" s="59">
        <v>3955000</v>
      </c>
      <c r="F6" s="59">
        <v>337389</v>
      </c>
      <c r="G6" s="59">
        <v>339366</v>
      </c>
      <c r="H6" s="59">
        <v>338006</v>
      </c>
      <c r="I6" s="59">
        <v>1014761</v>
      </c>
      <c r="J6" s="59">
        <v>338884</v>
      </c>
      <c r="K6" s="59">
        <v>339819</v>
      </c>
      <c r="L6" s="59">
        <v>339551</v>
      </c>
      <c r="M6" s="59">
        <v>1018254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2033015</v>
      </c>
      <c r="W6" s="59">
        <v>2049583</v>
      </c>
      <c r="X6" s="59">
        <v>-16568</v>
      </c>
      <c r="Y6" s="60">
        <v>-0.81</v>
      </c>
      <c r="Z6" s="61">
        <v>3955000</v>
      </c>
    </row>
    <row r="7" spans="1:26" ht="13.5">
      <c r="A7" s="57" t="s">
        <v>33</v>
      </c>
      <c r="B7" s="18">
        <v>5784133</v>
      </c>
      <c r="C7" s="18">
        <v>0</v>
      </c>
      <c r="D7" s="58">
        <v>5500000</v>
      </c>
      <c r="E7" s="59">
        <v>5500000</v>
      </c>
      <c r="F7" s="59">
        <v>576353</v>
      </c>
      <c r="G7" s="59">
        <v>564175</v>
      </c>
      <c r="H7" s="59">
        <v>728622</v>
      </c>
      <c r="I7" s="59">
        <v>1869150</v>
      </c>
      <c r="J7" s="59">
        <v>676050</v>
      </c>
      <c r="K7" s="59">
        <v>418019</v>
      </c>
      <c r="L7" s="59">
        <v>754933</v>
      </c>
      <c r="M7" s="59">
        <v>1849002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3718152</v>
      </c>
      <c r="W7" s="59">
        <v>2728333</v>
      </c>
      <c r="X7" s="59">
        <v>989819</v>
      </c>
      <c r="Y7" s="60">
        <v>36.28</v>
      </c>
      <c r="Z7" s="61">
        <v>5500000</v>
      </c>
    </row>
    <row r="8" spans="1:26" ht="13.5">
      <c r="A8" s="57" t="s">
        <v>34</v>
      </c>
      <c r="B8" s="18">
        <v>151384638</v>
      </c>
      <c r="C8" s="18">
        <v>0</v>
      </c>
      <c r="D8" s="58">
        <v>178190000</v>
      </c>
      <c r="E8" s="59">
        <v>178190000</v>
      </c>
      <c r="F8" s="59">
        <v>70401000</v>
      </c>
      <c r="G8" s="59">
        <v>1526000</v>
      </c>
      <c r="H8" s="59">
        <v>0</v>
      </c>
      <c r="I8" s="59">
        <v>71927000</v>
      </c>
      <c r="J8" s="59">
        <v>0</v>
      </c>
      <c r="K8" s="59">
        <v>56114000</v>
      </c>
      <c r="L8" s="59">
        <v>0</v>
      </c>
      <c r="M8" s="59">
        <v>56114000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128041000</v>
      </c>
      <c r="W8" s="59">
        <v>118792000</v>
      </c>
      <c r="X8" s="59">
        <v>9249000</v>
      </c>
      <c r="Y8" s="60">
        <v>7.79</v>
      </c>
      <c r="Z8" s="61">
        <v>178190000</v>
      </c>
    </row>
    <row r="9" spans="1:26" ht="13.5">
      <c r="A9" s="57" t="s">
        <v>35</v>
      </c>
      <c r="B9" s="18">
        <v>13432923</v>
      </c>
      <c r="C9" s="18">
        <v>0</v>
      </c>
      <c r="D9" s="58">
        <v>22664947</v>
      </c>
      <c r="E9" s="59">
        <v>22664947</v>
      </c>
      <c r="F9" s="59">
        <v>2428299</v>
      </c>
      <c r="G9" s="59">
        <v>973190</v>
      </c>
      <c r="H9" s="59">
        <v>1204082</v>
      </c>
      <c r="I9" s="59">
        <v>4605571</v>
      </c>
      <c r="J9" s="59">
        <v>1712547</v>
      </c>
      <c r="K9" s="59">
        <v>1480645</v>
      </c>
      <c r="L9" s="59">
        <v>2361508</v>
      </c>
      <c r="M9" s="59">
        <v>5554700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10160271</v>
      </c>
      <c r="W9" s="59">
        <v>11079499</v>
      </c>
      <c r="X9" s="59">
        <v>-919228</v>
      </c>
      <c r="Y9" s="60">
        <v>-8.3</v>
      </c>
      <c r="Z9" s="61">
        <v>22664947</v>
      </c>
    </row>
    <row r="10" spans="1:26" ht="25.5">
      <c r="A10" s="62" t="s">
        <v>105</v>
      </c>
      <c r="B10" s="63">
        <f>SUM(B5:B9)</f>
        <v>201587989</v>
      </c>
      <c r="C10" s="63">
        <f>SUM(C5:C9)</f>
        <v>0</v>
      </c>
      <c r="D10" s="64">
        <f aca="true" t="shared" si="0" ref="D10:Z10">SUM(D5:D9)</f>
        <v>240309947</v>
      </c>
      <c r="E10" s="65">
        <f t="shared" si="0"/>
        <v>240309947</v>
      </c>
      <c r="F10" s="65">
        <f t="shared" si="0"/>
        <v>76113322</v>
      </c>
      <c r="G10" s="65">
        <f t="shared" si="0"/>
        <v>5798575</v>
      </c>
      <c r="H10" s="65">
        <f t="shared" si="0"/>
        <v>4663848</v>
      </c>
      <c r="I10" s="65">
        <f t="shared" si="0"/>
        <v>86575745</v>
      </c>
      <c r="J10" s="65">
        <f t="shared" si="0"/>
        <v>5107935</v>
      </c>
      <c r="K10" s="65">
        <f t="shared" si="0"/>
        <v>60748908</v>
      </c>
      <c r="L10" s="65">
        <f t="shared" si="0"/>
        <v>5846476</v>
      </c>
      <c r="M10" s="65">
        <f t="shared" si="0"/>
        <v>71703319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158279064</v>
      </c>
      <c r="W10" s="65">
        <f t="shared" si="0"/>
        <v>148729415</v>
      </c>
      <c r="X10" s="65">
        <f t="shared" si="0"/>
        <v>9549649</v>
      </c>
      <c r="Y10" s="66">
        <f>+IF(W10&lt;&gt;0,(X10/W10)*100,0)</f>
        <v>6.420820656088777</v>
      </c>
      <c r="Z10" s="67">
        <f t="shared" si="0"/>
        <v>240309947</v>
      </c>
    </row>
    <row r="11" spans="1:26" ht="13.5">
      <c r="A11" s="57" t="s">
        <v>36</v>
      </c>
      <c r="B11" s="18">
        <v>89400044</v>
      </c>
      <c r="C11" s="18">
        <v>0</v>
      </c>
      <c r="D11" s="58">
        <v>94994660</v>
      </c>
      <c r="E11" s="59">
        <v>94994660</v>
      </c>
      <c r="F11" s="59">
        <v>7609552</v>
      </c>
      <c r="G11" s="59">
        <v>7433092</v>
      </c>
      <c r="H11" s="59">
        <v>7390711</v>
      </c>
      <c r="I11" s="59">
        <v>22433355</v>
      </c>
      <c r="J11" s="59">
        <v>7485515</v>
      </c>
      <c r="K11" s="59">
        <v>7291575</v>
      </c>
      <c r="L11" s="59">
        <v>7943609</v>
      </c>
      <c r="M11" s="59">
        <v>22720699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45154054</v>
      </c>
      <c r="W11" s="59">
        <v>46916000</v>
      </c>
      <c r="X11" s="59">
        <v>-1761946</v>
      </c>
      <c r="Y11" s="60">
        <v>-3.76</v>
      </c>
      <c r="Z11" s="61">
        <v>94994660</v>
      </c>
    </row>
    <row r="12" spans="1:26" ht="13.5">
      <c r="A12" s="57" t="s">
        <v>37</v>
      </c>
      <c r="B12" s="18">
        <v>16980056</v>
      </c>
      <c r="C12" s="18">
        <v>0</v>
      </c>
      <c r="D12" s="58">
        <v>16944916</v>
      </c>
      <c r="E12" s="59">
        <v>16944916</v>
      </c>
      <c r="F12" s="59">
        <v>1351579</v>
      </c>
      <c r="G12" s="59">
        <v>1351579</v>
      </c>
      <c r="H12" s="59">
        <v>1415911</v>
      </c>
      <c r="I12" s="59">
        <v>4119069</v>
      </c>
      <c r="J12" s="59">
        <v>1380697</v>
      </c>
      <c r="K12" s="59">
        <v>1361547</v>
      </c>
      <c r="L12" s="59">
        <v>1361549</v>
      </c>
      <c r="M12" s="59">
        <v>4103793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8222862</v>
      </c>
      <c r="W12" s="59">
        <v>8472000</v>
      </c>
      <c r="X12" s="59">
        <v>-249138</v>
      </c>
      <c r="Y12" s="60">
        <v>-2.94</v>
      </c>
      <c r="Z12" s="61">
        <v>16944916</v>
      </c>
    </row>
    <row r="13" spans="1:26" ht="13.5">
      <c r="A13" s="57" t="s">
        <v>106</v>
      </c>
      <c r="B13" s="18">
        <v>22503056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218500</v>
      </c>
      <c r="X14" s="59">
        <v>-218500</v>
      </c>
      <c r="Y14" s="60">
        <v>-100</v>
      </c>
      <c r="Z14" s="61">
        <v>0</v>
      </c>
    </row>
    <row r="15" spans="1:26" ht="13.5">
      <c r="A15" s="57" t="s">
        <v>39</v>
      </c>
      <c r="B15" s="18">
        <v>14690113</v>
      </c>
      <c r="C15" s="18">
        <v>0</v>
      </c>
      <c r="D15" s="58">
        <v>7555000</v>
      </c>
      <c r="E15" s="59">
        <v>7555000</v>
      </c>
      <c r="F15" s="59">
        <v>160544</v>
      </c>
      <c r="G15" s="59">
        <v>42909</v>
      </c>
      <c r="H15" s="59">
        <v>938521</v>
      </c>
      <c r="I15" s="59">
        <v>1141974</v>
      </c>
      <c r="J15" s="59">
        <v>226320</v>
      </c>
      <c r="K15" s="59">
        <v>387042</v>
      </c>
      <c r="L15" s="59">
        <v>156718</v>
      </c>
      <c r="M15" s="59">
        <v>770080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1912054</v>
      </c>
      <c r="W15" s="59">
        <v>3753583</v>
      </c>
      <c r="X15" s="59">
        <v>-1841529</v>
      </c>
      <c r="Y15" s="60">
        <v>-49.06</v>
      </c>
      <c r="Z15" s="61">
        <v>7555000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76334173</v>
      </c>
      <c r="C17" s="18">
        <v>0</v>
      </c>
      <c r="D17" s="58">
        <v>85943874</v>
      </c>
      <c r="E17" s="59">
        <v>85943874</v>
      </c>
      <c r="F17" s="59">
        <v>3540965</v>
      </c>
      <c r="G17" s="59">
        <v>4104764</v>
      </c>
      <c r="H17" s="59">
        <v>4155903</v>
      </c>
      <c r="I17" s="59">
        <v>11801632</v>
      </c>
      <c r="J17" s="59">
        <v>4778714</v>
      </c>
      <c r="K17" s="59">
        <v>4266574</v>
      </c>
      <c r="L17" s="59">
        <v>4838393</v>
      </c>
      <c r="M17" s="59">
        <v>13883681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25685313</v>
      </c>
      <c r="W17" s="59">
        <v>32002499</v>
      </c>
      <c r="X17" s="59">
        <v>-6317186</v>
      </c>
      <c r="Y17" s="60">
        <v>-19.74</v>
      </c>
      <c r="Z17" s="61">
        <v>85943874</v>
      </c>
    </row>
    <row r="18" spans="1:26" ht="13.5">
      <c r="A18" s="69" t="s">
        <v>42</v>
      </c>
      <c r="B18" s="70">
        <f>SUM(B11:B17)</f>
        <v>219907442</v>
      </c>
      <c r="C18" s="70">
        <f>SUM(C11:C17)</f>
        <v>0</v>
      </c>
      <c r="D18" s="71">
        <f aca="true" t="shared" si="1" ref="D18:Z18">SUM(D11:D17)</f>
        <v>235438450</v>
      </c>
      <c r="E18" s="72">
        <f t="shared" si="1"/>
        <v>235438450</v>
      </c>
      <c r="F18" s="72">
        <f t="shared" si="1"/>
        <v>12662640</v>
      </c>
      <c r="G18" s="72">
        <f t="shared" si="1"/>
        <v>12932344</v>
      </c>
      <c r="H18" s="72">
        <f t="shared" si="1"/>
        <v>13901046</v>
      </c>
      <c r="I18" s="72">
        <f t="shared" si="1"/>
        <v>39496030</v>
      </c>
      <c r="J18" s="72">
        <f t="shared" si="1"/>
        <v>13871246</v>
      </c>
      <c r="K18" s="72">
        <f t="shared" si="1"/>
        <v>13306738</v>
      </c>
      <c r="L18" s="72">
        <f t="shared" si="1"/>
        <v>14300269</v>
      </c>
      <c r="M18" s="72">
        <f t="shared" si="1"/>
        <v>41478253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80974283</v>
      </c>
      <c r="W18" s="72">
        <f t="shared" si="1"/>
        <v>91362582</v>
      </c>
      <c r="X18" s="72">
        <f t="shared" si="1"/>
        <v>-10388299</v>
      </c>
      <c r="Y18" s="66">
        <f>+IF(W18&lt;&gt;0,(X18/W18)*100,0)</f>
        <v>-11.37040873034871</v>
      </c>
      <c r="Z18" s="73">
        <f t="shared" si="1"/>
        <v>235438450</v>
      </c>
    </row>
    <row r="19" spans="1:26" ht="13.5">
      <c r="A19" s="69" t="s">
        <v>43</v>
      </c>
      <c r="B19" s="74">
        <f>+B10-B18</f>
        <v>-18319453</v>
      </c>
      <c r="C19" s="74">
        <f>+C10-C18</f>
        <v>0</v>
      </c>
      <c r="D19" s="75">
        <f aca="true" t="shared" si="2" ref="D19:Z19">+D10-D18</f>
        <v>4871497</v>
      </c>
      <c r="E19" s="76">
        <f t="shared" si="2"/>
        <v>4871497</v>
      </c>
      <c r="F19" s="76">
        <f t="shared" si="2"/>
        <v>63450682</v>
      </c>
      <c r="G19" s="76">
        <f t="shared" si="2"/>
        <v>-7133769</v>
      </c>
      <c r="H19" s="76">
        <f t="shared" si="2"/>
        <v>-9237198</v>
      </c>
      <c r="I19" s="76">
        <f t="shared" si="2"/>
        <v>47079715</v>
      </c>
      <c r="J19" s="76">
        <f t="shared" si="2"/>
        <v>-8763311</v>
      </c>
      <c r="K19" s="76">
        <f t="shared" si="2"/>
        <v>47442170</v>
      </c>
      <c r="L19" s="76">
        <f t="shared" si="2"/>
        <v>-8453793</v>
      </c>
      <c r="M19" s="76">
        <f t="shared" si="2"/>
        <v>30225066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77304781</v>
      </c>
      <c r="W19" s="76">
        <f>IF(E10=E18,0,W10-W18)</f>
        <v>57366833</v>
      </c>
      <c r="X19" s="76">
        <f t="shared" si="2"/>
        <v>19937948</v>
      </c>
      <c r="Y19" s="77">
        <f>+IF(W19&lt;&gt;0,(X19/W19)*100,0)</f>
        <v>34.7551833652731</v>
      </c>
      <c r="Z19" s="78">
        <f t="shared" si="2"/>
        <v>4871497</v>
      </c>
    </row>
    <row r="20" spans="1:26" ht="13.5">
      <c r="A20" s="57" t="s">
        <v>44</v>
      </c>
      <c r="B20" s="18">
        <v>64626290</v>
      </c>
      <c r="C20" s="18">
        <v>0</v>
      </c>
      <c r="D20" s="58">
        <v>66046000</v>
      </c>
      <c r="E20" s="59">
        <v>66046000</v>
      </c>
      <c r="F20" s="59">
        <v>35678000</v>
      </c>
      <c r="G20" s="59">
        <v>0</v>
      </c>
      <c r="H20" s="59">
        <v>2500000</v>
      </c>
      <c r="I20" s="59">
        <v>38178000</v>
      </c>
      <c r="J20" s="59">
        <v>0</v>
      </c>
      <c r="K20" s="59">
        <v>2500000</v>
      </c>
      <c r="L20" s="59">
        <v>18901000</v>
      </c>
      <c r="M20" s="59">
        <v>21401000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59579000</v>
      </c>
      <c r="W20" s="59">
        <v>36470000</v>
      </c>
      <c r="X20" s="59">
        <v>23109000</v>
      </c>
      <c r="Y20" s="60">
        <v>63.36</v>
      </c>
      <c r="Z20" s="61">
        <v>66046000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46306837</v>
      </c>
      <c r="C22" s="85">
        <f>SUM(C19:C21)</f>
        <v>0</v>
      </c>
      <c r="D22" s="86">
        <f aca="true" t="shared" si="3" ref="D22:Z22">SUM(D19:D21)</f>
        <v>70917497</v>
      </c>
      <c r="E22" s="87">
        <f t="shared" si="3"/>
        <v>70917497</v>
      </c>
      <c r="F22" s="87">
        <f t="shared" si="3"/>
        <v>99128682</v>
      </c>
      <c r="G22" s="87">
        <f t="shared" si="3"/>
        <v>-7133769</v>
      </c>
      <c r="H22" s="87">
        <f t="shared" si="3"/>
        <v>-6737198</v>
      </c>
      <c r="I22" s="87">
        <f t="shared" si="3"/>
        <v>85257715</v>
      </c>
      <c r="J22" s="87">
        <f t="shared" si="3"/>
        <v>-8763311</v>
      </c>
      <c r="K22" s="87">
        <f t="shared" si="3"/>
        <v>49942170</v>
      </c>
      <c r="L22" s="87">
        <f t="shared" si="3"/>
        <v>10447207</v>
      </c>
      <c r="M22" s="87">
        <f t="shared" si="3"/>
        <v>51626066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136883781</v>
      </c>
      <c r="W22" s="87">
        <f t="shared" si="3"/>
        <v>93836833</v>
      </c>
      <c r="X22" s="87">
        <f t="shared" si="3"/>
        <v>43046948</v>
      </c>
      <c r="Y22" s="88">
        <f>+IF(W22&lt;&gt;0,(X22/W22)*100,0)</f>
        <v>45.874254942086544</v>
      </c>
      <c r="Z22" s="89">
        <f t="shared" si="3"/>
        <v>70917497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46306837</v>
      </c>
      <c r="C24" s="74">
        <f>SUM(C22:C23)</f>
        <v>0</v>
      </c>
      <c r="D24" s="75">
        <f aca="true" t="shared" si="4" ref="D24:Z24">SUM(D22:D23)</f>
        <v>70917497</v>
      </c>
      <c r="E24" s="76">
        <f t="shared" si="4"/>
        <v>70917497</v>
      </c>
      <c r="F24" s="76">
        <f t="shared" si="4"/>
        <v>99128682</v>
      </c>
      <c r="G24" s="76">
        <f t="shared" si="4"/>
        <v>-7133769</v>
      </c>
      <c r="H24" s="76">
        <f t="shared" si="4"/>
        <v>-6737198</v>
      </c>
      <c r="I24" s="76">
        <f t="shared" si="4"/>
        <v>85257715</v>
      </c>
      <c r="J24" s="76">
        <f t="shared" si="4"/>
        <v>-8763311</v>
      </c>
      <c r="K24" s="76">
        <f t="shared" si="4"/>
        <v>49942170</v>
      </c>
      <c r="L24" s="76">
        <f t="shared" si="4"/>
        <v>10447207</v>
      </c>
      <c r="M24" s="76">
        <f t="shared" si="4"/>
        <v>51626066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136883781</v>
      </c>
      <c r="W24" s="76">
        <f t="shared" si="4"/>
        <v>93836833</v>
      </c>
      <c r="X24" s="76">
        <f t="shared" si="4"/>
        <v>43046948</v>
      </c>
      <c r="Y24" s="77">
        <f>+IF(W24&lt;&gt;0,(X24/W24)*100,0)</f>
        <v>45.874254942086544</v>
      </c>
      <c r="Z24" s="78">
        <f t="shared" si="4"/>
        <v>70917497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70825979</v>
      </c>
      <c r="C27" s="21">
        <v>0</v>
      </c>
      <c r="D27" s="98">
        <v>100918479</v>
      </c>
      <c r="E27" s="99">
        <v>100918479</v>
      </c>
      <c r="F27" s="99">
        <v>89474</v>
      </c>
      <c r="G27" s="99">
        <v>7592729</v>
      </c>
      <c r="H27" s="99">
        <v>4405905</v>
      </c>
      <c r="I27" s="99">
        <v>12088108</v>
      </c>
      <c r="J27" s="99">
        <v>8051097</v>
      </c>
      <c r="K27" s="99">
        <v>4383763</v>
      </c>
      <c r="L27" s="99">
        <v>12322202</v>
      </c>
      <c r="M27" s="99">
        <v>24757062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36845170</v>
      </c>
      <c r="W27" s="99">
        <v>50459240</v>
      </c>
      <c r="X27" s="99">
        <v>-13614070</v>
      </c>
      <c r="Y27" s="100">
        <v>-26.98</v>
      </c>
      <c r="Z27" s="101">
        <v>100918479</v>
      </c>
    </row>
    <row r="28" spans="1:26" ht="13.5">
      <c r="A28" s="102" t="s">
        <v>44</v>
      </c>
      <c r="B28" s="18">
        <v>48722198</v>
      </c>
      <c r="C28" s="18">
        <v>0</v>
      </c>
      <c r="D28" s="58">
        <v>63804894</v>
      </c>
      <c r="E28" s="59">
        <v>63804894</v>
      </c>
      <c r="F28" s="59">
        <v>0</v>
      </c>
      <c r="G28" s="59">
        <v>7086059</v>
      </c>
      <c r="H28" s="59">
        <v>3266930</v>
      </c>
      <c r="I28" s="59">
        <v>10352989</v>
      </c>
      <c r="J28" s="59">
        <v>7894174</v>
      </c>
      <c r="K28" s="59">
        <v>3275953</v>
      </c>
      <c r="L28" s="59">
        <v>11024523</v>
      </c>
      <c r="M28" s="59">
        <v>22194650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32547639</v>
      </c>
      <c r="W28" s="59">
        <v>31902447</v>
      </c>
      <c r="X28" s="59">
        <v>645192</v>
      </c>
      <c r="Y28" s="60">
        <v>2.02</v>
      </c>
      <c r="Z28" s="61">
        <v>63804894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22103781</v>
      </c>
      <c r="C31" s="18">
        <v>0</v>
      </c>
      <c r="D31" s="58">
        <v>37113585</v>
      </c>
      <c r="E31" s="59">
        <v>37113585</v>
      </c>
      <c r="F31" s="59">
        <v>89474</v>
      </c>
      <c r="G31" s="59">
        <v>506670</v>
      </c>
      <c r="H31" s="59">
        <v>1138975</v>
      </c>
      <c r="I31" s="59">
        <v>1735119</v>
      </c>
      <c r="J31" s="59">
        <v>156923</v>
      </c>
      <c r="K31" s="59">
        <v>1107810</v>
      </c>
      <c r="L31" s="59">
        <v>1297679</v>
      </c>
      <c r="M31" s="59">
        <v>2562412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4297531</v>
      </c>
      <c r="W31" s="59">
        <v>18556793</v>
      </c>
      <c r="X31" s="59">
        <v>-14259262</v>
      </c>
      <c r="Y31" s="60">
        <v>-76.84</v>
      </c>
      <c r="Z31" s="61">
        <v>37113585</v>
      </c>
    </row>
    <row r="32" spans="1:26" ht="13.5">
      <c r="A32" s="69" t="s">
        <v>50</v>
      </c>
      <c r="B32" s="21">
        <f>SUM(B28:B31)</f>
        <v>70825979</v>
      </c>
      <c r="C32" s="21">
        <f>SUM(C28:C31)</f>
        <v>0</v>
      </c>
      <c r="D32" s="98">
        <f aca="true" t="shared" si="5" ref="D32:Z32">SUM(D28:D31)</f>
        <v>100918479</v>
      </c>
      <c r="E32" s="99">
        <f t="shared" si="5"/>
        <v>100918479</v>
      </c>
      <c r="F32" s="99">
        <f t="shared" si="5"/>
        <v>89474</v>
      </c>
      <c r="G32" s="99">
        <f t="shared" si="5"/>
        <v>7592729</v>
      </c>
      <c r="H32" s="99">
        <f t="shared" si="5"/>
        <v>4405905</v>
      </c>
      <c r="I32" s="99">
        <f t="shared" si="5"/>
        <v>12088108</v>
      </c>
      <c r="J32" s="99">
        <f t="shared" si="5"/>
        <v>8051097</v>
      </c>
      <c r="K32" s="99">
        <f t="shared" si="5"/>
        <v>4383763</v>
      </c>
      <c r="L32" s="99">
        <f t="shared" si="5"/>
        <v>12322202</v>
      </c>
      <c r="M32" s="99">
        <f t="shared" si="5"/>
        <v>24757062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36845170</v>
      </c>
      <c r="W32" s="99">
        <f t="shared" si="5"/>
        <v>50459240</v>
      </c>
      <c r="X32" s="99">
        <f t="shared" si="5"/>
        <v>-13614070</v>
      </c>
      <c r="Y32" s="100">
        <f>+IF(W32&lt;&gt;0,(X32/W32)*100,0)</f>
        <v>-26.98033105532307</v>
      </c>
      <c r="Z32" s="101">
        <f t="shared" si="5"/>
        <v>100918479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95460725</v>
      </c>
      <c r="C35" s="18">
        <v>0</v>
      </c>
      <c r="D35" s="58">
        <v>104611000</v>
      </c>
      <c r="E35" s="59">
        <v>104611000</v>
      </c>
      <c r="F35" s="59">
        <v>381647842</v>
      </c>
      <c r="G35" s="59">
        <v>364524607</v>
      </c>
      <c r="H35" s="59">
        <v>350379484</v>
      </c>
      <c r="I35" s="59">
        <v>350379484</v>
      </c>
      <c r="J35" s="59">
        <v>344484015</v>
      </c>
      <c r="K35" s="59">
        <v>342600388</v>
      </c>
      <c r="L35" s="59">
        <v>333149231</v>
      </c>
      <c r="M35" s="59">
        <v>333149231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333149231</v>
      </c>
      <c r="W35" s="59">
        <v>52305500</v>
      </c>
      <c r="X35" s="59">
        <v>280843731</v>
      </c>
      <c r="Y35" s="60">
        <v>536.93</v>
      </c>
      <c r="Z35" s="61">
        <v>104611000</v>
      </c>
    </row>
    <row r="36" spans="1:26" ht="13.5">
      <c r="A36" s="57" t="s">
        <v>53</v>
      </c>
      <c r="B36" s="18">
        <v>257376598</v>
      </c>
      <c r="C36" s="18">
        <v>0</v>
      </c>
      <c r="D36" s="58">
        <v>374849000</v>
      </c>
      <c r="E36" s="59">
        <v>374849000</v>
      </c>
      <c r="F36" s="59">
        <v>214341907</v>
      </c>
      <c r="G36" s="59">
        <v>279505874</v>
      </c>
      <c r="H36" s="59">
        <v>279505874</v>
      </c>
      <c r="I36" s="59">
        <v>279505874</v>
      </c>
      <c r="J36" s="59">
        <v>257376596</v>
      </c>
      <c r="K36" s="59">
        <v>257376596</v>
      </c>
      <c r="L36" s="59">
        <v>257376596</v>
      </c>
      <c r="M36" s="59">
        <v>257376596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257376596</v>
      </c>
      <c r="W36" s="59">
        <v>187424500</v>
      </c>
      <c r="X36" s="59">
        <v>69952096</v>
      </c>
      <c r="Y36" s="60">
        <v>37.32</v>
      </c>
      <c r="Z36" s="61">
        <v>374849000</v>
      </c>
    </row>
    <row r="37" spans="1:26" ht="13.5">
      <c r="A37" s="57" t="s">
        <v>54</v>
      </c>
      <c r="B37" s="18">
        <v>34055900</v>
      </c>
      <c r="C37" s="18">
        <v>0</v>
      </c>
      <c r="D37" s="58">
        <v>56607000</v>
      </c>
      <c r="E37" s="59">
        <v>56607000</v>
      </c>
      <c r="F37" s="59">
        <v>333576874</v>
      </c>
      <c r="G37" s="59">
        <v>342183374</v>
      </c>
      <c r="H37" s="59">
        <v>341104261</v>
      </c>
      <c r="I37" s="59">
        <v>341104261</v>
      </c>
      <c r="J37" s="59">
        <v>350396165</v>
      </c>
      <c r="K37" s="59">
        <v>359736032</v>
      </c>
      <c r="L37" s="59">
        <v>369105372</v>
      </c>
      <c r="M37" s="59">
        <v>369105372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369105372</v>
      </c>
      <c r="W37" s="59">
        <v>28303500</v>
      </c>
      <c r="X37" s="59">
        <v>340801872</v>
      </c>
      <c r="Y37" s="60">
        <v>1204.1</v>
      </c>
      <c r="Z37" s="61">
        <v>56607000</v>
      </c>
    </row>
    <row r="38" spans="1:26" ht="13.5">
      <c r="A38" s="57" t="s">
        <v>55</v>
      </c>
      <c r="B38" s="18">
        <v>17062412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301719011</v>
      </c>
      <c r="C39" s="18">
        <v>0</v>
      </c>
      <c r="D39" s="58">
        <v>422853000</v>
      </c>
      <c r="E39" s="59">
        <v>422853000</v>
      </c>
      <c r="F39" s="59">
        <v>262412875</v>
      </c>
      <c r="G39" s="59">
        <v>301847107</v>
      </c>
      <c r="H39" s="59">
        <v>288781097</v>
      </c>
      <c r="I39" s="59">
        <v>288781097</v>
      </c>
      <c r="J39" s="59">
        <v>251464446</v>
      </c>
      <c r="K39" s="59">
        <v>240240952</v>
      </c>
      <c r="L39" s="59">
        <v>221420455</v>
      </c>
      <c r="M39" s="59">
        <v>221420455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221420455</v>
      </c>
      <c r="W39" s="59">
        <v>211426500</v>
      </c>
      <c r="X39" s="59">
        <v>9993955</v>
      </c>
      <c r="Y39" s="60">
        <v>4.73</v>
      </c>
      <c r="Z39" s="61">
        <v>422853000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72647978</v>
      </c>
      <c r="C42" s="18">
        <v>0</v>
      </c>
      <c r="D42" s="58">
        <v>99231679</v>
      </c>
      <c r="E42" s="59">
        <v>99231679</v>
      </c>
      <c r="F42" s="59">
        <v>92360107</v>
      </c>
      <c r="G42" s="59">
        <v>-9181707</v>
      </c>
      <c r="H42" s="59">
        <v>3213571</v>
      </c>
      <c r="I42" s="59">
        <v>86391971</v>
      </c>
      <c r="J42" s="59">
        <v>-10331844</v>
      </c>
      <c r="K42" s="59">
        <v>47773706</v>
      </c>
      <c r="L42" s="59">
        <v>16902915</v>
      </c>
      <c r="M42" s="59">
        <v>54344777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140736748</v>
      </c>
      <c r="W42" s="59">
        <v>82450417</v>
      </c>
      <c r="X42" s="59">
        <v>58286331</v>
      </c>
      <c r="Y42" s="60">
        <v>70.69</v>
      </c>
      <c r="Z42" s="61">
        <v>99231679</v>
      </c>
    </row>
    <row r="43" spans="1:26" ht="13.5">
      <c r="A43" s="57" t="s">
        <v>59</v>
      </c>
      <c r="B43" s="18">
        <v>-70825983</v>
      </c>
      <c r="C43" s="18">
        <v>0</v>
      </c>
      <c r="D43" s="58">
        <v>-100918179</v>
      </c>
      <c r="E43" s="59">
        <v>-100918179</v>
      </c>
      <c r="F43" s="59">
        <v>-89474</v>
      </c>
      <c r="G43" s="59">
        <v>-7592728</v>
      </c>
      <c r="H43" s="59">
        <v>-4405905</v>
      </c>
      <c r="I43" s="59">
        <v>-12088107</v>
      </c>
      <c r="J43" s="59">
        <v>-8051097</v>
      </c>
      <c r="K43" s="59">
        <v>-4383762</v>
      </c>
      <c r="L43" s="59">
        <v>-12322202</v>
      </c>
      <c r="M43" s="59">
        <v>-24757061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-36845168</v>
      </c>
      <c r="W43" s="59">
        <v>-51918332</v>
      </c>
      <c r="X43" s="59">
        <v>15073164</v>
      </c>
      <c r="Y43" s="60">
        <v>-29.03</v>
      </c>
      <c r="Z43" s="61">
        <v>-100918179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86643628</v>
      </c>
      <c r="C45" s="21">
        <v>0</v>
      </c>
      <c r="D45" s="98">
        <v>18313500</v>
      </c>
      <c r="E45" s="99">
        <v>18313500</v>
      </c>
      <c r="F45" s="99">
        <v>178688466</v>
      </c>
      <c r="G45" s="99">
        <v>161914031</v>
      </c>
      <c r="H45" s="99">
        <v>160721697</v>
      </c>
      <c r="I45" s="99">
        <v>160721697</v>
      </c>
      <c r="J45" s="99">
        <v>142338756</v>
      </c>
      <c r="K45" s="99">
        <v>185728700</v>
      </c>
      <c r="L45" s="99">
        <v>190309413</v>
      </c>
      <c r="M45" s="99">
        <v>190309413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190309413</v>
      </c>
      <c r="W45" s="99">
        <v>50532085</v>
      </c>
      <c r="X45" s="99">
        <v>139777328</v>
      </c>
      <c r="Y45" s="100">
        <v>276.61</v>
      </c>
      <c r="Z45" s="101">
        <v>18313500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3521299</v>
      </c>
      <c r="C49" s="51">
        <v>0</v>
      </c>
      <c r="D49" s="128">
        <v>2298952</v>
      </c>
      <c r="E49" s="53">
        <v>2581167</v>
      </c>
      <c r="F49" s="53">
        <v>0</v>
      </c>
      <c r="G49" s="53">
        <v>0</v>
      </c>
      <c r="H49" s="53">
        <v>0</v>
      </c>
      <c r="I49" s="53">
        <v>-7995710</v>
      </c>
      <c r="J49" s="53">
        <v>0</v>
      </c>
      <c r="K49" s="53">
        <v>0</v>
      </c>
      <c r="L49" s="53">
        <v>0</v>
      </c>
      <c r="M49" s="53">
        <v>1814620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1476912</v>
      </c>
      <c r="W49" s="53">
        <v>14290114</v>
      </c>
      <c r="X49" s="53">
        <v>87989714</v>
      </c>
      <c r="Y49" s="53">
        <v>105977068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58.50492399686181</v>
      </c>
      <c r="C58" s="5">
        <f>IF(C67=0,0,+(C76/C67)*100)</f>
        <v>0</v>
      </c>
      <c r="D58" s="6">
        <f aca="true" t="shared" si="6" ref="D58:Z58">IF(D67=0,0,+(D76/D67)*100)</f>
        <v>52.290177098229016</v>
      </c>
      <c r="E58" s="7">
        <f t="shared" si="6"/>
        <v>52.290177098229016</v>
      </c>
      <c r="F58" s="7">
        <f t="shared" si="6"/>
        <v>29.57286941537214</v>
      </c>
      <c r="G58" s="7">
        <f t="shared" si="6"/>
        <v>52.990412084646366</v>
      </c>
      <c r="H58" s="7">
        <f t="shared" si="6"/>
        <v>310.9938309110615</v>
      </c>
      <c r="I58" s="7">
        <f t="shared" si="6"/>
        <v>130.24211414364802</v>
      </c>
      <c r="J58" s="7">
        <f t="shared" si="6"/>
        <v>33.64177240932459</v>
      </c>
      <c r="K58" s="7">
        <f t="shared" si="6"/>
        <v>57.994676848725746</v>
      </c>
      <c r="L58" s="7">
        <f t="shared" si="6"/>
        <v>224.97739139327618</v>
      </c>
      <c r="M58" s="7">
        <f t="shared" si="6"/>
        <v>111.50591505243406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120.6243119405074</v>
      </c>
      <c r="W58" s="7">
        <f t="shared" si="6"/>
        <v>47.9554802740321</v>
      </c>
      <c r="X58" s="7">
        <f t="shared" si="6"/>
        <v>0</v>
      </c>
      <c r="Y58" s="7">
        <f t="shared" si="6"/>
        <v>0</v>
      </c>
      <c r="Z58" s="8">
        <f t="shared" si="6"/>
        <v>52.290177098229016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</v>
      </c>
      <c r="E59" s="10">
        <f t="shared" si="7"/>
        <v>70</v>
      </c>
      <c r="F59" s="10">
        <f t="shared" si="7"/>
        <v>31.030709017200913</v>
      </c>
      <c r="G59" s="10">
        <f t="shared" si="7"/>
        <v>74.49658658911015</v>
      </c>
      <c r="H59" s="10">
        <f t="shared" si="7"/>
        <v>480.3786492880895</v>
      </c>
      <c r="I59" s="10">
        <f t="shared" si="7"/>
        <v>195.78078078707264</v>
      </c>
      <c r="J59" s="10">
        <f t="shared" si="7"/>
        <v>49.83414928412815</v>
      </c>
      <c r="K59" s="10">
        <f t="shared" si="7"/>
        <v>64.70292206098668</v>
      </c>
      <c r="L59" s="10">
        <f t="shared" si="7"/>
        <v>411.06692201244607</v>
      </c>
      <c r="M59" s="10">
        <f t="shared" si="7"/>
        <v>175.28517810525292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185.5271855355197</v>
      </c>
      <c r="W59" s="10">
        <f t="shared" si="7"/>
        <v>64.48863636363636</v>
      </c>
      <c r="X59" s="10">
        <f t="shared" si="7"/>
        <v>0</v>
      </c>
      <c r="Y59" s="10">
        <f t="shared" si="7"/>
        <v>0</v>
      </c>
      <c r="Z59" s="11">
        <f t="shared" si="7"/>
        <v>70</v>
      </c>
    </row>
    <row r="60" spans="1:26" ht="13.5">
      <c r="A60" s="37" t="s">
        <v>32</v>
      </c>
      <c r="B60" s="12">
        <f t="shared" si="7"/>
        <v>394.2537914643691</v>
      </c>
      <c r="C60" s="12">
        <f t="shared" si="7"/>
        <v>0</v>
      </c>
      <c r="D60" s="3">
        <f t="shared" si="7"/>
        <v>70</v>
      </c>
      <c r="E60" s="13">
        <f t="shared" si="7"/>
        <v>70</v>
      </c>
      <c r="F60" s="13">
        <f t="shared" si="7"/>
        <v>114.04669387561539</v>
      </c>
      <c r="G60" s="13">
        <f t="shared" si="7"/>
        <v>79.62052768986877</v>
      </c>
      <c r="H60" s="13">
        <f t="shared" si="7"/>
        <v>65.10032366289356</v>
      </c>
      <c r="I60" s="13">
        <f t="shared" si="7"/>
        <v>86.23005811220573</v>
      </c>
      <c r="J60" s="13">
        <f t="shared" si="7"/>
        <v>27.76938421406735</v>
      </c>
      <c r="K60" s="13">
        <f t="shared" si="7"/>
        <v>198.06779491435148</v>
      </c>
      <c r="L60" s="13">
        <f t="shared" si="7"/>
        <v>34.46021363506513</v>
      </c>
      <c r="M60" s="13">
        <f t="shared" si="7"/>
        <v>86.83373696543299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86.5324161405597</v>
      </c>
      <c r="W60" s="13">
        <f t="shared" si="7"/>
        <v>68.86766722791904</v>
      </c>
      <c r="X60" s="13">
        <f t="shared" si="7"/>
        <v>0</v>
      </c>
      <c r="Y60" s="13">
        <f t="shared" si="7"/>
        <v>0</v>
      </c>
      <c r="Z60" s="14">
        <f t="shared" si="7"/>
        <v>70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70</v>
      </c>
      <c r="E64" s="13">
        <f t="shared" si="7"/>
        <v>70</v>
      </c>
      <c r="F64" s="13">
        <f t="shared" si="7"/>
        <v>114.04669387561539</v>
      </c>
      <c r="G64" s="13">
        <f t="shared" si="7"/>
        <v>79.62052768986877</v>
      </c>
      <c r="H64" s="13">
        <f t="shared" si="7"/>
        <v>65.10032366289356</v>
      </c>
      <c r="I64" s="13">
        <f t="shared" si="7"/>
        <v>86.23005811220573</v>
      </c>
      <c r="J64" s="13">
        <f t="shared" si="7"/>
        <v>27.76938421406735</v>
      </c>
      <c r="K64" s="13">
        <f t="shared" si="7"/>
        <v>198.06779491435148</v>
      </c>
      <c r="L64" s="13">
        <f t="shared" si="7"/>
        <v>34.46021363506513</v>
      </c>
      <c r="M64" s="13">
        <f t="shared" si="7"/>
        <v>86.83373696543299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86.5324161405597</v>
      </c>
      <c r="W64" s="13">
        <f t="shared" si="7"/>
        <v>68.86766722791904</v>
      </c>
      <c r="X64" s="13">
        <f t="shared" si="7"/>
        <v>0</v>
      </c>
      <c r="Y64" s="13">
        <f t="shared" si="7"/>
        <v>0</v>
      </c>
      <c r="Z64" s="14">
        <f t="shared" si="7"/>
        <v>70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38279472</v>
      </c>
      <c r="C67" s="23"/>
      <c r="D67" s="24">
        <v>45455000</v>
      </c>
      <c r="E67" s="25">
        <v>45455000</v>
      </c>
      <c r="F67" s="25">
        <v>3788256</v>
      </c>
      <c r="G67" s="25">
        <v>3878111</v>
      </c>
      <c r="H67" s="25">
        <v>3767331</v>
      </c>
      <c r="I67" s="25">
        <v>11433698</v>
      </c>
      <c r="J67" s="25">
        <v>3805938</v>
      </c>
      <c r="K67" s="25">
        <v>3834195</v>
      </c>
      <c r="L67" s="25">
        <v>4419777</v>
      </c>
      <c r="M67" s="25">
        <v>12059910</v>
      </c>
      <c r="N67" s="25"/>
      <c r="O67" s="25"/>
      <c r="P67" s="25"/>
      <c r="Q67" s="25"/>
      <c r="R67" s="25"/>
      <c r="S67" s="25"/>
      <c r="T67" s="25"/>
      <c r="U67" s="25"/>
      <c r="V67" s="25">
        <v>23493608</v>
      </c>
      <c r="W67" s="25">
        <v>21877583</v>
      </c>
      <c r="X67" s="25"/>
      <c r="Y67" s="24"/>
      <c r="Z67" s="26">
        <v>45455000</v>
      </c>
    </row>
    <row r="68" spans="1:26" ht="13.5" hidden="1">
      <c r="A68" s="36" t="s">
        <v>31</v>
      </c>
      <c r="B68" s="18">
        <v>27155717</v>
      </c>
      <c r="C68" s="18"/>
      <c r="D68" s="19">
        <v>30000000</v>
      </c>
      <c r="E68" s="20">
        <v>30000000</v>
      </c>
      <c r="F68" s="20">
        <v>2370281</v>
      </c>
      <c r="G68" s="20">
        <v>2395844</v>
      </c>
      <c r="H68" s="20">
        <v>2393138</v>
      </c>
      <c r="I68" s="20">
        <v>7159263</v>
      </c>
      <c r="J68" s="20">
        <v>2380454</v>
      </c>
      <c r="K68" s="20">
        <v>2396425</v>
      </c>
      <c r="L68" s="20">
        <v>2390484</v>
      </c>
      <c r="M68" s="20">
        <v>7167363</v>
      </c>
      <c r="N68" s="20"/>
      <c r="O68" s="20"/>
      <c r="P68" s="20"/>
      <c r="Q68" s="20"/>
      <c r="R68" s="20"/>
      <c r="S68" s="20"/>
      <c r="T68" s="20"/>
      <c r="U68" s="20"/>
      <c r="V68" s="20">
        <v>14326626</v>
      </c>
      <c r="W68" s="20">
        <v>14080000</v>
      </c>
      <c r="X68" s="20"/>
      <c r="Y68" s="19"/>
      <c r="Z68" s="22">
        <v>30000000</v>
      </c>
    </row>
    <row r="69" spans="1:26" ht="13.5" hidden="1">
      <c r="A69" s="37" t="s">
        <v>32</v>
      </c>
      <c r="B69" s="18">
        <v>3830578</v>
      </c>
      <c r="C69" s="18"/>
      <c r="D69" s="19">
        <v>3955000</v>
      </c>
      <c r="E69" s="20">
        <v>3955000</v>
      </c>
      <c r="F69" s="20">
        <v>337389</v>
      </c>
      <c r="G69" s="20">
        <v>339366</v>
      </c>
      <c r="H69" s="20">
        <v>338006</v>
      </c>
      <c r="I69" s="20">
        <v>1014761</v>
      </c>
      <c r="J69" s="20">
        <v>338884</v>
      </c>
      <c r="K69" s="20">
        <v>339819</v>
      </c>
      <c r="L69" s="20">
        <v>339551</v>
      </c>
      <c r="M69" s="20">
        <v>1018254</v>
      </c>
      <c r="N69" s="20"/>
      <c r="O69" s="20"/>
      <c r="P69" s="20"/>
      <c r="Q69" s="20"/>
      <c r="R69" s="20"/>
      <c r="S69" s="20"/>
      <c r="T69" s="20"/>
      <c r="U69" s="20"/>
      <c r="V69" s="20">
        <v>2033015</v>
      </c>
      <c r="W69" s="20">
        <v>2049583</v>
      </c>
      <c r="X69" s="20"/>
      <c r="Y69" s="19"/>
      <c r="Z69" s="22">
        <v>3955000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-21329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>
        <v>-26996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3878903</v>
      </c>
      <c r="C73" s="18"/>
      <c r="D73" s="19">
        <v>3955000</v>
      </c>
      <c r="E73" s="20">
        <v>3955000</v>
      </c>
      <c r="F73" s="20">
        <v>337389</v>
      </c>
      <c r="G73" s="20">
        <v>339366</v>
      </c>
      <c r="H73" s="20">
        <v>338006</v>
      </c>
      <c r="I73" s="20">
        <v>1014761</v>
      </c>
      <c r="J73" s="20">
        <v>338884</v>
      </c>
      <c r="K73" s="20">
        <v>339819</v>
      </c>
      <c r="L73" s="20">
        <v>339551</v>
      </c>
      <c r="M73" s="20">
        <v>1018254</v>
      </c>
      <c r="N73" s="20"/>
      <c r="O73" s="20"/>
      <c r="P73" s="20"/>
      <c r="Q73" s="20"/>
      <c r="R73" s="20"/>
      <c r="S73" s="20"/>
      <c r="T73" s="20"/>
      <c r="U73" s="20"/>
      <c r="V73" s="20">
        <v>2033015</v>
      </c>
      <c r="W73" s="20">
        <v>2049583</v>
      </c>
      <c r="X73" s="20"/>
      <c r="Y73" s="19"/>
      <c r="Z73" s="22">
        <v>3955000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7293177</v>
      </c>
      <c r="C75" s="27"/>
      <c r="D75" s="28">
        <v>11500000</v>
      </c>
      <c r="E75" s="29">
        <v>11500000</v>
      </c>
      <c r="F75" s="29">
        <v>1080586</v>
      </c>
      <c r="G75" s="29">
        <v>1142901</v>
      </c>
      <c r="H75" s="29">
        <v>1036187</v>
      </c>
      <c r="I75" s="29">
        <v>3259674</v>
      </c>
      <c r="J75" s="29">
        <v>1086600</v>
      </c>
      <c r="K75" s="29">
        <v>1097951</v>
      </c>
      <c r="L75" s="29">
        <v>1689742</v>
      </c>
      <c r="M75" s="29">
        <v>3874293</v>
      </c>
      <c r="N75" s="29"/>
      <c r="O75" s="29"/>
      <c r="P75" s="29"/>
      <c r="Q75" s="29"/>
      <c r="R75" s="29"/>
      <c r="S75" s="29"/>
      <c r="T75" s="29"/>
      <c r="U75" s="29"/>
      <c r="V75" s="29">
        <v>7133967</v>
      </c>
      <c r="W75" s="29">
        <v>5748000</v>
      </c>
      <c r="X75" s="29"/>
      <c r="Y75" s="28"/>
      <c r="Z75" s="30">
        <v>11500000</v>
      </c>
    </row>
    <row r="76" spans="1:26" ht="13.5" hidden="1">
      <c r="A76" s="41" t="s">
        <v>120</v>
      </c>
      <c r="B76" s="31">
        <v>22395376</v>
      </c>
      <c r="C76" s="31"/>
      <c r="D76" s="32">
        <v>23768500</v>
      </c>
      <c r="E76" s="33">
        <v>23768500</v>
      </c>
      <c r="F76" s="33">
        <v>1120296</v>
      </c>
      <c r="G76" s="33">
        <v>2055027</v>
      </c>
      <c r="H76" s="33">
        <v>11716167</v>
      </c>
      <c r="I76" s="33">
        <v>14891490</v>
      </c>
      <c r="J76" s="33">
        <v>1280385</v>
      </c>
      <c r="K76" s="33">
        <v>2223629</v>
      </c>
      <c r="L76" s="33">
        <v>9943499</v>
      </c>
      <c r="M76" s="33">
        <v>13447513</v>
      </c>
      <c r="N76" s="33"/>
      <c r="O76" s="33"/>
      <c r="P76" s="33"/>
      <c r="Q76" s="33"/>
      <c r="R76" s="33"/>
      <c r="S76" s="33"/>
      <c r="T76" s="33"/>
      <c r="U76" s="33"/>
      <c r="V76" s="33">
        <v>28339003</v>
      </c>
      <c r="W76" s="33">
        <v>10491500</v>
      </c>
      <c r="X76" s="33"/>
      <c r="Y76" s="32"/>
      <c r="Z76" s="34">
        <v>23768500</v>
      </c>
    </row>
    <row r="77" spans="1:26" ht="13.5" hidden="1">
      <c r="A77" s="36" t="s">
        <v>31</v>
      </c>
      <c r="B77" s="18"/>
      <c r="C77" s="18"/>
      <c r="D77" s="19">
        <v>21000000</v>
      </c>
      <c r="E77" s="20">
        <v>21000000</v>
      </c>
      <c r="F77" s="20">
        <v>735515</v>
      </c>
      <c r="G77" s="20">
        <v>1784822</v>
      </c>
      <c r="H77" s="20">
        <v>11496124</v>
      </c>
      <c r="I77" s="20">
        <v>14016461</v>
      </c>
      <c r="J77" s="20">
        <v>1186279</v>
      </c>
      <c r="K77" s="20">
        <v>1550557</v>
      </c>
      <c r="L77" s="20">
        <v>9826489</v>
      </c>
      <c r="M77" s="20">
        <v>12563325</v>
      </c>
      <c r="N77" s="20"/>
      <c r="O77" s="20"/>
      <c r="P77" s="20"/>
      <c r="Q77" s="20"/>
      <c r="R77" s="20"/>
      <c r="S77" s="20"/>
      <c r="T77" s="20"/>
      <c r="U77" s="20"/>
      <c r="V77" s="20">
        <v>26579786</v>
      </c>
      <c r="W77" s="20">
        <v>9080000</v>
      </c>
      <c r="X77" s="20"/>
      <c r="Y77" s="19"/>
      <c r="Z77" s="22">
        <v>21000000</v>
      </c>
    </row>
    <row r="78" spans="1:26" ht="13.5" hidden="1">
      <c r="A78" s="37" t="s">
        <v>32</v>
      </c>
      <c r="B78" s="18">
        <v>15102199</v>
      </c>
      <c r="C78" s="18"/>
      <c r="D78" s="19">
        <v>2768500</v>
      </c>
      <c r="E78" s="20">
        <v>2768500</v>
      </c>
      <c r="F78" s="20">
        <v>384781</v>
      </c>
      <c r="G78" s="20">
        <v>270205</v>
      </c>
      <c r="H78" s="20">
        <v>220043</v>
      </c>
      <c r="I78" s="20">
        <v>875029</v>
      </c>
      <c r="J78" s="20">
        <v>94106</v>
      </c>
      <c r="K78" s="20">
        <v>673072</v>
      </c>
      <c r="L78" s="20">
        <v>117010</v>
      </c>
      <c r="M78" s="20">
        <v>884188</v>
      </c>
      <c r="N78" s="20"/>
      <c r="O78" s="20"/>
      <c r="P78" s="20"/>
      <c r="Q78" s="20"/>
      <c r="R78" s="20"/>
      <c r="S78" s="20"/>
      <c r="T78" s="20"/>
      <c r="U78" s="20"/>
      <c r="V78" s="20">
        <v>1759217</v>
      </c>
      <c r="W78" s="20">
        <v>1411500</v>
      </c>
      <c r="X78" s="20"/>
      <c r="Y78" s="19"/>
      <c r="Z78" s="22">
        <v>2768500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2768500</v>
      </c>
      <c r="E82" s="20">
        <v>2768500</v>
      </c>
      <c r="F82" s="20">
        <v>384781</v>
      </c>
      <c r="G82" s="20">
        <v>270205</v>
      </c>
      <c r="H82" s="20">
        <v>220043</v>
      </c>
      <c r="I82" s="20">
        <v>875029</v>
      </c>
      <c r="J82" s="20">
        <v>94106</v>
      </c>
      <c r="K82" s="20">
        <v>673072</v>
      </c>
      <c r="L82" s="20">
        <v>117010</v>
      </c>
      <c r="M82" s="20">
        <v>884188</v>
      </c>
      <c r="N82" s="20"/>
      <c r="O82" s="20"/>
      <c r="P82" s="20"/>
      <c r="Q82" s="20"/>
      <c r="R82" s="20"/>
      <c r="S82" s="20"/>
      <c r="T82" s="20"/>
      <c r="U82" s="20"/>
      <c r="V82" s="20">
        <v>1759217</v>
      </c>
      <c r="W82" s="20">
        <v>1411500</v>
      </c>
      <c r="X82" s="20"/>
      <c r="Y82" s="19"/>
      <c r="Z82" s="22">
        <v>2768500</v>
      </c>
    </row>
    <row r="83" spans="1:26" ht="13.5" hidden="1">
      <c r="A83" s="38" t="s">
        <v>117</v>
      </c>
      <c r="B83" s="18">
        <v>15102199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7293177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41948076</v>
      </c>
      <c r="C5" s="18">
        <v>0</v>
      </c>
      <c r="D5" s="58">
        <v>47544438</v>
      </c>
      <c r="E5" s="59">
        <v>47544438</v>
      </c>
      <c r="F5" s="59">
        <v>3934000</v>
      </c>
      <c r="G5" s="59">
        <v>0</v>
      </c>
      <c r="H5" s="59">
        <v>0</v>
      </c>
      <c r="I5" s="59">
        <v>3934000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3934000</v>
      </c>
      <c r="W5" s="59">
        <v>26353470</v>
      </c>
      <c r="X5" s="59">
        <v>-22419470</v>
      </c>
      <c r="Y5" s="60">
        <v>-85.07</v>
      </c>
      <c r="Z5" s="61">
        <v>47544438</v>
      </c>
    </row>
    <row r="6" spans="1:26" ht="13.5">
      <c r="A6" s="57" t="s">
        <v>32</v>
      </c>
      <c r="B6" s="18">
        <v>163218774</v>
      </c>
      <c r="C6" s="18">
        <v>0</v>
      </c>
      <c r="D6" s="58">
        <v>176700050</v>
      </c>
      <c r="E6" s="59">
        <v>176700050</v>
      </c>
      <c r="F6" s="59">
        <v>15627000</v>
      </c>
      <c r="G6" s="59">
        <v>0</v>
      </c>
      <c r="H6" s="59">
        <v>0</v>
      </c>
      <c r="I6" s="59">
        <v>15627000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15627000</v>
      </c>
      <c r="W6" s="59">
        <v>89396355</v>
      </c>
      <c r="X6" s="59">
        <v>-73769355</v>
      </c>
      <c r="Y6" s="60">
        <v>-82.52</v>
      </c>
      <c r="Z6" s="61">
        <v>176700050</v>
      </c>
    </row>
    <row r="7" spans="1:26" ht="13.5">
      <c r="A7" s="57" t="s">
        <v>33</v>
      </c>
      <c r="B7" s="18">
        <v>6096205</v>
      </c>
      <c r="C7" s="18">
        <v>0</v>
      </c>
      <c r="D7" s="58">
        <v>6415245</v>
      </c>
      <c r="E7" s="59">
        <v>6415245</v>
      </c>
      <c r="F7" s="59">
        <v>435773</v>
      </c>
      <c r="G7" s="59">
        <v>0</v>
      </c>
      <c r="H7" s="59">
        <v>0</v>
      </c>
      <c r="I7" s="59">
        <v>435773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435773</v>
      </c>
      <c r="W7" s="59">
        <v>2720491</v>
      </c>
      <c r="X7" s="59">
        <v>-2284718</v>
      </c>
      <c r="Y7" s="60">
        <v>-83.98</v>
      </c>
      <c r="Z7" s="61">
        <v>6415245</v>
      </c>
    </row>
    <row r="8" spans="1:26" ht="13.5">
      <c r="A8" s="57" t="s">
        <v>34</v>
      </c>
      <c r="B8" s="18">
        <v>86091508</v>
      </c>
      <c r="C8" s="18">
        <v>0</v>
      </c>
      <c r="D8" s="58">
        <v>89499650</v>
      </c>
      <c r="E8" s="59">
        <v>89499650</v>
      </c>
      <c r="F8" s="59">
        <v>34333167</v>
      </c>
      <c r="G8" s="59">
        <v>0</v>
      </c>
      <c r="H8" s="59">
        <v>0</v>
      </c>
      <c r="I8" s="59">
        <v>34333167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34333167</v>
      </c>
      <c r="W8" s="59">
        <v>55954543</v>
      </c>
      <c r="X8" s="59">
        <v>-21621376</v>
      </c>
      <c r="Y8" s="60">
        <v>-38.64</v>
      </c>
      <c r="Z8" s="61">
        <v>89499650</v>
      </c>
    </row>
    <row r="9" spans="1:26" ht="13.5">
      <c r="A9" s="57" t="s">
        <v>35</v>
      </c>
      <c r="B9" s="18">
        <v>28970608</v>
      </c>
      <c r="C9" s="18">
        <v>0</v>
      </c>
      <c r="D9" s="58">
        <v>31911642</v>
      </c>
      <c r="E9" s="59">
        <v>31911642</v>
      </c>
      <c r="F9" s="59">
        <v>1969440</v>
      </c>
      <c r="G9" s="59">
        <v>0</v>
      </c>
      <c r="H9" s="59">
        <v>0</v>
      </c>
      <c r="I9" s="59">
        <v>1969440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1969440</v>
      </c>
      <c r="W9" s="59">
        <v>15488112</v>
      </c>
      <c r="X9" s="59">
        <v>-13518672</v>
      </c>
      <c r="Y9" s="60">
        <v>-87.28</v>
      </c>
      <c r="Z9" s="61">
        <v>31911642</v>
      </c>
    </row>
    <row r="10" spans="1:26" ht="25.5">
      <c r="A10" s="62" t="s">
        <v>105</v>
      </c>
      <c r="B10" s="63">
        <f>SUM(B5:B9)</f>
        <v>326325171</v>
      </c>
      <c r="C10" s="63">
        <f>SUM(C5:C9)</f>
        <v>0</v>
      </c>
      <c r="D10" s="64">
        <f aca="true" t="shared" si="0" ref="D10:Z10">SUM(D5:D9)</f>
        <v>352071025</v>
      </c>
      <c r="E10" s="65">
        <f t="shared" si="0"/>
        <v>352071025</v>
      </c>
      <c r="F10" s="65">
        <f t="shared" si="0"/>
        <v>56299380</v>
      </c>
      <c r="G10" s="65">
        <f t="shared" si="0"/>
        <v>0</v>
      </c>
      <c r="H10" s="65">
        <f t="shared" si="0"/>
        <v>0</v>
      </c>
      <c r="I10" s="65">
        <f t="shared" si="0"/>
        <v>56299380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56299380</v>
      </c>
      <c r="W10" s="65">
        <f t="shared" si="0"/>
        <v>189912971</v>
      </c>
      <c r="X10" s="65">
        <f t="shared" si="0"/>
        <v>-133613591</v>
      </c>
      <c r="Y10" s="66">
        <f>+IF(W10&lt;&gt;0,(X10/W10)*100,0)</f>
        <v>-70.35516863142539</v>
      </c>
      <c r="Z10" s="67">
        <f t="shared" si="0"/>
        <v>352071025</v>
      </c>
    </row>
    <row r="11" spans="1:26" ht="13.5">
      <c r="A11" s="57" t="s">
        <v>36</v>
      </c>
      <c r="B11" s="18">
        <v>111281299</v>
      </c>
      <c r="C11" s="18">
        <v>0</v>
      </c>
      <c r="D11" s="58">
        <v>124110840</v>
      </c>
      <c r="E11" s="59">
        <v>124110840</v>
      </c>
      <c r="F11" s="59">
        <v>10058859</v>
      </c>
      <c r="G11" s="59">
        <v>0</v>
      </c>
      <c r="H11" s="59">
        <v>0</v>
      </c>
      <c r="I11" s="59">
        <v>10058859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10058859</v>
      </c>
      <c r="W11" s="59">
        <v>61014079</v>
      </c>
      <c r="X11" s="59">
        <v>-50955220</v>
      </c>
      <c r="Y11" s="60">
        <v>-83.51</v>
      </c>
      <c r="Z11" s="61">
        <v>124110840</v>
      </c>
    </row>
    <row r="12" spans="1:26" ht="13.5">
      <c r="A12" s="57" t="s">
        <v>37</v>
      </c>
      <c r="B12" s="18">
        <v>7078606</v>
      </c>
      <c r="C12" s="18">
        <v>0</v>
      </c>
      <c r="D12" s="58">
        <v>6846533</v>
      </c>
      <c r="E12" s="59">
        <v>6846533</v>
      </c>
      <c r="F12" s="59">
        <v>598765</v>
      </c>
      <c r="G12" s="59">
        <v>0</v>
      </c>
      <c r="H12" s="59">
        <v>0</v>
      </c>
      <c r="I12" s="59">
        <v>598765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598765</v>
      </c>
      <c r="W12" s="59">
        <v>3335013</v>
      </c>
      <c r="X12" s="59">
        <v>-2736248</v>
      </c>
      <c r="Y12" s="60">
        <v>-82.05</v>
      </c>
      <c r="Z12" s="61">
        <v>6846533</v>
      </c>
    </row>
    <row r="13" spans="1:26" ht="13.5">
      <c r="A13" s="57" t="s">
        <v>106</v>
      </c>
      <c r="B13" s="18">
        <v>54244863</v>
      </c>
      <c r="C13" s="18">
        <v>0</v>
      </c>
      <c r="D13" s="58">
        <v>60602666</v>
      </c>
      <c r="E13" s="59">
        <v>60602666</v>
      </c>
      <c r="F13" s="59">
        <v>5011721</v>
      </c>
      <c r="G13" s="59">
        <v>0</v>
      </c>
      <c r="H13" s="59">
        <v>0</v>
      </c>
      <c r="I13" s="59">
        <v>5011721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5011721</v>
      </c>
      <c r="W13" s="59">
        <v>30300000</v>
      </c>
      <c r="X13" s="59">
        <v>-25288279</v>
      </c>
      <c r="Y13" s="60">
        <v>-83.46</v>
      </c>
      <c r="Z13" s="61">
        <v>60602666</v>
      </c>
    </row>
    <row r="14" spans="1:26" ht="13.5">
      <c r="A14" s="57" t="s">
        <v>38</v>
      </c>
      <c r="B14" s="18">
        <v>14390522</v>
      </c>
      <c r="C14" s="18">
        <v>0</v>
      </c>
      <c r="D14" s="58">
        <v>11885283</v>
      </c>
      <c r="E14" s="59">
        <v>11885283</v>
      </c>
      <c r="F14" s="59">
        <v>1008641</v>
      </c>
      <c r="G14" s="59">
        <v>0</v>
      </c>
      <c r="H14" s="59">
        <v>0</v>
      </c>
      <c r="I14" s="59">
        <v>1008641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1008641</v>
      </c>
      <c r="W14" s="59">
        <v>5745822</v>
      </c>
      <c r="X14" s="59">
        <v>-4737181</v>
      </c>
      <c r="Y14" s="60">
        <v>-82.45</v>
      </c>
      <c r="Z14" s="61">
        <v>11885283</v>
      </c>
    </row>
    <row r="15" spans="1:26" ht="13.5">
      <c r="A15" s="57" t="s">
        <v>39</v>
      </c>
      <c r="B15" s="18">
        <v>94515646</v>
      </c>
      <c r="C15" s="18">
        <v>0</v>
      </c>
      <c r="D15" s="58">
        <v>106448088</v>
      </c>
      <c r="E15" s="59">
        <v>106448088</v>
      </c>
      <c r="F15" s="59">
        <v>10818228</v>
      </c>
      <c r="G15" s="59">
        <v>0</v>
      </c>
      <c r="H15" s="59">
        <v>0</v>
      </c>
      <c r="I15" s="59">
        <v>10818228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10818228</v>
      </c>
      <c r="W15" s="59">
        <v>54402480</v>
      </c>
      <c r="X15" s="59">
        <v>-43584252</v>
      </c>
      <c r="Y15" s="60">
        <v>-80.11</v>
      </c>
      <c r="Z15" s="61">
        <v>106448088</v>
      </c>
    </row>
    <row r="16" spans="1:26" ht="13.5">
      <c r="A16" s="68" t="s">
        <v>40</v>
      </c>
      <c r="B16" s="18">
        <v>1125948</v>
      </c>
      <c r="C16" s="18">
        <v>0</v>
      </c>
      <c r="D16" s="58">
        <v>1182035</v>
      </c>
      <c r="E16" s="59">
        <v>1182035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304447</v>
      </c>
      <c r="X16" s="59">
        <v>-304447</v>
      </c>
      <c r="Y16" s="60">
        <v>-100</v>
      </c>
      <c r="Z16" s="61">
        <v>1182035</v>
      </c>
    </row>
    <row r="17" spans="1:26" ht="13.5">
      <c r="A17" s="57" t="s">
        <v>41</v>
      </c>
      <c r="B17" s="18">
        <v>84554691</v>
      </c>
      <c r="C17" s="18">
        <v>0</v>
      </c>
      <c r="D17" s="58">
        <v>83830547</v>
      </c>
      <c r="E17" s="59">
        <v>83830547</v>
      </c>
      <c r="F17" s="59">
        <v>6309478</v>
      </c>
      <c r="G17" s="59">
        <v>0</v>
      </c>
      <c r="H17" s="59">
        <v>0</v>
      </c>
      <c r="I17" s="59">
        <v>6309478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6309478</v>
      </c>
      <c r="W17" s="59">
        <v>32508833</v>
      </c>
      <c r="X17" s="59">
        <v>-26199355</v>
      </c>
      <c r="Y17" s="60">
        <v>-80.59</v>
      </c>
      <c r="Z17" s="61">
        <v>83830547</v>
      </c>
    </row>
    <row r="18" spans="1:26" ht="13.5">
      <c r="A18" s="69" t="s">
        <v>42</v>
      </c>
      <c r="B18" s="70">
        <f>SUM(B11:B17)</f>
        <v>367191575</v>
      </c>
      <c r="C18" s="70">
        <f>SUM(C11:C17)</f>
        <v>0</v>
      </c>
      <c r="D18" s="71">
        <f aca="true" t="shared" si="1" ref="D18:Z18">SUM(D11:D17)</f>
        <v>394905992</v>
      </c>
      <c r="E18" s="72">
        <f t="shared" si="1"/>
        <v>394905992</v>
      </c>
      <c r="F18" s="72">
        <f t="shared" si="1"/>
        <v>33805692</v>
      </c>
      <c r="G18" s="72">
        <f t="shared" si="1"/>
        <v>0</v>
      </c>
      <c r="H18" s="72">
        <f t="shared" si="1"/>
        <v>0</v>
      </c>
      <c r="I18" s="72">
        <f t="shared" si="1"/>
        <v>33805692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33805692</v>
      </c>
      <c r="W18" s="72">
        <f t="shared" si="1"/>
        <v>187610674</v>
      </c>
      <c r="X18" s="72">
        <f t="shared" si="1"/>
        <v>-153804982</v>
      </c>
      <c r="Y18" s="66">
        <f>+IF(W18&lt;&gt;0,(X18/W18)*100,0)</f>
        <v>-81.98093355818337</v>
      </c>
      <c r="Z18" s="73">
        <f t="shared" si="1"/>
        <v>394905992</v>
      </c>
    </row>
    <row r="19" spans="1:26" ht="13.5">
      <c r="A19" s="69" t="s">
        <v>43</v>
      </c>
      <c r="B19" s="74">
        <f>+B10-B18</f>
        <v>-40866404</v>
      </c>
      <c r="C19" s="74">
        <f>+C10-C18</f>
        <v>0</v>
      </c>
      <c r="D19" s="75">
        <f aca="true" t="shared" si="2" ref="D19:Z19">+D10-D18</f>
        <v>-42834967</v>
      </c>
      <c r="E19" s="76">
        <f t="shared" si="2"/>
        <v>-42834967</v>
      </c>
      <c r="F19" s="76">
        <f t="shared" si="2"/>
        <v>22493688</v>
      </c>
      <c r="G19" s="76">
        <f t="shared" si="2"/>
        <v>0</v>
      </c>
      <c r="H19" s="76">
        <f t="shared" si="2"/>
        <v>0</v>
      </c>
      <c r="I19" s="76">
        <f t="shared" si="2"/>
        <v>22493688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22493688</v>
      </c>
      <c r="W19" s="76">
        <f>IF(E10=E18,0,W10-W18)</f>
        <v>2302297</v>
      </c>
      <c r="X19" s="76">
        <f t="shared" si="2"/>
        <v>20191391</v>
      </c>
      <c r="Y19" s="77">
        <f>+IF(W19&lt;&gt;0,(X19/W19)*100,0)</f>
        <v>877.0106984459434</v>
      </c>
      <c r="Z19" s="78">
        <f t="shared" si="2"/>
        <v>-42834967</v>
      </c>
    </row>
    <row r="20" spans="1:26" ht="13.5">
      <c r="A20" s="57" t="s">
        <v>44</v>
      </c>
      <c r="B20" s="18">
        <v>0</v>
      </c>
      <c r="C20" s="18">
        <v>0</v>
      </c>
      <c r="D20" s="58">
        <v>49796347</v>
      </c>
      <c r="E20" s="59">
        <v>49796347</v>
      </c>
      <c r="F20" s="59">
        <v>1002750</v>
      </c>
      <c r="G20" s="59">
        <v>0</v>
      </c>
      <c r="H20" s="59">
        <v>0</v>
      </c>
      <c r="I20" s="59">
        <v>1002750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1002750</v>
      </c>
      <c r="W20" s="59">
        <v>20096159</v>
      </c>
      <c r="X20" s="59">
        <v>-19093409</v>
      </c>
      <c r="Y20" s="60">
        <v>-95.01</v>
      </c>
      <c r="Z20" s="61">
        <v>49796347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-40866404</v>
      </c>
      <c r="C22" s="85">
        <f>SUM(C19:C21)</f>
        <v>0</v>
      </c>
      <c r="D22" s="86">
        <f aca="true" t="shared" si="3" ref="D22:Z22">SUM(D19:D21)</f>
        <v>6961380</v>
      </c>
      <c r="E22" s="87">
        <f t="shared" si="3"/>
        <v>6961380</v>
      </c>
      <c r="F22" s="87">
        <f t="shared" si="3"/>
        <v>23496438</v>
      </c>
      <c r="G22" s="87">
        <f t="shared" si="3"/>
        <v>0</v>
      </c>
      <c r="H22" s="87">
        <f t="shared" si="3"/>
        <v>0</v>
      </c>
      <c r="I22" s="87">
        <f t="shared" si="3"/>
        <v>23496438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23496438</v>
      </c>
      <c r="W22" s="87">
        <f t="shared" si="3"/>
        <v>22398456</v>
      </c>
      <c r="X22" s="87">
        <f t="shared" si="3"/>
        <v>1097982</v>
      </c>
      <c r="Y22" s="88">
        <f>+IF(W22&lt;&gt;0,(X22/W22)*100,0)</f>
        <v>4.902043247981021</v>
      </c>
      <c r="Z22" s="89">
        <f t="shared" si="3"/>
        <v>6961380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-40866404</v>
      </c>
      <c r="C24" s="74">
        <f>SUM(C22:C23)</f>
        <v>0</v>
      </c>
      <c r="D24" s="75">
        <f aca="true" t="shared" si="4" ref="D24:Z24">SUM(D22:D23)</f>
        <v>6961380</v>
      </c>
      <c r="E24" s="76">
        <f t="shared" si="4"/>
        <v>6961380</v>
      </c>
      <c r="F24" s="76">
        <f t="shared" si="4"/>
        <v>23496438</v>
      </c>
      <c r="G24" s="76">
        <f t="shared" si="4"/>
        <v>0</v>
      </c>
      <c r="H24" s="76">
        <f t="shared" si="4"/>
        <v>0</v>
      </c>
      <c r="I24" s="76">
        <f t="shared" si="4"/>
        <v>23496438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23496438</v>
      </c>
      <c r="W24" s="76">
        <f t="shared" si="4"/>
        <v>22398456</v>
      </c>
      <c r="X24" s="76">
        <f t="shared" si="4"/>
        <v>1097982</v>
      </c>
      <c r="Y24" s="77">
        <f>+IF(W24&lt;&gt;0,(X24/W24)*100,0)</f>
        <v>4.902043247981021</v>
      </c>
      <c r="Z24" s="78">
        <f t="shared" si="4"/>
        <v>6961380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85418084</v>
      </c>
      <c r="C27" s="21">
        <v>0</v>
      </c>
      <c r="D27" s="98">
        <v>66963000</v>
      </c>
      <c r="E27" s="99">
        <v>66963000</v>
      </c>
      <c r="F27" s="99">
        <v>1195095</v>
      </c>
      <c r="G27" s="99">
        <v>3462114</v>
      </c>
      <c r="H27" s="99">
        <v>0</v>
      </c>
      <c r="I27" s="99">
        <v>4657209</v>
      </c>
      <c r="J27" s="99">
        <v>2629230</v>
      </c>
      <c r="K27" s="99">
        <v>0</v>
      </c>
      <c r="L27" s="99">
        <v>998614</v>
      </c>
      <c r="M27" s="99">
        <v>3627844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8285053</v>
      </c>
      <c r="W27" s="99">
        <v>33481500</v>
      </c>
      <c r="X27" s="99">
        <v>-25196447</v>
      </c>
      <c r="Y27" s="100">
        <v>-75.25</v>
      </c>
      <c r="Z27" s="101">
        <v>66963000</v>
      </c>
    </row>
    <row r="28" spans="1:26" ht="13.5">
      <c r="A28" s="102" t="s">
        <v>44</v>
      </c>
      <c r="B28" s="18">
        <v>69095804</v>
      </c>
      <c r="C28" s="18">
        <v>0</v>
      </c>
      <c r="D28" s="58">
        <v>49796000</v>
      </c>
      <c r="E28" s="59">
        <v>49796000</v>
      </c>
      <c r="F28" s="59">
        <v>1002750</v>
      </c>
      <c r="G28" s="59">
        <v>1968601</v>
      </c>
      <c r="H28" s="59">
        <v>0</v>
      </c>
      <c r="I28" s="59">
        <v>2971351</v>
      </c>
      <c r="J28" s="59">
        <v>2250888</v>
      </c>
      <c r="K28" s="59">
        <v>0</v>
      </c>
      <c r="L28" s="59">
        <v>849815</v>
      </c>
      <c r="M28" s="59">
        <v>3100703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6072054</v>
      </c>
      <c r="W28" s="59">
        <v>24898000</v>
      </c>
      <c r="X28" s="59">
        <v>-18825946</v>
      </c>
      <c r="Y28" s="60">
        <v>-75.61</v>
      </c>
      <c r="Z28" s="61">
        <v>49796000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16322280</v>
      </c>
      <c r="C31" s="18">
        <v>0</v>
      </c>
      <c r="D31" s="58">
        <v>17167000</v>
      </c>
      <c r="E31" s="59">
        <v>17167000</v>
      </c>
      <c r="F31" s="59">
        <v>192345</v>
      </c>
      <c r="G31" s="59">
        <v>1493513</v>
      </c>
      <c r="H31" s="59">
        <v>0</v>
      </c>
      <c r="I31" s="59">
        <v>1685858</v>
      </c>
      <c r="J31" s="59">
        <v>378342</v>
      </c>
      <c r="K31" s="59">
        <v>0</v>
      </c>
      <c r="L31" s="59">
        <v>148799</v>
      </c>
      <c r="M31" s="59">
        <v>527141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2212999</v>
      </c>
      <c r="W31" s="59">
        <v>8583500</v>
      </c>
      <c r="X31" s="59">
        <v>-6370501</v>
      </c>
      <c r="Y31" s="60">
        <v>-74.22</v>
      </c>
      <c r="Z31" s="61">
        <v>17167000</v>
      </c>
    </row>
    <row r="32" spans="1:26" ht="13.5">
      <c r="A32" s="69" t="s">
        <v>50</v>
      </c>
      <c r="B32" s="21">
        <f>SUM(B28:B31)</f>
        <v>85418084</v>
      </c>
      <c r="C32" s="21">
        <f>SUM(C28:C31)</f>
        <v>0</v>
      </c>
      <c r="D32" s="98">
        <f aca="true" t="shared" si="5" ref="D32:Z32">SUM(D28:D31)</f>
        <v>66963000</v>
      </c>
      <c r="E32" s="99">
        <f t="shared" si="5"/>
        <v>66963000</v>
      </c>
      <c r="F32" s="99">
        <f t="shared" si="5"/>
        <v>1195095</v>
      </c>
      <c r="G32" s="99">
        <f t="shared" si="5"/>
        <v>3462114</v>
      </c>
      <c r="H32" s="99">
        <f t="shared" si="5"/>
        <v>0</v>
      </c>
      <c r="I32" s="99">
        <f t="shared" si="5"/>
        <v>4657209</v>
      </c>
      <c r="J32" s="99">
        <f t="shared" si="5"/>
        <v>2629230</v>
      </c>
      <c r="K32" s="99">
        <f t="shared" si="5"/>
        <v>0</v>
      </c>
      <c r="L32" s="99">
        <f t="shared" si="5"/>
        <v>998614</v>
      </c>
      <c r="M32" s="99">
        <f t="shared" si="5"/>
        <v>3627844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8285053</v>
      </c>
      <c r="W32" s="99">
        <f t="shared" si="5"/>
        <v>33481500</v>
      </c>
      <c r="X32" s="99">
        <f t="shared" si="5"/>
        <v>-25196447</v>
      </c>
      <c r="Y32" s="100">
        <f>+IF(W32&lt;&gt;0,(X32/W32)*100,0)</f>
        <v>-75.25483326613205</v>
      </c>
      <c r="Z32" s="101">
        <f t="shared" si="5"/>
        <v>66963000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204299276</v>
      </c>
      <c r="C35" s="18">
        <v>0</v>
      </c>
      <c r="D35" s="58">
        <v>149991573</v>
      </c>
      <c r="E35" s="59">
        <v>149991573</v>
      </c>
      <c r="F35" s="59">
        <v>0</v>
      </c>
      <c r="G35" s="59">
        <v>0</v>
      </c>
      <c r="H35" s="59">
        <v>0</v>
      </c>
      <c r="I35" s="59">
        <v>0</v>
      </c>
      <c r="J35" s="59">
        <v>281803301</v>
      </c>
      <c r="K35" s="59">
        <v>0</v>
      </c>
      <c r="L35" s="59">
        <v>239509168</v>
      </c>
      <c r="M35" s="59">
        <v>239509168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239509168</v>
      </c>
      <c r="W35" s="59">
        <v>74995787</v>
      </c>
      <c r="X35" s="59">
        <v>164513381</v>
      </c>
      <c r="Y35" s="60">
        <v>219.36</v>
      </c>
      <c r="Z35" s="61">
        <v>149991573</v>
      </c>
    </row>
    <row r="36" spans="1:26" ht="13.5">
      <c r="A36" s="57" t="s">
        <v>53</v>
      </c>
      <c r="B36" s="18">
        <v>1097386155</v>
      </c>
      <c r="C36" s="18">
        <v>0</v>
      </c>
      <c r="D36" s="58">
        <v>1163542504</v>
      </c>
      <c r="E36" s="59">
        <v>1163542504</v>
      </c>
      <c r="F36" s="59">
        <v>0</v>
      </c>
      <c r="G36" s="59">
        <v>0</v>
      </c>
      <c r="H36" s="59">
        <v>0</v>
      </c>
      <c r="I36" s="59">
        <v>0</v>
      </c>
      <c r="J36" s="59">
        <v>10809990338</v>
      </c>
      <c r="K36" s="59">
        <v>0</v>
      </c>
      <c r="L36" s="59">
        <v>1080251278</v>
      </c>
      <c r="M36" s="59">
        <v>1080251278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1080251278</v>
      </c>
      <c r="W36" s="59">
        <v>581771252</v>
      </c>
      <c r="X36" s="59">
        <v>498480026</v>
      </c>
      <c r="Y36" s="60">
        <v>85.68</v>
      </c>
      <c r="Z36" s="61">
        <v>1163542504</v>
      </c>
    </row>
    <row r="37" spans="1:26" ht="13.5">
      <c r="A37" s="57" t="s">
        <v>54</v>
      </c>
      <c r="B37" s="18">
        <v>73842229</v>
      </c>
      <c r="C37" s="18">
        <v>0</v>
      </c>
      <c r="D37" s="58">
        <v>49798266</v>
      </c>
      <c r="E37" s="59">
        <v>49798266</v>
      </c>
      <c r="F37" s="59">
        <v>0</v>
      </c>
      <c r="G37" s="59">
        <v>0</v>
      </c>
      <c r="H37" s="59">
        <v>0</v>
      </c>
      <c r="I37" s="59">
        <v>0</v>
      </c>
      <c r="J37" s="59">
        <v>103218630</v>
      </c>
      <c r="K37" s="59">
        <v>0</v>
      </c>
      <c r="L37" s="59">
        <v>78451009</v>
      </c>
      <c r="M37" s="59">
        <v>78451009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78451009</v>
      </c>
      <c r="W37" s="59">
        <v>24899133</v>
      </c>
      <c r="X37" s="59">
        <v>53551876</v>
      </c>
      <c r="Y37" s="60">
        <v>215.08</v>
      </c>
      <c r="Z37" s="61">
        <v>49798266</v>
      </c>
    </row>
    <row r="38" spans="1:26" ht="13.5">
      <c r="A38" s="57" t="s">
        <v>55</v>
      </c>
      <c r="B38" s="18">
        <v>124249509</v>
      </c>
      <c r="C38" s="18">
        <v>0</v>
      </c>
      <c r="D38" s="58">
        <v>132179000</v>
      </c>
      <c r="E38" s="59">
        <v>132179000</v>
      </c>
      <c r="F38" s="59">
        <v>0</v>
      </c>
      <c r="G38" s="59">
        <v>0</v>
      </c>
      <c r="H38" s="59">
        <v>0</v>
      </c>
      <c r="I38" s="59">
        <v>0</v>
      </c>
      <c r="J38" s="59">
        <v>121573532</v>
      </c>
      <c r="K38" s="59">
        <v>0</v>
      </c>
      <c r="L38" s="59">
        <v>129048703</v>
      </c>
      <c r="M38" s="59">
        <v>129048703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129048703</v>
      </c>
      <c r="W38" s="59">
        <v>66089500</v>
      </c>
      <c r="X38" s="59">
        <v>62959203</v>
      </c>
      <c r="Y38" s="60">
        <v>95.26</v>
      </c>
      <c r="Z38" s="61">
        <v>132179000</v>
      </c>
    </row>
    <row r="39" spans="1:26" ht="13.5">
      <c r="A39" s="57" t="s">
        <v>56</v>
      </c>
      <c r="B39" s="18">
        <v>1103593693</v>
      </c>
      <c r="C39" s="18">
        <v>0</v>
      </c>
      <c r="D39" s="58">
        <v>1131556811</v>
      </c>
      <c r="E39" s="59">
        <v>1131556811</v>
      </c>
      <c r="F39" s="59">
        <v>0</v>
      </c>
      <c r="G39" s="59">
        <v>0</v>
      </c>
      <c r="H39" s="59">
        <v>0</v>
      </c>
      <c r="I39" s="59">
        <v>0</v>
      </c>
      <c r="J39" s="59">
        <v>10867001477</v>
      </c>
      <c r="K39" s="59">
        <v>0</v>
      </c>
      <c r="L39" s="59">
        <v>1112260734</v>
      </c>
      <c r="M39" s="59">
        <v>1112260734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1112260734</v>
      </c>
      <c r="W39" s="59">
        <v>565778406</v>
      </c>
      <c r="X39" s="59">
        <v>546482328</v>
      </c>
      <c r="Y39" s="60">
        <v>96.59</v>
      </c>
      <c r="Z39" s="61">
        <v>1131556811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53776586</v>
      </c>
      <c r="C42" s="18">
        <v>0</v>
      </c>
      <c r="D42" s="58">
        <v>63879736</v>
      </c>
      <c r="E42" s="59">
        <v>63879736</v>
      </c>
      <c r="F42" s="59">
        <v>45404307</v>
      </c>
      <c r="G42" s="59">
        <v>31507466</v>
      </c>
      <c r="H42" s="59">
        <v>3478414</v>
      </c>
      <c r="I42" s="59">
        <v>80390187</v>
      </c>
      <c r="J42" s="59">
        <v>-342584</v>
      </c>
      <c r="K42" s="59">
        <v>37198152</v>
      </c>
      <c r="L42" s="59">
        <v>-1951831</v>
      </c>
      <c r="M42" s="59">
        <v>34903737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115293924</v>
      </c>
      <c r="W42" s="59">
        <v>44505297</v>
      </c>
      <c r="X42" s="59">
        <v>70788627</v>
      </c>
      <c r="Y42" s="60">
        <v>159.06</v>
      </c>
      <c r="Z42" s="61">
        <v>63879736</v>
      </c>
    </row>
    <row r="43" spans="1:26" ht="13.5">
      <c r="A43" s="57" t="s">
        <v>59</v>
      </c>
      <c r="B43" s="18">
        <v>-84985593</v>
      </c>
      <c r="C43" s="18">
        <v>0</v>
      </c>
      <c r="D43" s="58">
        <v>-66863447</v>
      </c>
      <c r="E43" s="59">
        <v>-66863447</v>
      </c>
      <c r="F43" s="59">
        <v>-1195094</v>
      </c>
      <c r="G43" s="59">
        <v>-3462113</v>
      </c>
      <c r="H43" s="59">
        <v>-6171889</v>
      </c>
      <c r="I43" s="59">
        <v>-10829096</v>
      </c>
      <c r="J43" s="59">
        <v>-1460230</v>
      </c>
      <c r="K43" s="59">
        <v>-2265290</v>
      </c>
      <c r="L43" s="59">
        <v>-998614</v>
      </c>
      <c r="M43" s="59">
        <v>-4724134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-15553230</v>
      </c>
      <c r="W43" s="59">
        <v>-24864959</v>
      </c>
      <c r="X43" s="59">
        <v>9311729</v>
      </c>
      <c r="Y43" s="60">
        <v>-37.45</v>
      </c>
      <c r="Z43" s="61">
        <v>-66863447</v>
      </c>
    </row>
    <row r="44" spans="1:26" ht="13.5">
      <c r="A44" s="57" t="s">
        <v>60</v>
      </c>
      <c r="B44" s="18">
        <v>-5339779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80005444</v>
      </c>
      <c r="C45" s="21">
        <v>0</v>
      </c>
      <c r="D45" s="98">
        <v>43984290</v>
      </c>
      <c r="E45" s="99">
        <v>43984290</v>
      </c>
      <c r="F45" s="99">
        <v>91147213</v>
      </c>
      <c r="G45" s="99">
        <v>119192566</v>
      </c>
      <c r="H45" s="99">
        <v>116499091</v>
      </c>
      <c r="I45" s="99">
        <v>116499091</v>
      </c>
      <c r="J45" s="99">
        <v>114696277</v>
      </c>
      <c r="K45" s="99">
        <v>149629139</v>
      </c>
      <c r="L45" s="99">
        <v>146678694</v>
      </c>
      <c r="M45" s="99">
        <v>146678694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146678694</v>
      </c>
      <c r="W45" s="99">
        <v>66608339</v>
      </c>
      <c r="X45" s="99">
        <v>80070355</v>
      </c>
      <c r="Y45" s="100">
        <v>120.21</v>
      </c>
      <c r="Z45" s="101">
        <v>43984290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11572921</v>
      </c>
      <c r="C49" s="51">
        <v>0</v>
      </c>
      <c r="D49" s="128">
        <v>8658749</v>
      </c>
      <c r="E49" s="53">
        <v>7054619</v>
      </c>
      <c r="F49" s="53">
        <v>0</v>
      </c>
      <c r="G49" s="53">
        <v>0</v>
      </c>
      <c r="H49" s="53">
        <v>0</v>
      </c>
      <c r="I49" s="53">
        <v>6963759</v>
      </c>
      <c r="J49" s="53">
        <v>0</v>
      </c>
      <c r="K49" s="53">
        <v>0</v>
      </c>
      <c r="L49" s="53">
        <v>0</v>
      </c>
      <c r="M49" s="53">
        <v>6703930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6633978</v>
      </c>
      <c r="W49" s="53">
        <v>19623055</v>
      </c>
      <c r="X49" s="53">
        <v>79867889</v>
      </c>
      <c r="Y49" s="53">
        <v>147078900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100.00108456004158</v>
      </c>
      <c r="C58" s="5">
        <f>IF(C67=0,0,+(C76/C67)*100)</f>
        <v>0</v>
      </c>
      <c r="D58" s="6">
        <f aca="true" t="shared" si="6" ref="D58:Z58">IF(D67=0,0,+(D76/D67)*100)</f>
        <v>87.86467567209712</v>
      </c>
      <c r="E58" s="7">
        <f t="shared" si="6"/>
        <v>87.86467567209712</v>
      </c>
      <c r="F58" s="7">
        <f t="shared" si="6"/>
        <v>139.1170492306119</v>
      </c>
      <c r="G58" s="7">
        <f t="shared" si="6"/>
        <v>0</v>
      </c>
      <c r="H58" s="7">
        <f t="shared" si="6"/>
        <v>0</v>
      </c>
      <c r="I58" s="7">
        <f t="shared" si="6"/>
        <v>334.3450743827003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653.6387147896324</v>
      </c>
      <c r="W58" s="7">
        <f t="shared" si="6"/>
        <v>90.73918562319048</v>
      </c>
      <c r="X58" s="7">
        <f t="shared" si="6"/>
        <v>0</v>
      </c>
      <c r="Y58" s="7">
        <f t="shared" si="6"/>
        <v>0</v>
      </c>
      <c r="Z58" s="8">
        <f t="shared" si="6"/>
        <v>87.86467567209712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90.99999667679319</v>
      </c>
      <c r="E59" s="10">
        <f t="shared" si="7"/>
        <v>90.99999667679319</v>
      </c>
      <c r="F59" s="10">
        <f t="shared" si="7"/>
        <v>132.89527198779868</v>
      </c>
      <c r="G59" s="10">
        <f t="shared" si="7"/>
        <v>0</v>
      </c>
      <c r="H59" s="10">
        <f t="shared" si="7"/>
        <v>0</v>
      </c>
      <c r="I59" s="10">
        <f t="shared" si="7"/>
        <v>302.1064311133706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550.2494661921708</v>
      </c>
      <c r="W59" s="10">
        <f t="shared" si="7"/>
        <v>80.7390374019057</v>
      </c>
      <c r="X59" s="10">
        <f t="shared" si="7"/>
        <v>0</v>
      </c>
      <c r="Y59" s="10">
        <f t="shared" si="7"/>
        <v>0</v>
      </c>
      <c r="Z59" s="11">
        <f t="shared" si="7"/>
        <v>90.99999667679319</v>
      </c>
    </row>
    <row r="60" spans="1:26" ht="13.5">
      <c r="A60" s="37" t="s">
        <v>32</v>
      </c>
      <c r="B60" s="12">
        <f t="shared" si="7"/>
        <v>100.0013975108035</v>
      </c>
      <c r="C60" s="12">
        <f t="shared" si="7"/>
        <v>0</v>
      </c>
      <c r="D60" s="3">
        <f t="shared" si="7"/>
        <v>91.00013893601049</v>
      </c>
      <c r="E60" s="13">
        <f t="shared" si="7"/>
        <v>91.00013893601049</v>
      </c>
      <c r="F60" s="13">
        <f t="shared" si="7"/>
        <v>140.6833429321047</v>
      </c>
      <c r="G60" s="13">
        <f t="shared" si="7"/>
        <v>0</v>
      </c>
      <c r="H60" s="13">
        <f t="shared" si="7"/>
        <v>0</v>
      </c>
      <c r="I60" s="13">
        <f t="shared" si="7"/>
        <v>313.36111217764125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621.8193959173226</v>
      </c>
      <c r="W60" s="13">
        <f t="shared" si="7"/>
        <v>97.73089629884798</v>
      </c>
      <c r="X60" s="13">
        <f t="shared" si="7"/>
        <v>0</v>
      </c>
      <c r="Y60" s="13">
        <f t="shared" si="7"/>
        <v>0</v>
      </c>
      <c r="Z60" s="14">
        <f t="shared" si="7"/>
        <v>91.00013893601049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90.99999966690882</v>
      </c>
      <c r="E61" s="13">
        <f t="shared" si="7"/>
        <v>90.99999966690882</v>
      </c>
      <c r="F61" s="13">
        <f t="shared" si="7"/>
        <v>142.1770107663078</v>
      </c>
      <c r="G61" s="13">
        <f t="shared" si="7"/>
        <v>0</v>
      </c>
      <c r="H61" s="13">
        <f t="shared" si="7"/>
        <v>0</v>
      </c>
      <c r="I61" s="13">
        <f t="shared" si="7"/>
        <v>330.91025061069394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647.2232877951687</v>
      </c>
      <c r="W61" s="13">
        <f t="shared" si="7"/>
        <v>93.2251885613818</v>
      </c>
      <c r="X61" s="13">
        <f t="shared" si="7"/>
        <v>0</v>
      </c>
      <c r="Y61" s="13">
        <f t="shared" si="7"/>
        <v>0</v>
      </c>
      <c r="Z61" s="14">
        <f t="shared" si="7"/>
        <v>90.99999966690882</v>
      </c>
    </row>
    <row r="62" spans="1:26" ht="13.5">
      <c r="A62" s="38" t="s">
        <v>114</v>
      </c>
      <c r="B62" s="12">
        <f t="shared" si="7"/>
        <v>100.00766482850794</v>
      </c>
      <c r="C62" s="12">
        <f t="shared" si="7"/>
        <v>0</v>
      </c>
      <c r="D62" s="3">
        <f t="shared" si="7"/>
        <v>91.00072868593637</v>
      </c>
      <c r="E62" s="13">
        <f t="shared" si="7"/>
        <v>91.00072868593637</v>
      </c>
      <c r="F62" s="13">
        <f t="shared" si="7"/>
        <v>135.39615228837587</v>
      </c>
      <c r="G62" s="13">
        <f t="shared" si="7"/>
        <v>0</v>
      </c>
      <c r="H62" s="13">
        <f t="shared" si="7"/>
        <v>0</v>
      </c>
      <c r="I62" s="13">
        <f t="shared" si="7"/>
        <v>262.2251518833536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591.0498582422033</v>
      </c>
      <c r="W62" s="13">
        <f t="shared" si="7"/>
        <v>105.57867690504791</v>
      </c>
      <c r="X62" s="13">
        <f t="shared" si="7"/>
        <v>0</v>
      </c>
      <c r="Y62" s="13">
        <f t="shared" si="7"/>
        <v>0</v>
      </c>
      <c r="Z62" s="14">
        <f t="shared" si="7"/>
        <v>91.00072868593637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90.99998997887235</v>
      </c>
      <c r="E63" s="13">
        <f t="shared" si="7"/>
        <v>90.99998997887235</v>
      </c>
      <c r="F63" s="13">
        <f t="shared" si="7"/>
        <v>149.40160202360877</v>
      </c>
      <c r="G63" s="13">
        <f t="shared" si="7"/>
        <v>0</v>
      </c>
      <c r="H63" s="13">
        <f t="shared" si="7"/>
        <v>0</v>
      </c>
      <c r="I63" s="13">
        <f t="shared" si="7"/>
        <v>316.33903878583476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589.3902192242833</v>
      </c>
      <c r="W63" s="13">
        <f t="shared" si="7"/>
        <v>118.51989607093225</v>
      </c>
      <c r="X63" s="13">
        <f t="shared" si="7"/>
        <v>0</v>
      </c>
      <c r="Y63" s="13">
        <f t="shared" si="7"/>
        <v>0</v>
      </c>
      <c r="Z63" s="14">
        <f t="shared" si="7"/>
        <v>90.99998997887235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90.99998413662118</v>
      </c>
      <c r="E64" s="13">
        <f t="shared" si="7"/>
        <v>90.99998413662118</v>
      </c>
      <c r="F64" s="13">
        <f t="shared" si="7"/>
        <v>125.6721436343852</v>
      </c>
      <c r="G64" s="13">
        <f t="shared" si="7"/>
        <v>0</v>
      </c>
      <c r="H64" s="13">
        <f t="shared" si="7"/>
        <v>0</v>
      </c>
      <c r="I64" s="13">
        <f t="shared" si="7"/>
        <v>235.8336235038085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440.7984766050054</v>
      </c>
      <c r="W64" s="13">
        <f t="shared" si="7"/>
        <v>98.4443871843598</v>
      </c>
      <c r="X64" s="13">
        <f t="shared" si="7"/>
        <v>0</v>
      </c>
      <c r="Y64" s="13">
        <f t="shared" si="7"/>
        <v>0</v>
      </c>
      <c r="Z64" s="14">
        <f t="shared" si="7"/>
        <v>90.99998413662118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210315696</v>
      </c>
      <c r="C67" s="23"/>
      <c r="D67" s="24">
        <v>232246607</v>
      </c>
      <c r="E67" s="25">
        <v>232246607</v>
      </c>
      <c r="F67" s="25">
        <v>19561000</v>
      </c>
      <c r="G67" s="25"/>
      <c r="H67" s="25"/>
      <c r="I67" s="25">
        <v>19561000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19561000</v>
      </c>
      <c r="W67" s="25">
        <v>119733714</v>
      </c>
      <c r="X67" s="25"/>
      <c r="Y67" s="24"/>
      <c r="Z67" s="26">
        <v>232246607</v>
      </c>
    </row>
    <row r="68" spans="1:26" ht="13.5" hidden="1">
      <c r="A68" s="36" t="s">
        <v>31</v>
      </c>
      <c r="B68" s="18">
        <v>41948076</v>
      </c>
      <c r="C68" s="18"/>
      <c r="D68" s="19">
        <v>47544438</v>
      </c>
      <c r="E68" s="20">
        <v>47544438</v>
      </c>
      <c r="F68" s="20">
        <v>3934000</v>
      </c>
      <c r="G68" s="20"/>
      <c r="H68" s="20"/>
      <c r="I68" s="20">
        <v>3934000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3934000</v>
      </c>
      <c r="W68" s="20">
        <v>26353470</v>
      </c>
      <c r="X68" s="20"/>
      <c r="Y68" s="19"/>
      <c r="Z68" s="22">
        <v>47544438</v>
      </c>
    </row>
    <row r="69" spans="1:26" ht="13.5" hidden="1">
      <c r="A69" s="37" t="s">
        <v>32</v>
      </c>
      <c r="B69" s="18">
        <v>163218774</v>
      </c>
      <c r="C69" s="18"/>
      <c r="D69" s="19">
        <v>176700050</v>
      </c>
      <c r="E69" s="20">
        <v>176700050</v>
      </c>
      <c r="F69" s="20">
        <v>15627000</v>
      </c>
      <c r="G69" s="20"/>
      <c r="H69" s="20"/>
      <c r="I69" s="20">
        <v>15627000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15627000</v>
      </c>
      <c r="W69" s="20">
        <v>89396355</v>
      </c>
      <c r="X69" s="20"/>
      <c r="Y69" s="19"/>
      <c r="Z69" s="22">
        <v>176700050</v>
      </c>
    </row>
    <row r="70" spans="1:26" ht="13.5" hidden="1">
      <c r="A70" s="38" t="s">
        <v>113</v>
      </c>
      <c r="B70" s="18">
        <v>112696464</v>
      </c>
      <c r="C70" s="18"/>
      <c r="D70" s="19">
        <v>120087240</v>
      </c>
      <c r="E70" s="20">
        <v>120087240</v>
      </c>
      <c r="F70" s="20">
        <v>11053000</v>
      </c>
      <c r="G70" s="20"/>
      <c r="H70" s="20"/>
      <c r="I70" s="20">
        <v>11053000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11053000</v>
      </c>
      <c r="W70" s="20">
        <v>61440603</v>
      </c>
      <c r="X70" s="20"/>
      <c r="Y70" s="19"/>
      <c r="Z70" s="22">
        <v>120087240</v>
      </c>
    </row>
    <row r="71" spans="1:26" ht="13.5" hidden="1">
      <c r="A71" s="38" t="s">
        <v>114</v>
      </c>
      <c r="B71" s="18">
        <v>29759309</v>
      </c>
      <c r="C71" s="18"/>
      <c r="D71" s="19">
        <v>34121696</v>
      </c>
      <c r="E71" s="20">
        <v>34121696</v>
      </c>
      <c r="F71" s="20">
        <v>2469000</v>
      </c>
      <c r="G71" s="20"/>
      <c r="H71" s="20"/>
      <c r="I71" s="20">
        <v>2469000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2469000</v>
      </c>
      <c r="W71" s="20">
        <v>17063114</v>
      </c>
      <c r="X71" s="20"/>
      <c r="Y71" s="19"/>
      <c r="Z71" s="22">
        <v>34121696</v>
      </c>
    </row>
    <row r="72" spans="1:26" ht="13.5" hidden="1">
      <c r="A72" s="38" t="s">
        <v>115</v>
      </c>
      <c r="B72" s="18">
        <v>12829364</v>
      </c>
      <c r="C72" s="18"/>
      <c r="D72" s="19">
        <v>14170062</v>
      </c>
      <c r="E72" s="20">
        <v>14170062</v>
      </c>
      <c r="F72" s="20">
        <v>1186000</v>
      </c>
      <c r="G72" s="20"/>
      <c r="H72" s="20"/>
      <c r="I72" s="20">
        <v>1186000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1186000</v>
      </c>
      <c r="W72" s="20">
        <v>6732284</v>
      </c>
      <c r="X72" s="20"/>
      <c r="Y72" s="19"/>
      <c r="Z72" s="22">
        <v>14170062</v>
      </c>
    </row>
    <row r="73" spans="1:26" ht="13.5" hidden="1">
      <c r="A73" s="38" t="s">
        <v>116</v>
      </c>
      <c r="B73" s="18">
        <v>7933637</v>
      </c>
      <c r="C73" s="18"/>
      <c r="D73" s="19">
        <v>8321052</v>
      </c>
      <c r="E73" s="20">
        <v>8321052</v>
      </c>
      <c r="F73" s="20">
        <v>919000</v>
      </c>
      <c r="G73" s="20"/>
      <c r="H73" s="20"/>
      <c r="I73" s="20">
        <v>919000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919000</v>
      </c>
      <c r="W73" s="20">
        <v>4160354</v>
      </c>
      <c r="X73" s="20"/>
      <c r="Y73" s="19"/>
      <c r="Z73" s="22">
        <v>8321052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5148846</v>
      </c>
      <c r="C75" s="27"/>
      <c r="D75" s="28">
        <v>8002119</v>
      </c>
      <c r="E75" s="29">
        <v>8002119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3983889</v>
      </c>
      <c r="X75" s="29"/>
      <c r="Y75" s="28"/>
      <c r="Z75" s="30">
        <v>8002119</v>
      </c>
    </row>
    <row r="76" spans="1:26" ht="13.5" hidden="1">
      <c r="A76" s="41" t="s">
        <v>120</v>
      </c>
      <c r="B76" s="31">
        <v>210317977</v>
      </c>
      <c r="C76" s="31"/>
      <c r="D76" s="32">
        <v>204062728</v>
      </c>
      <c r="E76" s="33">
        <v>204062728</v>
      </c>
      <c r="F76" s="33">
        <v>27212686</v>
      </c>
      <c r="G76" s="33">
        <v>17461306</v>
      </c>
      <c r="H76" s="33">
        <v>20727248</v>
      </c>
      <c r="I76" s="33">
        <v>65401240</v>
      </c>
      <c r="J76" s="33">
        <v>19487589</v>
      </c>
      <c r="K76" s="33">
        <v>20881708</v>
      </c>
      <c r="L76" s="33">
        <v>22087732</v>
      </c>
      <c r="M76" s="33">
        <v>62457029</v>
      </c>
      <c r="N76" s="33"/>
      <c r="O76" s="33"/>
      <c r="P76" s="33"/>
      <c r="Q76" s="33"/>
      <c r="R76" s="33"/>
      <c r="S76" s="33"/>
      <c r="T76" s="33"/>
      <c r="U76" s="33"/>
      <c r="V76" s="33">
        <v>127858269</v>
      </c>
      <c r="W76" s="33">
        <v>108645397</v>
      </c>
      <c r="X76" s="33"/>
      <c r="Y76" s="32"/>
      <c r="Z76" s="34">
        <v>204062728</v>
      </c>
    </row>
    <row r="77" spans="1:26" ht="13.5" hidden="1">
      <c r="A77" s="36" t="s">
        <v>31</v>
      </c>
      <c r="B77" s="18">
        <v>41948076</v>
      </c>
      <c r="C77" s="18"/>
      <c r="D77" s="19">
        <v>43265437</v>
      </c>
      <c r="E77" s="20">
        <v>43265437</v>
      </c>
      <c r="F77" s="20">
        <v>5228100</v>
      </c>
      <c r="G77" s="20">
        <v>3340333</v>
      </c>
      <c r="H77" s="20">
        <v>3316434</v>
      </c>
      <c r="I77" s="20">
        <v>11884867</v>
      </c>
      <c r="J77" s="20">
        <v>2767968</v>
      </c>
      <c r="K77" s="20">
        <v>3005392</v>
      </c>
      <c r="L77" s="20">
        <v>3988587</v>
      </c>
      <c r="M77" s="20">
        <v>9761947</v>
      </c>
      <c r="N77" s="20"/>
      <c r="O77" s="20"/>
      <c r="P77" s="20"/>
      <c r="Q77" s="20"/>
      <c r="R77" s="20"/>
      <c r="S77" s="20"/>
      <c r="T77" s="20"/>
      <c r="U77" s="20"/>
      <c r="V77" s="20">
        <v>21646814</v>
      </c>
      <c r="W77" s="20">
        <v>21277538</v>
      </c>
      <c r="X77" s="20"/>
      <c r="Y77" s="19"/>
      <c r="Z77" s="22">
        <v>43265437</v>
      </c>
    </row>
    <row r="78" spans="1:26" ht="13.5" hidden="1">
      <c r="A78" s="37" t="s">
        <v>32</v>
      </c>
      <c r="B78" s="18">
        <v>163221055</v>
      </c>
      <c r="C78" s="18"/>
      <c r="D78" s="19">
        <v>160797291</v>
      </c>
      <c r="E78" s="20">
        <v>160797291</v>
      </c>
      <c r="F78" s="20">
        <v>21984586</v>
      </c>
      <c r="G78" s="20">
        <v>11122685</v>
      </c>
      <c r="H78" s="20">
        <v>15861670</v>
      </c>
      <c r="I78" s="20">
        <v>48968941</v>
      </c>
      <c r="J78" s="20">
        <v>15153641</v>
      </c>
      <c r="K78" s="20">
        <v>16595135</v>
      </c>
      <c r="L78" s="20">
        <v>16454000</v>
      </c>
      <c r="M78" s="20">
        <v>48202776</v>
      </c>
      <c r="N78" s="20"/>
      <c r="O78" s="20"/>
      <c r="P78" s="20"/>
      <c r="Q78" s="20"/>
      <c r="R78" s="20"/>
      <c r="S78" s="20"/>
      <c r="T78" s="20"/>
      <c r="U78" s="20"/>
      <c r="V78" s="20">
        <v>97171717</v>
      </c>
      <c r="W78" s="20">
        <v>87367859</v>
      </c>
      <c r="X78" s="20"/>
      <c r="Y78" s="19"/>
      <c r="Z78" s="22">
        <v>160797291</v>
      </c>
    </row>
    <row r="79" spans="1:26" ht="13.5" hidden="1">
      <c r="A79" s="38" t="s">
        <v>113</v>
      </c>
      <c r="B79" s="18">
        <v>112696464</v>
      </c>
      <c r="C79" s="18"/>
      <c r="D79" s="19">
        <v>109279388</v>
      </c>
      <c r="E79" s="20">
        <v>109279388</v>
      </c>
      <c r="F79" s="20">
        <v>15714825</v>
      </c>
      <c r="G79" s="20">
        <v>8941994</v>
      </c>
      <c r="H79" s="20">
        <v>11918691</v>
      </c>
      <c r="I79" s="20">
        <v>36575510</v>
      </c>
      <c r="J79" s="20">
        <v>11412887</v>
      </c>
      <c r="K79" s="20">
        <v>12134637</v>
      </c>
      <c r="L79" s="20">
        <v>11414556</v>
      </c>
      <c r="M79" s="20">
        <v>34962080</v>
      </c>
      <c r="N79" s="20"/>
      <c r="O79" s="20"/>
      <c r="P79" s="20"/>
      <c r="Q79" s="20"/>
      <c r="R79" s="20"/>
      <c r="S79" s="20"/>
      <c r="T79" s="20"/>
      <c r="U79" s="20"/>
      <c r="V79" s="20">
        <v>71537590</v>
      </c>
      <c r="W79" s="20">
        <v>57278118</v>
      </c>
      <c r="X79" s="20"/>
      <c r="Y79" s="19"/>
      <c r="Z79" s="22">
        <v>109279388</v>
      </c>
    </row>
    <row r="80" spans="1:26" ht="13.5" hidden="1">
      <c r="A80" s="38" t="s">
        <v>114</v>
      </c>
      <c r="B80" s="18">
        <v>29761590</v>
      </c>
      <c r="C80" s="18"/>
      <c r="D80" s="19">
        <v>31050992</v>
      </c>
      <c r="E80" s="20">
        <v>31050992</v>
      </c>
      <c r="F80" s="20">
        <v>3342931</v>
      </c>
      <c r="G80" s="20">
        <v>792078</v>
      </c>
      <c r="H80" s="20">
        <v>2339330</v>
      </c>
      <c r="I80" s="20">
        <v>6474339</v>
      </c>
      <c r="J80" s="20">
        <v>2244851</v>
      </c>
      <c r="K80" s="20">
        <v>2805996</v>
      </c>
      <c r="L80" s="20">
        <v>3067835</v>
      </c>
      <c r="M80" s="20">
        <v>8118682</v>
      </c>
      <c r="N80" s="20"/>
      <c r="O80" s="20"/>
      <c r="P80" s="20"/>
      <c r="Q80" s="20"/>
      <c r="R80" s="20"/>
      <c r="S80" s="20"/>
      <c r="T80" s="20"/>
      <c r="U80" s="20"/>
      <c r="V80" s="20">
        <v>14593021</v>
      </c>
      <c r="W80" s="20">
        <v>18015010</v>
      </c>
      <c r="X80" s="20"/>
      <c r="Y80" s="19"/>
      <c r="Z80" s="22">
        <v>31050992</v>
      </c>
    </row>
    <row r="81" spans="1:26" ht="13.5" hidden="1">
      <c r="A81" s="38" t="s">
        <v>115</v>
      </c>
      <c r="B81" s="18">
        <v>12829364</v>
      </c>
      <c r="C81" s="18"/>
      <c r="D81" s="19">
        <v>12894755</v>
      </c>
      <c r="E81" s="20">
        <v>12894755</v>
      </c>
      <c r="F81" s="20">
        <v>1771903</v>
      </c>
      <c r="G81" s="20">
        <v>935513</v>
      </c>
      <c r="H81" s="20">
        <v>1044365</v>
      </c>
      <c r="I81" s="20">
        <v>3751781</v>
      </c>
      <c r="J81" s="20">
        <v>999716</v>
      </c>
      <c r="K81" s="20">
        <v>941594</v>
      </c>
      <c r="L81" s="20">
        <v>1297077</v>
      </c>
      <c r="M81" s="20">
        <v>3238387</v>
      </c>
      <c r="N81" s="20"/>
      <c r="O81" s="20"/>
      <c r="P81" s="20"/>
      <c r="Q81" s="20"/>
      <c r="R81" s="20"/>
      <c r="S81" s="20"/>
      <c r="T81" s="20"/>
      <c r="U81" s="20"/>
      <c r="V81" s="20">
        <v>6990168</v>
      </c>
      <c r="W81" s="20">
        <v>7979096</v>
      </c>
      <c r="X81" s="20"/>
      <c r="Y81" s="19"/>
      <c r="Z81" s="22">
        <v>12894755</v>
      </c>
    </row>
    <row r="82" spans="1:26" ht="13.5" hidden="1">
      <c r="A82" s="38" t="s">
        <v>116</v>
      </c>
      <c r="B82" s="18">
        <v>7933637</v>
      </c>
      <c r="C82" s="18"/>
      <c r="D82" s="19">
        <v>7572156</v>
      </c>
      <c r="E82" s="20">
        <v>7572156</v>
      </c>
      <c r="F82" s="20">
        <v>1154927</v>
      </c>
      <c r="G82" s="20">
        <v>453100</v>
      </c>
      <c r="H82" s="20">
        <v>559284</v>
      </c>
      <c r="I82" s="20">
        <v>2167311</v>
      </c>
      <c r="J82" s="20">
        <v>496187</v>
      </c>
      <c r="K82" s="20">
        <v>712908</v>
      </c>
      <c r="L82" s="20">
        <v>674532</v>
      </c>
      <c r="M82" s="20">
        <v>1883627</v>
      </c>
      <c r="N82" s="20"/>
      <c r="O82" s="20"/>
      <c r="P82" s="20"/>
      <c r="Q82" s="20"/>
      <c r="R82" s="20"/>
      <c r="S82" s="20"/>
      <c r="T82" s="20"/>
      <c r="U82" s="20"/>
      <c r="V82" s="20">
        <v>4050938</v>
      </c>
      <c r="W82" s="20">
        <v>4095635</v>
      </c>
      <c r="X82" s="20"/>
      <c r="Y82" s="19"/>
      <c r="Z82" s="22">
        <v>7572156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5148846</v>
      </c>
      <c r="C84" s="27"/>
      <c r="D84" s="28"/>
      <c r="E84" s="29"/>
      <c r="F84" s="29"/>
      <c r="G84" s="29">
        <v>2998288</v>
      </c>
      <c r="H84" s="29">
        <v>1549144</v>
      </c>
      <c r="I84" s="29">
        <v>4547432</v>
      </c>
      <c r="J84" s="29">
        <v>1565980</v>
      </c>
      <c r="K84" s="29">
        <v>1281181</v>
      </c>
      <c r="L84" s="29">
        <v>1645145</v>
      </c>
      <c r="M84" s="29">
        <v>4492306</v>
      </c>
      <c r="N84" s="29"/>
      <c r="O84" s="29"/>
      <c r="P84" s="29"/>
      <c r="Q84" s="29"/>
      <c r="R84" s="29"/>
      <c r="S84" s="29"/>
      <c r="T84" s="29"/>
      <c r="U84" s="29"/>
      <c r="V84" s="29">
        <v>9039738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21748627</v>
      </c>
      <c r="C5" s="18">
        <v>0</v>
      </c>
      <c r="D5" s="58">
        <v>21066000</v>
      </c>
      <c r="E5" s="59">
        <v>21066000</v>
      </c>
      <c r="F5" s="59">
        <v>0</v>
      </c>
      <c r="G5" s="59">
        <v>2263074</v>
      </c>
      <c r="H5" s="59">
        <v>2370585</v>
      </c>
      <c r="I5" s="59">
        <v>4633659</v>
      </c>
      <c r="J5" s="59">
        <v>2370585</v>
      </c>
      <c r="K5" s="59">
        <v>0</v>
      </c>
      <c r="L5" s="59">
        <v>576986</v>
      </c>
      <c r="M5" s="59">
        <v>2947571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7581230</v>
      </c>
      <c r="W5" s="59">
        <v>10533000</v>
      </c>
      <c r="X5" s="59">
        <v>-2951770</v>
      </c>
      <c r="Y5" s="60">
        <v>-28.02</v>
      </c>
      <c r="Z5" s="61">
        <v>21066000</v>
      </c>
    </row>
    <row r="6" spans="1:26" ht="13.5">
      <c r="A6" s="57" t="s">
        <v>32</v>
      </c>
      <c r="B6" s="18">
        <v>46675764</v>
      </c>
      <c r="C6" s="18">
        <v>0</v>
      </c>
      <c r="D6" s="58">
        <v>52470000</v>
      </c>
      <c r="E6" s="59">
        <v>52470000</v>
      </c>
      <c r="F6" s="59">
        <v>0</v>
      </c>
      <c r="G6" s="59">
        <v>4488737</v>
      </c>
      <c r="H6" s="59">
        <v>4278157</v>
      </c>
      <c r="I6" s="59">
        <v>8766894</v>
      </c>
      <c r="J6" s="59">
        <v>4467574</v>
      </c>
      <c r="K6" s="59">
        <v>0</v>
      </c>
      <c r="L6" s="59">
        <v>4090307</v>
      </c>
      <c r="M6" s="59">
        <v>8557881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17324775</v>
      </c>
      <c r="W6" s="59">
        <v>26235006</v>
      </c>
      <c r="X6" s="59">
        <v>-8910231</v>
      </c>
      <c r="Y6" s="60">
        <v>-33.96</v>
      </c>
      <c r="Z6" s="61">
        <v>52470000</v>
      </c>
    </row>
    <row r="7" spans="1:26" ht="13.5">
      <c r="A7" s="57" t="s">
        <v>33</v>
      </c>
      <c r="B7" s="18">
        <v>97217</v>
      </c>
      <c r="C7" s="18">
        <v>0</v>
      </c>
      <c r="D7" s="58">
        <v>40000</v>
      </c>
      <c r="E7" s="59">
        <v>40000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2731</v>
      </c>
      <c r="M7" s="59">
        <v>2731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2731</v>
      </c>
      <c r="W7" s="59">
        <v>19998</v>
      </c>
      <c r="X7" s="59">
        <v>-17267</v>
      </c>
      <c r="Y7" s="60">
        <v>-86.34</v>
      </c>
      <c r="Z7" s="61">
        <v>40000</v>
      </c>
    </row>
    <row r="8" spans="1:26" ht="13.5">
      <c r="A8" s="57" t="s">
        <v>34</v>
      </c>
      <c r="B8" s="18">
        <v>32554000</v>
      </c>
      <c r="C8" s="18">
        <v>0</v>
      </c>
      <c r="D8" s="58">
        <v>38478000</v>
      </c>
      <c r="E8" s="59">
        <v>38478000</v>
      </c>
      <c r="F8" s="59">
        <v>0</v>
      </c>
      <c r="G8" s="59">
        <v>372870</v>
      </c>
      <c r="H8" s="59">
        <v>180488</v>
      </c>
      <c r="I8" s="59">
        <v>553358</v>
      </c>
      <c r="J8" s="59">
        <v>326484</v>
      </c>
      <c r="K8" s="59">
        <v>0</v>
      </c>
      <c r="L8" s="59">
        <v>223501</v>
      </c>
      <c r="M8" s="59">
        <v>549985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1103343</v>
      </c>
      <c r="W8" s="59">
        <v>25786000</v>
      </c>
      <c r="X8" s="59">
        <v>-24682657</v>
      </c>
      <c r="Y8" s="60">
        <v>-95.72</v>
      </c>
      <c r="Z8" s="61">
        <v>38478000</v>
      </c>
    </row>
    <row r="9" spans="1:26" ht="13.5">
      <c r="A9" s="57" t="s">
        <v>35</v>
      </c>
      <c r="B9" s="18">
        <v>14428711</v>
      </c>
      <c r="C9" s="18">
        <v>0</v>
      </c>
      <c r="D9" s="58">
        <v>12629400</v>
      </c>
      <c r="E9" s="59">
        <v>12629400</v>
      </c>
      <c r="F9" s="59">
        <v>0</v>
      </c>
      <c r="G9" s="59">
        <v>1042767</v>
      </c>
      <c r="H9" s="59">
        <v>656880</v>
      </c>
      <c r="I9" s="59">
        <v>1699647</v>
      </c>
      <c r="J9" s="59">
        <v>899215</v>
      </c>
      <c r="K9" s="59">
        <v>0</v>
      </c>
      <c r="L9" s="59">
        <v>615057</v>
      </c>
      <c r="M9" s="59">
        <v>1514272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3213919</v>
      </c>
      <c r="W9" s="59">
        <v>6314700</v>
      </c>
      <c r="X9" s="59">
        <v>-3100781</v>
      </c>
      <c r="Y9" s="60">
        <v>-49.1</v>
      </c>
      <c r="Z9" s="61">
        <v>12629400</v>
      </c>
    </row>
    <row r="10" spans="1:26" ht="25.5">
      <c r="A10" s="62" t="s">
        <v>105</v>
      </c>
      <c r="B10" s="63">
        <f>SUM(B5:B9)</f>
        <v>115504319</v>
      </c>
      <c r="C10" s="63">
        <f>SUM(C5:C9)</f>
        <v>0</v>
      </c>
      <c r="D10" s="64">
        <f aca="true" t="shared" si="0" ref="D10:Z10">SUM(D5:D9)</f>
        <v>124683400</v>
      </c>
      <c r="E10" s="65">
        <f t="shared" si="0"/>
        <v>124683400</v>
      </c>
      <c r="F10" s="65">
        <f t="shared" si="0"/>
        <v>0</v>
      </c>
      <c r="G10" s="65">
        <f t="shared" si="0"/>
        <v>8167448</v>
      </c>
      <c r="H10" s="65">
        <f t="shared" si="0"/>
        <v>7486110</v>
      </c>
      <c r="I10" s="65">
        <f t="shared" si="0"/>
        <v>15653558</v>
      </c>
      <c r="J10" s="65">
        <f t="shared" si="0"/>
        <v>8063858</v>
      </c>
      <c r="K10" s="65">
        <f t="shared" si="0"/>
        <v>0</v>
      </c>
      <c r="L10" s="65">
        <f t="shared" si="0"/>
        <v>5508582</v>
      </c>
      <c r="M10" s="65">
        <f t="shared" si="0"/>
        <v>13572440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29225998</v>
      </c>
      <c r="W10" s="65">
        <f t="shared" si="0"/>
        <v>68888704</v>
      </c>
      <c r="X10" s="65">
        <f t="shared" si="0"/>
        <v>-39662706</v>
      </c>
      <c r="Y10" s="66">
        <f>+IF(W10&lt;&gt;0,(X10/W10)*100,0)</f>
        <v>-57.575050330457664</v>
      </c>
      <c r="Z10" s="67">
        <f t="shared" si="0"/>
        <v>124683400</v>
      </c>
    </row>
    <row r="11" spans="1:26" ht="13.5">
      <c r="A11" s="57" t="s">
        <v>36</v>
      </c>
      <c r="B11" s="18">
        <v>49129654</v>
      </c>
      <c r="C11" s="18">
        <v>0</v>
      </c>
      <c r="D11" s="58">
        <v>46409778</v>
      </c>
      <c r="E11" s="59">
        <v>46409778</v>
      </c>
      <c r="F11" s="59">
        <v>0</v>
      </c>
      <c r="G11" s="59">
        <v>3881388</v>
      </c>
      <c r="H11" s="59">
        <v>4278471</v>
      </c>
      <c r="I11" s="59">
        <v>8159859</v>
      </c>
      <c r="J11" s="59">
        <v>3909317</v>
      </c>
      <c r="K11" s="59">
        <v>0</v>
      </c>
      <c r="L11" s="59">
        <v>4028559</v>
      </c>
      <c r="M11" s="59">
        <v>7937876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16097735</v>
      </c>
      <c r="W11" s="59">
        <v>23204892</v>
      </c>
      <c r="X11" s="59">
        <v>-7107157</v>
      </c>
      <c r="Y11" s="60">
        <v>-30.63</v>
      </c>
      <c r="Z11" s="61">
        <v>46409778</v>
      </c>
    </row>
    <row r="12" spans="1:26" ht="13.5">
      <c r="A12" s="57" t="s">
        <v>37</v>
      </c>
      <c r="B12" s="18">
        <v>3145852</v>
      </c>
      <c r="C12" s="18">
        <v>0</v>
      </c>
      <c r="D12" s="58">
        <v>3345805</v>
      </c>
      <c r="E12" s="59">
        <v>3345805</v>
      </c>
      <c r="F12" s="59">
        <v>0</v>
      </c>
      <c r="G12" s="59">
        <v>125635</v>
      </c>
      <c r="H12" s="59">
        <v>265552</v>
      </c>
      <c r="I12" s="59">
        <v>391187</v>
      </c>
      <c r="J12" s="59">
        <v>262524</v>
      </c>
      <c r="K12" s="59">
        <v>0</v>
      </c>
      <c r="L12" s="59">
        <v>267651</v>
      </c>
      <c r="M12" s="59">
        <v>530175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921362</v>
      </c>
      <c r="W12" s="59">
        <v>1672902</v>
      </c>
      <c r="X12" s="59">
        <v>-751540</v>
      </c>
      <c r="Y12" s="60">
        <v>-44.92</v>
      </c>
      <c r="Z12" s="61">
        <v>3345805</v>
      </c>
    </row>
    <row r="13" spans="1:26" ht="13.5">
      <c r="A13" s="57" t="s">
        <v>106</v>
      </c>
      <c r="B13" s="18">
        <v>24123746</v>
      </c>
      <c r="C13" s="18">
        <v>0</v>
      </c>
      <c r="D13" s="58">
        <v>16544000</v>
      </c>
      <c r="E13" s="59">
        <v>16544000</v>
      </c>
      <c r="F13" s="59">
        <v>0</v>
      </c>
      <c r="G13" s="59">
        <v>1378250</v>
      </c>
      <c r="H13" s="59">
        <v>1378667</v>
      </c>
      <c r="I13" s="59">
        <v>2756917</v>
      </c>
      <c r="J13" s="59">
        <v>1378667</v>
      </c>
      <c r="K13" s="59">
        <v>0</v>
      </c>
      <c r="L13" s="59">
        <v>1375334</v>
      </c>
      <c r="M13" s="59">
        <v>2754001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5510918</v>
      </c>
      <c r="W13" s="59">
        <v>8272002</v>
      </c>
      <c r="X13" s="59">
        <v>-2761084</v>
      </c>
      <c r="Y13" s="60">
        <v>-33.38</v>
      </c>
      <c r="Z13" s="61">
        <v>16544000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40373322</v>
      </c>
      <c r="C15" s="18">
        <v>0</v>
      </c>
      <c r="D15" s="58">
        <v>45343000</v>
      </c>
      <c r="E15" s="59">
        <v>45343000</v>
      </c>
      <c r="F15" s="59">
        <v>0</v>
      </c>
      <c r="G15" s="59">
        <v>402747</v>
      </c>
      <c r="H15" s="59">
        <v>8172612</v>
      </c>
      <c r="I15" s="59">
        <v>8575359</v>
      </c>
      <c r="J15" s="59">
        <v>2077129</v>
      </c>
      <c r="K15" s="59">
        <v>0</v>
      </c>
      <c r="L15" s="59">
        <v>3242996</v>
      </c>
      <c r="M15" s="59">
        <v>5320125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13895484</v>
      </c>
      <c r="W15" s="59">
        <v>22671498</v>
      </c>
      <c r="X15" s="59">
        <v>-8776014</v>
      </c>
      <c r="Y15" s="60">
        <v>-38.71</v>
      </c>
      <c r="Z15" s="61">
        <v>45343000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26620134</v>
      </c>
      <c r="C17" s="18">
        <v>0</v>
      </c>
      <c r="D17" s="58">
        <v>24285892</v>
      </c>
      <c r="E17" s="59">
        <v>24285892</v>
      </c>
      <c r="F17" s="59">
        <v>0</v>
      </c>
      <c r="G17" s="59">
        <v>1903019</v>
      </c>
      <c r="H17" s="59">
        <v>2556094</v>
      </c>
      <c r="I17" s="59">
        <v>4459113</v>
      </c>
      <c r="J17" s="59">
        <v>1438132</v>
      </c>
      <c r="K17" s="59">
        <v>0</v>
      </c>
      <c r="L17" s="59">
        <v>2233579</v>
      </c>
      <c r="M17" s="59">
        <v>3671711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8130824</v>
      </c>
      <c r="W17" s="59">
        <v>12142944</v>
      </c>
      <c r="X17" s="59">
        <v>-4012120</v>
      </c>
      <c r="Y17" s="60">
        <v>-33.04</v>
      </c>
      <c r="Z17" s="61">
        <v>24285892</v>
      </c>
    </row>
    <row r="18" spans="1:26" ht="13.5">
      <c r="A18" s="69" t="s">
        <v>42</v>
      </c>
      <c r="B18" s="70">
        <f>SUM(B11:B17)</f>
        <v>143392708</v>
      </c>
      <c r="C18" s="70">
        <f>SUM(C11:C17)</f>
        <v>0</v>
      </c>
      <c r="D18" s="71">
        <f aca="true" t="shared" si="1" ref="D18:Z18">SUM(D11:D17)</f>
        <v>135928475</v>
      </c>
      <c r="E18" s="72">
        <f t="shared" si="1"/>
        <v>135928475</v>
      </c>
      <c r="F18" s="72">
        <f t="shared" si="1"/>
        <v>0</v>
      </c>
      <c r="G18" s="72">
        <f t="shared" si="1"/>
        <v>7691039</v>
      </c>
      <c r="H18" s="72">
        <f t="shared" si="1"/>
        <v>16651396</v>
      </c>
      <c r="I18" s="72">
        <f t="shared" si="1"/>
        <v>24342435</v>
      </c>
      <c r="J18" s="72">
        <f t="shared" si="1"/>
        <v>9065769</v>
      </c>
      <c r="K18" s="72">
        <f t="shared" si="1"/>
        <v>0</v>
      </c>
      <c r="L18" s="72">
        <f t="shared" si="1"/>
        <v>11148119</v>
      </c>
      <c r="M18" s="72">
        <f t="shared" si="1"/>
        <v>20213888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44556323</v>
      </c>
      <c r="W18" s="72">
        <f t="shared" si="1"/>
        <v>67964238</v>
      </c>
      <c r="X18" s="72">
        <f t="shared" si="1"/>
        <v>-23407915</v>
      </c>
      <c r="Y18" s="66">
        <f>+IF(W18&lt;&gt;0,(X18/W18)*100,0)</f>
        <v>-34.441517611070694</v>
      </c>
      <c r="Z18" s="73">
        <f t="shared" si="1"/>
        <v>135928475</v>
      </c>
    </row>
    <row r="19" spans="1:26" ht="13.5">
      <c r="A19" s="69" t="s">
        <v>43</v>
      </c>
      <c r="B19" s="74">
        <f>+B10-B18</f>
        <v>-27888389</v>
      </c>
      <c r="C19" s="74">
        <f>+C10-C18</f>
        <v>0</v>
      </c>
      <c r="D19" s="75">
        <f aca="true" t="shared" si="2" ref="D19:Z19">+D10-D18</f>
        <v>-11245075</v>
      </c>
      <c r="E19" s="76">
        <f t="shared" si="2"/>
        <v>-11245075</v>
      </c>
      <c r="F19" s="76">
        <f t="shared" si="2"/>
        <v>0</v>
      </c>
      <c r="G19" s="76">
        <f t="shared" si="2"/>
        <v>476409</v>
      </c>
      <c r="H19" s="76">
        <f t="shared" si="2"/>
        <v>-9165286</v>
      </c>
      <c r="I19" s="76">
        <f t="shared" si="2"/>
        <v>-8688877</v>
      </c>
      <c r="J19" s="76">
        <f t="shared" si="2"/>
        <v>-1001911</v>
      </c>
      <c r="K19" s="76">
        <f t="shared" si="2"/>
        <v>0</v>
      </c>
      <c r="L19" s="76">
        <f t="shared" si="2"/>
        <v>-5639537</v>
      </c>
      <c r="M19" s="76">
        <f t="shared" si="2"/>
        <v>-6641448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-15330325</v>
      </c>
      <c r="W19" s="76">
        <f>IF(E10=E18,0,W10-W18)</f>
        <v>924466</v>
      </c>
      <c r="X19" s="76">
        <f t="shared" si="2"/>
        <v>-16254791</v>
      </c>
      <c r="Y19" s="77">
        <f>+IF(W19&lt;&gt;0,(X19/W19)*100,0)</f>
        <v>-1758.2897586282243</v>
      </c>
      <c r="Z19" s="78">
        <f t="shared" si="2"/>
        <v>-11245075</v>
      </c>
    </row>
    <row r="20" spans="1:26" ht="13.5">
      <c r="A20" s="57" t="s">
        <v>44</v>
      </c>
      <c r="B20" s="18">
        <v>11061362</v>
      </c>
      <c r="C20" s="18">
        <v>0</v>
      </c>
      <c r="D20" s="58">
        <v>14985000</v>
      </c>
      <c r="E20" s="59">
        <v>14985000</v>
      </c>
      <c r="F20" s="59">
        <v>0</v>
      </c>
      <c r="G20" s="59">
        <v>903557</v>
      </c>
      <c r="H20" s="59">
        <v>313949</v>
      </c>
      <c r="I20" s="59">
        <v>1217506</v>
      </c>
      <c r="J20" s="59">
        <v>324294</v>
      </c>
      <c r="K20" s="59">
        <v>0</v>
      </c>
      <c r="L20" s="59">
        <v>2239331</v>
      </c>
      <c r="M20" s="59">
        <v>2563625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3781131</v>
      </c>
      <c r="W20" s="59">
        <v>12000000</v>
      </c>
      <c r="X20" s="59">
        <v>-8218869</v>
      </c>
      <c r="Y20" s="60">
        <v>-68.49</v>
      </c>
      <c r="Z20" s="61">
        <v>14985000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-16827027</v>
      </c>
      <c r="C22" s="85">
        <f>SUM(C19:C21)</f>
        <v>0</v>
      </c>
      <c r="D22" s="86">
        <f aca="true" t="shared" si="3" ref="D22:Z22">SUM(D19:D21)</f>
        <v>3739925</v>
      </c>
      <c r="E22" s="87">
        <f t="shared" si="3"/>
        <v>3739925</v>
      </c>
      <c r="F22" s="87">
        <f t="shared" si="3"/>
        <v>0</v>
      </c>
      <c r="G22" s="87">
        <f t="shared" si="3"/>
        <v>1379966</v>
      </c>
      <c r="H22" s="87">
        <f t="shared" si="3"/>
        <v>-8851337</v>
      </c>
      <c r="I22" s="87">
        <f t="shared" si="3"/>
        <v>-7471371</v>
      </c>
      <c r="J22" s="87">
        <f t="shared" si="3"/>
        <v>-677617</v>
      </c>
      <c r="K22" s="87">
        <f t="shared" si="3"/>
        <v>0</v>
      </c>
      <c r="L22" s="87">
        <f t="shared" si="3"/>
        <v>-3400206</v>
      </c>
      <c r="M22" s="87">
        <f t="shared" si="3"/>
        <v>-4077823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-11549194</v>
      </c>
      <c r="W22" s="87">
        <f t="shared" si="3"/>
        <v>12924466</v>
      </c>
      <c r="X22" s="87">
        <f t="shared" si="3"/>
        <v>-24473660</v>
      </c>
      <c r="Y22" s="88">
        <f>+IF(W22&lt;&gt;0,(X22/W22)*100,0)</f>
        <v>-189.35915804954726</v>
      </c>
      <c r="Z22" s="89">
        <f t="shared" si="3"/>
        <v>3739925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-16827027</v>
      </c>
      <c r="C24" s="74">
        <f>SUM(C22:C23)</f>
        <v>0</v>
      </c>
      <c r="D24" s="75">
        <f aca="true" t="shared" si="4" ref="D24:Z24">SUM(D22:D23)</f>
        <v>3739925</v>
      </c>
      <c r="E24" s="76">
        <f t="shared" si="4"/>
        <v>3739925</v>
      </c>
      <c r="F24" s="76">
        <f t="shared" si="4"/>
        <v>0</v>
      </c>
      <c r="G24" s="76">
        <f t="shared" si="4"/>
        <v>1379966</v>
      </c>
      <c r="H24" s="76">
        <f t="shared" si="4"/>
        <v>-8851337</v>
      </c>
      <c r="I24" s="76">
        <f t="shared" si="4"/>
        <v>-7471371</v>
      </c>
      <c r="J24" s="76">
        <f t="shared" si="4"/>
        <v>-677617</v>
      </c>
      <c r="K24" s="76">
        <f t="shared" si="4"/>
        <v>0</v>
      </c>
      <c r="L24" s="76">
        <f t="shared" si="4"/>
        <v>-3400206</v>
      </c>
      <c r="M24" s="76">
        <f t="shared" si="4"/>
        <v>-4077823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-11549194</v>
      </c>
      <c r="W24" s="76">
        <f t="shared" si="4"/>
        <v>12924466</v>
      </c>
      <c r="X24" s="76">
        <f t="shared" si="4"/>
        <v>-24473660</v>
      </c>
      <c r="Y24" s="77">
        <f>+IF(W24&lt;&gt;0,(X24/W24)*100,0)</f>
        <v>-189.35915804954726</v>
      </c>
      <c r="Z24" s="78">
        <f t="shared" si="4"/>
        <v>3739925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9363306</v>
      </c>
      <c r="C27" s="21">
        <v>0</v>
      </c>
      <c r="D27" s="98">
        <v>14985000</v>
      </c>
      <c r="E27" s="99">
        <v>14985000</v>
      </c>
      <c r="F27" s="99">
        <v>0</v>
      </c>
      <c r="G27" s="99">
        <v>0</v>
      </c>
      <c r="H27" s="99">
        <v>278526</v>
      </c>
      <c r="I27" s="99">
        <v>278526</v>
      </c>
      <c r="J27" s="99">
        <v>279111</v>
      </c>
      <c r="K27" s="99">
        <v>0</v>
      </c>
      <c r="L27" s="99">
        <v>1130118</v>
      </c>
      <c r="M27" s="99">
        <v>1409229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1687755</v>
      </c>
      <c r="W27" s="99">
        <v>7492500</v>
      </c>
      <c r="X27" s="99">
        <v>-5804745</v>
      </c>
      <c r="Y27" s="100">
        <v>-77.47</v>
      </c>
      <c r="Z27" s="101">
        <v>14985000</v>
      </c>
    </row>
    <row r="28" spans="1:26" ht="13.5">
      <c r="A28" s="102" t="s">
        <v>44</v>
      </c>
      <c r="B28" s="18">
        <v>9027806</v>
      </c>
      <c r="C28" s="18">
        <v>0</v>
      </c>
      <c r="D28" s="58">
        <v>14985000</v>
      </c>
      <c r="E28" s="59">
        <v>14985000</v>
      </c>
      <c r="F28" s="59">
        <v>0</v>
      </c>
      <c r="G28" s="59">
        <v>0</v>
      </c>
      <c r="H28" s="59">
        <v>278526</v>
      </c>
      <c r="I28" s="59">
        <v>278526</v>
      </c>
      <c r="J28" s="59">
        <v>279111</v>
      </c>
      <c r="K28" s="59">
        <v>0</v>
      </c>
      <c r="L28" s="59">
        <v>1130118</v>
      </c>
      <c r="M28" s="59">
        <v>1409229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1687755</v>
      </c>
      <c r="W28" s="59">
        <v>7492500</v>
      </c>
      <c r="X28" s="59">
        <v>-5804745</v>
      </c>
      <c r="Y28" s="60">
        <v>-77.47</v>
      </c>
      <c r="Z28" s="61">
        <v>14985000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335500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9363306</v>
      </c>
      <c r="C32" s="21">
        <f>SUM(C28:C31)</f>
        <v>0</v>
      </c>
      <c r="D32" s="98">
        <f aca="true" t="shared" si="5" ref="D32:Z32">SUM(D28:D31)</f>
        <v>14985000</v>
      </c>
      <c r="E32" s="99">
        <f t="shared" si="5"/>
        <v>14985000</v>
      </c>
      <c r="F32" s="99">
        <f t="shared" si="5"/>
        <v>0</v>
      </c>
      <c r="G32" s="99">
        <f t="shared" si="5"/>
        <v>0</v>
      </c>
      <c r="H32" s="99">
        <f t="shared" si="5"/>
        <v>278526</v>
      </c>
      <c r="I32" s="99">
        <f t="shared" si="5"/>
        <v>278526</v>
      </c>
      <c r="J32" s="99">
        <f t="shared" si="5"/>
        <v>279111</v>
      </c>
      <c r="K32" s="99">
        <f t="shared" si="5"/>
        <v>0</v>
      </c>
      <c r="L32" s="99">
        <f t="shared" si="5"/>
        <v>1130118</v>
      </c>
      <c r="M32" s="99">
        <f t="shared" si="5"/>
        <v>1409229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1687755</v>
      </c>
      <c r="W32" s="99">
        <f t="shared" si="5"/>
        <v>7492500</v>
      </c>
      <c r="X32" s="99">
        <f t="shared" si="5"/>
        <v>-5804745</v>
      </c>
      <c r="Y32" s="100">
        <f>+IF(W32&lt;&gt;0,(X32/W32)*100,0)</f>
        <v>-77.47407407407407</v>
      </c>
      <c r="Z32" s="101">
        <f t="shared" si="5"/>
        <v>14985000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57895581</v>
      </c>
      <c r="C35" s="18">
        <v>0</v>
      </c>
      <c r="D35" s="58">
        <v>42489000</v>
      </c>
      <c r="E35" s="59">
        <v>42489000</v>
      </c>
      <c r="F35" s="59">
        <v>73931000</v>
      </c>
      <c r="G35" s="59">
        <v>70265000</v>
      </c>
      <c r="H35" s="59">
        <v>70360760</v>
      </c>
      <c r="I35" s="59">
        <v>70360760</v>
      </c>
      <c r="J35" s="59">
        <v>71845493</v>
      </c>
      <c r="K35" s="59">
        <v>0</v>
      </c>
      <c r="L35" s="59">
        <v>58940547</v>
      </c>
      <c r="M35" s="59">
        <v>58940547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58940547</v>
      </c>
      <c r="W35" s="59">
        <v>21244500</v>
      </c>
      <c r="X35" s="59">
        <v>37696047</v>
      </c>
      <c r="Y35" s="60">
        <v>177.44</v>
      </c>
      <c r="Z35" s="61">
        <v>42489000</v>
      </c>
    </row>
    <row r="36" spans="1:26" ht="13.5">
      <c r="A36" s="57" t="s">
        <v>53</v>
      </c>
      <c r="B36" s="18">
        <v>218547392</v>
      </c>
      <c r="C36" s="18">
        <v>0</v>
      </c>
      <c r="D36" s="58">
        <v>163864000</v>
      </c>
      <c r="E36" s="59">
        <v>163864000</v>
      </c>
      <c r="F36" s="59">
        <v>163864000</v>
      </c>
      <c r="G36" s="59">
        <v>164657000</v>
      </c>
      <c r="H36" s="59">
        <v>164935240</v>
      </c>
      <c r="I36" s="59">
        <v>164935240</v>
      </c>
      <c r="J36" s="59">
        <v>165214000</v>
      </c>
      <c r="K36" s="59">
        <v>0</v>
      </c>
      <c r="L36" s="59">
        <v>222761021</v>
      </c>
      <c r="M36" s="59">
        <v>222761021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222761021</v>
      </c>
      <c r="W36" s="59">
        <v>81932000</v>
      </c>
      <c r="X36" s="59">
        <v>140829021</v>
      </c>
      <c r="Y36" s="60">
        <v>171.89</v>
      </c>
      <c r="Z36" s="61">
        <v>163864000</v>
      </c>
    </row>
    <row r="37" spans="1:26" ht="13.5">
      <c r="A37" s="57" t="s">
        <v>54</v>
      </c>
      <c r="B37" s="18">
        <v>65548772</v>
      </c>
      <c r="C37" s="18">
        <v>0</v>
      </c>
      <c r="D37" s="58">
        <v>29273000</v>
      </c>
      <c r="E37" s="59">
        <v>29273000</v>
      </c>
      <c r="F37" s="59">
        <v>39013000</v>
      </c>
      <c r="G37" s="59">
        <v>39887000</v>
      </c>
      <c r="H37" s="59">
        <v>41132000</v>
      </c>
      <c r="I37" s="59">
        <v>41132000</v>
      </c>
      <c r="J37" s="59">
        <v>41302000</v>
      </c>
      <c r="K37" s="59">
        <v>0</v>
      </c>
      <c r="L37" s="59">
        <v>42988346</v>
      </c>
      <c r="M37" s="59">
        <v>42988346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42988346</v>
      </c>
      <c r="W37" s="59">
        <v>14636500</v>
      </c>
      <c r="X37" s="59">
        <v>28351846</v>
      </c>
      <c r="Y37" s="60">
        <v>193.71</v>
      </c>
      <c r="Z37" s="61">
        <v>29273000</v>
      </c>
    </row>
    <row r="38" spans="1:26" ht="13.5">
      <c r="A38" s="57" t="s">
        <v>55</v>
      </c>
      <c r="B38" s="18">
        <v>29044131</v>
      </c>
      <c r="C38" s="18">
        <v>0</v>
      </c>
      <c r="D38" s="58">
        <v>24579000</v>
      </c>
      <c r="E38" s="59">
        <v>24579000</v>
      </c>
      <c r="F38" s="59">
        <v>24579000</v>
      </c>
      <c r="G38" s="59">
        <v>24579000</v>
      </c>
      <c r="H38" s="59">
        <v>24579000</v>
      </c>
      <c r="I38" s="59">
        <v>24579000</v>
      </c>
      <c r="J38" s="59">
        <v>24579000</v>
      </c>
      <c r="K38" s="59">
        <v>0</v>
      </c>
      <c r="L38" s="59">
        <v>29044131</v>
      </c>
      <c r="M38" s="59">
        <v>29044131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29044131</v>
      </c>
      <c r="W38" s="59">
        <v>12289500</v>
      </c>
      <c r="X38" s="59">
        <v>16754631</v>
      </c>
      <c r="Y38" s="60">
        <v>136.33</v>
      </c>
      <c r="Z38" s="61">
        <v>24579000</v>
      </c>
    </row>
    <row r="39" spans="1:26" ht="13.5">
      <c r="A39" s="57" t="s">
        <v>56</v>
      </c>
      <c r="B39" s="18">
        <v>181850070</v>
      </c>
      <c r="C39" s="18">
        <v>0</v>
      </c>
      <c r="D39" s="58">
        <v>152501000</v>
      </c>
      <c r="E39" s="59">
        <v>152501000</v>
      </c>
      <c r="F39" s="59">
        <v>174203000</v>
      </c>
      <c r="G39" s="59">
        <v>170456000</v>
      </c>
      <c r="H39" s="59">
        <v>169585000</v>
      </c>
      <c r="I39" s="59">
        <v>169585000</v>
      </c>
      <c r="J39" s="59">
        <v>171178493</v>
      </c>
      <c r="K39" s="59">
        <v>0</v>
      </c>
      <c r="L39" s="59">
        <v>209669091</v>
      </c>
      <c r="M39" s="59">
        <v>209669091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209669091</v>
      </c>
      <c r="W39" s="59">
        <v>76250500</v>
      </c>
      <c r="X39" s="59">
        <v>133418591</v>
      </c>
      <c r="Y39" s="60">
        <v>174.97</v>
      </c>
      <c r="Z39" s="61">
        <v>152501000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18402704</v>
      </c>
      <c r="E42" s="59">
        <v>18402704</v>
      </c>
      <c r="F42" s="59">
        <v>6530000</v>
      </c>
      <c r="G42" s="59">
        <v>-4819000</v>
      </c>
      <c r="H42" s="59">
        <v>-1211096</v>
      </c>
      <c r="I42" s="59">
        <v>499904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499904</v>
      </c>
      <c r="W42" s="59">
        <v>20255704</v>
      </c>
      <c r="X42" s="59">
        <v>-19755800</v>
      </c>
      <c r="Y42" s="60">
        <v>-97.53</v>
      </c>
      <c r="Z42" s="61">
        <v>18402704</v>
      </c>
    </row>
    <row r="43" spans="1:26" ht="13.5">
      <c r="A43" s="57" t="s">
        <v>59</v>
      </c>
      <c r="B43" s="18">
        <v>0</v>
      </c>
      <c r="C43" s="18">
        <v>0</v>
      </c>
      <c r="D43" s="58">
        <v>-14985000</v>
      </c>
      <c r="E43" s="59">
        <v>-14985000</v>
      </c>
      <c r="F43" s="59">
        <v>0</v>
      </c>
      <c r="G43" s="59">
        <v>-792592</v>
      </c>
      <c r="H43" s="59">
        <v>-278526</v>
      </c>
      <c r="I43" s="59">
        <v>-1071118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-1071118</v>
      </c>
      <c r="W43" s="59">
        <v>-6935000</v>
      </c>
      <c r="X43" s="59">
        <v>5863882</v>
      </c>
      <c r="Y43" s="60">
        <v>-84.55</v>
      </c>
      <c r="Z43" s="61">
        <v>-14985000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5141704</v>
      </c>
      <c r="E45" s="99">
        <v>5141704</v>
      </c>
      <c r="F45" s="99">
        <v>6652082</v>
      </c>
      <c r="G45" s="99">
        <v>1040490</v>
      </c>
      <c r="H45" s="99">
        <v>-449132</v>
      </c>
      <c r="I45" s="99">
        <v>-449132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15044704</v>
      </c>
      <c r="X45" s="99">
        <v>-15044704</v>
      </c>
      <c r="Y45" s="100">
        <v>-100</v>
      </c>
      <c r="Z45" s="101">
        <v>5141704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3413257</v>
      </c>
      <c r="C51" s="51">
        <v>0</v>
      </c>
      <c r="D51" s="128">
        <v>2532560</v>
      </c>
      <c r="E51" s="53">
        <v>5872403</v>
      </c>
      <c r="F51" s="53">
        <v>0</v>
      </c>
      <c r="G51" s="53">
        <v>0</v>
      </c>
      <c r="H51" s="53">
        <v>0</v>
      </c>
      <c r="I51" s="53">
        <v>6645338</v>
      </c>
      <c r="J51" s="53">
        <v>0</v>
      </c>
      <c r="K51" s="53">
        <v>0</v>
      </c>
      <c r="L51" s="53">
        <v>0</v>
      </c>
      <c r="M51" s="53">
        <v>6016319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5514143</v>
      </c>
      <c r="W51" s="53">
        <v>3783315</v>
      </c>
      <c r="X51" s="53">
        <v>0</v>
      </c>
      <c r="Y51" s="53">
        <v>33777335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94.71896027616054</v>
      </c>
      <c r="E58" s="7">
        <f t="shared" si="6"/>
        <v>94.71896027616054</v>
      </c>
      <c r="F58" s="7">
        <f t="shared" si="6"/>
        <v>0</v>
      </c>
      <c r="G58" s="7">
        <f t="shared" si="6"/>
        <v>74.39278656630624</v>
      </c>
      <c r="H58" s="7">
        <f t="shared" si="6"/>
        <v>76.01741541728693</v>
      </c>
      <c r="I58" s="7">
        <f t="shared" si="6"/>
        <v>110.09646482954747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60.98081093447847</v>
      </c>
      <c r="W58" s="7">
        <f t="shared" si="6"/>
        <v>94.718940755538</v>
      </c>
      <c r="X58" s="7">
        <f t="shared" si="6"/>
        <v>0</v>
      </c>
      <c r="Y58" s="7">
        <f t="shared" si="6"/>
        <v>0</v>
      </c>
      <c r="Z58" s="8">
        <f t="shared" si="6"/>
        <v>94.71896027616054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63.232576575047915</v>
      </c>
      <c r="H59" s="10">
        <f t="shared" si="7"/>
        <v>62.50950714697006</v>
      </c>
      <c r="I59" s="10">
        <f t="shared" si="7"/>
        <v>94.93234180590329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62.8025094499849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100.00002287021155</v>
      </c>
      <c r="E60" s="13">
        <f t="shared" si="7"/>
        <v>100.00002287021155</v>
      </c>
      <c r="F60" s="13">
        <f t="shared" si="7"/>
        <v>0</v>
      </c>
      <c r="G60" s="13">
        <f t="shared" si="7"/>
        <v>89.93621145547178</v>
      </c>
      <c r="H60" s="13">
        <f t="shared" si="7"/>
        <v>89.57352430030035</v>
      </c>
      <c r="I60" s="13">
        <f t="shared" si="7"/>
        <v>129.9216803579466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65.74455368107233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100.00002287021155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100.00001061852934</v>
      </c>
      <c r="E61" s="13">
        <f t="shared" si="7"/>
        <v>100.00001061852934</v>
      </c>
      <c r="F61" s="13">
        <f t="shared" si="7"/>
        <v>0</v>
      </c>
      <c r="G61" s="13">
        <f t="shared" si="7"/>
        <v>95.97048595964253</v>
      </c>
      <c r="H61" s="13">
        <f t="shared" si="7"/>
        <v>95.32491186819456</v>
      </c>
      <c r="I61" s="13">
        <f t="shared" si="7"/>
        <v>140.42556209498363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70.31890613167977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100.00001061852934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100.00007976071785</v>
      </c>
      <c r="E62" s="13">
        <f t="shared" si="7"/>
        <v>100.00007976071785</v>
      </c>
      <c r="F62" s="13">
        <f t="shared" si="7"/>
        <v>0</v>
      </c>
      <c r="G62" s="13">
        <f t="shared" si="7"/>
        <v>80.71097804571218</v>
      </c>
      <c r="H62" s="13">
        <f t="shared" si="7"/>
        <v>62.83451173883403</v>
      </c>
      <c r="I62" s="13">
        <f t="shared" si="7"/>
        <v>104.24408685646918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55.802133212616745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100.00007976071785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83.70273375421668</v>
      </c>
      <c r="H63" s="13">
        <f t="shared" si="7"/>
        <v>109.2256720574355</v>
      </c>
      <c r="I63" s="13">
        <f t="shared" si="7"/>
        <v>125.82461292913018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62.11963552939941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100.00007835455436</v>
      </c>
      <c r="E64" s="13">
        <f t="shared" si="7"/>
        <v>100.00007835455436</v>
      </c>
      <c r="F64" s="13">
        <f t="shared" si="7"/>
        <v>0</v>
      </c>
      <c r="G64" s="13">
        <f t="shared" si="7"/>
        <v>64.78829227644394</v>
      </c>
      <c r="H64" s="13">
        <f t="shared" si="7"/>
        <v>62.67356695997152</v>
      </c>
      <c r="I64" s="13">
        <f t="shared" si="7"/>
        <v>89.47829001070502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47.07720641069009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100.00007835455436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0.2915502895094375</v>
      </c>
      <c r="I66" s="16">
        <f t="shared" si="7"/>
        <v>0.10622951098306914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0.06392762370155006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74273758</v>
      </c>
      <c r="C67" s="23"/>
      <c r="D67" s="24">
        <v>77636000</v>
      </c>
      <c r="E67" s="25">
        <v>77636000</v>
      </c>
      <c r="F67" s="25"/>
      <c r="G67" s="25">
        <v>7350175</v>
      </c>
      <c r="H67" s="25">
        <v>6991736</v>
      </c>
      <c r="I67" s="25">
        <v>14341911</v>
      </c>
      <c r="J67" s="25">
        <v>7461070</v>
      </c>
      <c r="K67" s="25"/>
      <c r="L67" s="25">
        <v>4090307</v>
      </c>
      <c r="M67" s="25">
        <v>11551377</v>
      </c>
      <c r="N67" s="25"/>
      <c r="O67" s="25"/>
      <c r="P67" s="25"/>
      <c r="Q67" s="25"/>
      <c r="R67" s="25"/>
      <c r="S67" s="25"/>
      <c r="T67" s="25"/>
      <c r="U67" s="25"/>
      <c r="V67" s="25">
        <v>25893288</v>
      </c>
      <c r="W67" s="25">
        <v>38818008</v>
      </c>
      <c r="X67" s="25"/>
      <c r="Y67" s="24"/>
      <c r="Z67" s="26">
        <v>77636000</v>
      </c>
    </row>
    <row r="68" spans="1:26" ht="13.5" hidden="1">
      <c r="A68" s="36" t="s">
        <v>31</v>
      </c>
      <c r="B68" s="18">
        <v>21748627</v>
      </c>
      <c r="C68" s="18"/>
      <c r="D68" s="19">
        <v>21066000</v>
      </c>
      <c r="E68" s="20">
        <v>21066000</v>
      </c>
      <c r="F68" s="20"/>
      <c r="G68" s="20">
        <v>2263074</v>
      </c>
      <c r="H68" s="20">
        <v>2370585</v>
      </c>
      <c r="I68" s="20">
        <v>4633659</v>
      </c>
      <c r="J68" s="20">
        <v>2370585</v>
      </c>
      <c r="K68" s="20"/>
      <c r="L68" s="20"/>
      <c r="M68" s="20">
        <v>2370585</v>
      </c>
      <c r="N68" s="20"/>
      <c r="O68" s="20"/>
      <c r="P68" s="20"/>
      <c r="Q68" s="20"/>
      <c r="R68" s="20"/>
      <c r="S68" s="20"/>
      <c r="T68" s="20"/>
      <c r="U68" s="20"/>
      <c r="V68" s="20">
        <v>7004244</v>
      </c>
      <c r="W68" s="20">
        <v>10533000</v>
      </c>
      <c r="X68" s="20"/>
      <c r="Y68" s="19"/>
      <c r="Z68" s="22">
        <v>21066000</v>
      </c>
    </row>
    <row r="69" spans="1:26" ht="13.5" hidden="1">
      <c r="A69" s="37" t="s">
        <v>32</v>
      </c>
      <c r="B69" s="18">
        <v>46675764</v>
      </c>
      <c r="C69" s="18"/>
      <c r="D69" s="19">
        <v>52470000</v>
      </c>
      <c r="E69" s="20">
        <v>52470000</v>
      </c>
      <c r="F69" s="20"/>
      <c r="G69" s="20">
        <v>4488737</v>
      </c>
      <c r="H69" s="20">
        <v>4278157</v>
      </c>
      <c r="I69" s="20">
        <v>8766894</v>
      </c>
      <c r="J69" s="20">
        <v>4467574</v>
      </c>
      <c r="K69" s="20"/>
      <c r="L69" s="20">
        <v>4090307</v>
      </c>
      <c r="M69" s="20">
        <v>8557881</v>
      </c>
      <c r="N69" s="20"/>
      <c r="O69" s="20"/>
      <c r="P69" s="20"/>
      <c r="Q69" s="20"/>
      <c r="R69" s="20"/>
      <c r="S69" s="20"/>
      <c r="T69" s="20"/>
      <c r="U69" s="20"/>
      <c r="V69" s="20">
        <v>17324775</v>
      </c>
      <c r="W69" s="20">
        <v>26235006</v>
      </c>
      <c r="X69" s="20"/>
      <c r="Y69" s="19"/>
      <c r="Z69" s="22">
        <v>52470000</v>
      </c>
    </row>
    <row r="70" spans="1:26" ht="13.5" hidden="1">
      <c r="A70" s="38" t="s">
        <v>113</v>
      </c>
      <c r="B70" s="18">
        <v>33112605</v>
      </c>
      <c r="C70" s="18"/>
      <c r="D70" s="19">
        <v>37670000</v>
      </c>
      <c r="E70" s="20">
        <v>37670000</v>
      </c>
      <c r="F70" s="20"/>
      <c r="G70" s="20">
        <v>3129087</v>
      </c>
      <c r="H70" s="20">
        <v>3004307</v>
      </c>
      <c r="I70" s="20">
        <v>6133394</v>
      </c>
      <c r="J70" s="20">
        <v>3237863</v>
      </c>
      <c r="K70" s="20"/>
      <c r="L70" s="20">
        <v>2877018</v>
      </c>
      <c r="M70" s="20">
        <v>6114881</v>
      </c>
      <c r="N70" s="20"/>
      <c r="O70" s="20"/>
      <c r="P70" s="20"/>
      <c r="Q70" s="20"/>
      <c r="R70" s="20"/>
      <c r="S70" s="20"/>
      <c r="T70" s="20"/>
      <c r="U70" s="20"/>
      <c r="V70" s="20">
        <v>12248275</v>
      </c>
      <c r="W70" s="20">
        <v>18835002</v>
      </c>
      <c r="X70" s="20"/>
      <c r="Y70" s="19"/>
      <c r="Z70" s="22">
        <v>37670000</v>
      </c>
    </row>
    <row r="71" spans="1:26" ht="13.5" hidden="1">
      <c r="A71" s="38" t="s">
        <v>114</v>
      </c>
      <c r="B71" s="18">
        <v>5167001</v>
      </c>
      <c r="C71" s="18"/>
      <c r="D71" s="19">
        <v>5015000</v>
      </c>
      <c r="E71" s="20">
        <v>5015000</v>
      </c>
      <c r="F71" s="20"/>
      <c r="G71" s="20">
        <v>443558</v>
      </c>
      <c r="H71" s="20">
        <v>438587</v>
      </c>
      <c r="I71" s="20">
        <v>882145</v>
      </c>
      <c r="J71" s="20">
        <v>402736</v>
      </c>
      <c r="K71" s="20"/>
      <c r="L71" s="20">
        <v>363056</v>
      </c>
      <c r="M71" s="20">
        <v>765792</v>
      </c>
      <c r="N71" s="20"/>
      <c r="O71" s="20"/>
      <c r="P71" s="20"/>
      <c r="Q71" s="20"/>
      <c r="R71" s="20"/>
      <c r="S71" s="20"/>
      <c r="T71" s="20"/>
      <c r="U71" s="20"/>
      <c r="V71" s="20">
        <v>1647937</v>
      </c>
      <c r="W71" s="20">
        <v>2507502</v>
      </c>
      <c r="X71" s="20"/>
      <c r="Y71" s="19"/>
      <c r="Z71" s="22">
        <v>5015000</v>
      </c>
    </row>
    <row r="72" spans="1:26" ht="13.5" hidden="1">
      <c r="A72" s="38" t="s">
        <v>115</v>
      </c>
      <c r="B72" s="18">
        <v>4086403</v>
      </c>
      <c r="C72" s="18"/>
      <c r="D72" s="19">
        <v>4680000</v>
      </c>
      <c r="E72" s="20">
        <v>4680000</v>
      </c>
      <c r="F72" s="20"/>
      <c r="G72" s="20">
        <v>436067</v>
      </c>
      <c r="H72" s="20">
        <v>363399</v>
      </c>
      <c r="I72" s="20">
        <v>799466</v>
      </c>
      <c r="J72" s="20">
        <v>410816</v>
      </c>
      <c r="K72" s="20"/>
      <c r="L72" s="20">
        <v>409053</v>
      </c>
      <c r="M72" s="20">
        <v>819869</v>
      </c>
      <c r="N72" s="20"/>
      <c r="O72" s="20"/>
      <c r="P72" s="20"/>
      <c r="Q72" s="20"/>
      <c r="R72" s="20"/>
      <c r="S72" s="20"/>
      <c r="T72" s="20"/>
      <c r="U72" s="20"/>
      <c r="V72" s="20">
        <v>1619335</v>
      </c>
      <c r="W72" s="20">
        <v>2340000</v>
      </c>
      <c r="X72" s="20"/>
      <c r="Y72" s="19"/>
      <c r="Z72" s="22">
        <v>4680000</v>
      </c>
    </row>
    <row r="73" spans="1:26" ht="13.5" hidden="1">
      <c r="A73" s="38" t="s">
        <v>116</v>
      </c>
      <c r="B73" s="18">
        <v>4309755</v>
      </c>
      <c r="C73" s="18"/>
      <c r="D73" s="19">
        <v>5105000</v>
      </c>
      <c r="E73" s="20">
        <v>5105000</v>
      </c>
      <c r="F73" s="20"/>
      <c r="G73" s="20">
        <v>480025</v>
      </c>
      <c r="H73" s="20">
        <v>471864</v>
      </c>
      <c r="I73" s="20">
        <v>951889</v>
      </c>
      <c r="J73" s="20">
        <v>416159</v>
      </c>
      <c r="K73" s="20"/>
      <c r="L73" s="20">
        <v>441180</v>
      </c>
      <c r="M73" s="20">
        <v>857339</v>
      </c>
      <c r="N73" s="20"/>
      <c r="O73" s="20"/>
      <c r="P73" s="20"/>
      <c r="Q73" s="20"/>
      <c r="R73" s="20"/>
      <c r="S73" s="20"/>
      <c r="T73" s="20"/>
      <c r="U73" s="20"/>
      <c r="V73" s="20">
        <v>1809228</v>
      </c>
      <c r="W73" s="20">
        <v>2552502</v>
      </c>
      <c r="X73" s="20"/>
      <c r="Y73" s="19"/>
      <c r="Z73" s="22">
        <v>5105000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5849367</v>
      </c>
      <c r="C75" s="27"/>
      <c r="D75" s="28">
        <v>4100000</v>
      </c>
      <c r="E75" s="29">
        <v>4100000</v>
      </c>
      <c r="F75" s="29"/>
      <c r="G75" s="29">
        <v>598364</v>
      </c>
      <c r="H75" s="29">
        <v>342994</v>
      </c>
      <c r="I75" s="29">
        <v>941358</v>
      </c>
      <c r="J75" s="29">
        <v>622911</v>
      </c>
      <c r="K75" s="29"/>
      <c r="L75" s="29"/>
      <c r="M75" s="29">
        <v>622911</v>
      </c>
      <c r="N75" s="29"/>
      <c r="O75" s="29"/>
      <c r="P75" s="29"/>
      <c r="Q75" s="29"/>
      <c r="R75" s="29"/>
      <c r="S75" s="29"/>
      <c r="T75" s="29"/>
      <c r="U75" s="29"/>
      <c r="V75" s="29">
        <v>1564269</v>
      </c>
      <c r="W75" s="29">
        <v>2050002</v>
      </c>
      <c r="X75" s="29"/>
      <c r="Y75" s="28"/>
      <c r="Z75" s="30">
        <v>4100000</v>
      </c>
    </row>
    <row r="76" spans="1:26" ht="13.5" hidden="1">
      <c r="A76" s="41" t="s">
        <v>120</v>
      </c>
      <c r="B76" s="31"/>
      <c r="C76" s="31"/>
      <c r="D76" s="32">
        <v>73536012</v>
      </c>
      <c r="E76" s="33">
        <v>73536012</v>
      </c>
      <c r="F76" s="33">
        <v>5007000</v>
      </c>
      <c r="G76" s="33">
        <v>5468000</v>
      </c>
      <c r="H76" s="33">
        <v>5314937</v>
      </c>
      <c r="I76" s="33">
        <v>15789937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15789937</v>
      </c>
      <c r="W76" s="33">
        <v>36768006</v>
      </c>
      <c r="X76" s="33"/>
      <c r="Y76" s="32"/>
      <c r="Z76" s="34">
        <v>73536012</v>
      </c>
    </row>
    <row r="77" spans="1:26" ht="13.5" hidden="1">
      <c r="A77" s="36" t="s">
        <v>31</v>
      </c>
      <c r="B77" s="18"/>
      <c r="C77" s="18"/>
      <c r="D77" s="19">
        <v>21066000</v>
      </c>
      <c r="E77" s="20">
        <v>21066000</v>
      </c>
      <c r="F77" s="20">
        <v>1486000</v>
      </c>
      <c r="G77" s="20">
        <v>1431000</v>
      </c>
      <c r="H77" s="20">
        <v>1481841</v>
      </c>
      <c r="I77" s="20">
        <v>4398841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4398841</v>
      </c>
      <c r="W77" s="20">
        <v>10533000</v>
      </c>
      <c r="X77" s="20"/>
      <c r="Y77" s="19"/>
      <c r="Z77" s="22">
        <v>21066000</v>
      </c>
    </row>
    <row r="78" spans="1:26" ht="13.5" hidden="1">
      <c r="A78" s="37" t="s">
        <v>32</v>
      </c>
      <c r="B78" s="18"/>
      <c r="C78" s="18"/>
      <c r="D78" s="19">
        <v>52470012</v>
      </c>
      <c r="E78" s="20">
        <v>52470012</v>
      </c>
      <c r="F78" s="20">
        <v>3521000</v>
      </c>
      <c r="G78" s="20">
        <v>4037000</v>
      </c>
      <c r="H78" s="20">
        <v>3832096</v>
      </c>
      <c r="I78" s="20">
        <v>11390096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11390096</v>
      </c>
      <c r="W78" s="20">
        <v>26235006</v>
      </c>
      <c r="X78" s="20"/>
      <c r="Y78" s="19"/>
      <c r="Z78" s="22">
        <v>52470012</v>
      </c>
    </row>
    <row r="79" spans="1:26" ht="13.5" hidden="1">
      <c r="A79" s="38" t="s">
        <v>113</v>
      </c>
      <c r="B79" s="18"/>
      <c r="C79" s="18"/>
      <c r="D79" s="19">
        <v>37670004</v>
      </c>
      <c r="E79" s="20">
        <v>37670004</v>
      </c>
      <c r="F79" s="20">
        <v>2746000</v>
      </c>
      <c r="G79" s="20">
        <v>3003000</v>
      </c>
      <c r="H79" s="20">
        <v>2863853</v>
      </c>
      <c r="I79" s="20">
        <v>8612853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8612853</v>
      </c>
      <c r="W79" s="20">
        <v>18835002</v>
      </c>
      <c r="X79" s="20"/>
      <c r="Y79" s="19"/>
      <c r="Z79" s="22">
        <v>37670004</v>
      </c>
    </row>
    <row r="80" spans="1:26" ht="13.5" hidden="1">
      <c r="A80" s="38" t="s">
        <v>114</v>
      </c>
      <c r="B80" s="18"/>
      <c r="C80" s="18"/>
      <c r="D80" s="19">
        <v>5015004</v>
      </c>
      <c r="E80" s="20">
        <v>5015004</v>
      </c>
      <c r="F80" s="20">
        <v>286000</v>
      </c>
      <c r="G80" s="20">
        <v>358000</v>
      </c>
      <c r="H80" s="20">
        <v>275584</v>
      </c>
      <c r="I80" s="20">
        <v>919584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919584</v>
      </c>
      <c r="W80" s="20">
        <v>2507502</v>
      </c>
      <c r="X80" s="20"/>
      <c r="Y80" s="19"/>
      <c r="Z80" s="22">
        <v>5015004</v>
      </c>
    </row>
    <row r="81" spans="1:26" ht="13.5" hidden="1">
      <c r="A81" s="38" t="s">
        <v>115</v>
      </c>
      <c r="B81" s="18"/>
      <c r="C81" s="18"/>
      <c r="D81" s="19">
        <v>4680000</v>
      </c>
      <c r="E81" s="20">
        <v>4680000</v>
      </c>
      <c r="F81" s="20">
        <v>244000</v>
      </c>
      <c r="G81" s="20">
        <v>365000</v>
      </c>
      <c r="H81" s="20">
        <v>396925</v>
      </c>
      <c r="I81" s="20">
        <v>1005925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1005925</v>
      </c>
      <c r="W81" s="20">
        <v>2340000</v>
      </c>
      <c r="X81" s="20"/>
      <c r="Y81" s="19"/>
      <c r="Z81" s="22">
        <v>4680000</v>
      </c>
    </row>
    <row r="82" spans="1:26" ht="13.5" hidden="1">
      <c r="A82" s="38" t="s">
        <v>116</v>
      </c>
      <c r="B82" s="18"/>
      <c r="C82" s="18"/>
      <c r="D82" s="19">
        <v>5105004</v>
      </c>
      <c r="E82" s="20">
        <v>5105004</v>
      </c>
      <c r="F82" s="20">
        <v>245000</v>
      </c>
      <c r="G82" s="20">
        <v>311000</v>
      </c>
      <c r="H82" s="20">
        <v>295734</v>
      </c>
      <c r="I82" s="20">
        <v>851734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851734</v>
      </c>
      <c r="W82" s="20">
        <v>2552502</v>
      </c>
      <c r="X82" s="20"/>
      <c r="Y82" s="19"/>
      <c r="Z82" s="22">
        <v>5105004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>
        <v>1000</v>
      </c>
      <c r="I84" s="29">
        <v>1000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1000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27774000</v>
      </c>
      <c r="C5" s="18">
        <v>0</v>
      </c>
      <c r="D5" s="58">
        <v>29100000</v>
      </c>
      <c r="E5" s="59">
        <v>29100000</v>
      </c>
      <c r="F5" s="59">
        <v>2574515</v>
      </c>
      <c r="G5" s="59">
        <v>2587878</v>
      </c>
      <c r="H5" s="59">
        <v>2350201</v>
      </c>
      <c r="I5" s="59">
        <v>7512594</v>
      </c>
      <c r="J5" s="59">
        <v>2580449</v>
      </c>
      <c r="K5" s="59">
        <v>2474240</v>
      </c>
      <c r="L5" s="59">
        <v>2476083</v>
      </c>
      <c r="M5" s="59">
        <v>7530772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15043366</v>
      </c>
      <c r="W5" s="59">
        <v>14550000</v>
      </c>
      <c r="X5" s="59">
        <v>493366</v>
      </c>
      <c r="Y5" s="60">
        <v>3.39</v>
      </c>
      <c r="Z5" s="61">
        <v>29100000</v>
      </c>
    </row>
    <row r="6" spans="1:26" ht="13.5">
      <c r="A6" s="57" t="s">
        <v>32</v>
      </c>
      <c r="B6" s="18">
        <v>122769235</v>
      </c>
      <c r="C6" s="18">
        <v>0</v>
      </c>
      <c r="D6" s="58">
        <v>138000000</v>
      </c>
      <c r="E6" s="59">
        <v>138000000</v>
      </c>
      <c r="F6" s="59">
        <v>10984089</v>
      </c>
      <c r="G6" s="59">
        <v>9685219</v>
      </c>
      <c r="H6" s="59">
        <v>11900697</v>
      </c>
      <c r="I6" s="59">
        <v>32570005</v>
      </c>
      <c r="J6" s="59">
        <v>12262716</v>
      </c>
      <c r="K6" s="59">
        <v>10385908</v>
      </c>
      <c r="L6" s="59">
        <v>11867336</v>
      </c>
      <c r="M6" s="59">
        <v>34515960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67085965</v>
      </c>
      <c r="W6" s="59">
        <v>69000000</v>
      </c>
      <c r="X6" s="59">
        <v>-1914035</v>
      </c>
      <c r="Y6" s="60">
        <v>-2.77</v>
      </c>
      <c r="Z6" s="61">
        <v>138000000</v>
      </c>
    </row>
    <row r="7" spans="1:26" ht="13.5">
      <c r="A7" s="57" t="s">
        <v>33</v>
      </c>
      <c r="B7" s="18">
        <v>2712028</v>
      </c>
      <c r="C7" s="18">
        <v>0</v>
      </c>
      <c r="D7" s="58">
        <v>2400000</v>
      </c>
      <c r="E7" s="59">
        <v>2400000</v>
      </c>
      <c r="F7" s="59">
        <v>96467</v>
      </c>
      <c r="G7" s="59">
        <v>260849</v>
      </c>
      <c r="H7" s="59">
        <v>129210</v>
      </c>
      <c r="I7" s="59">
        <v>486526</v>
      </c>
      <c r="J7" s="59">
        <v>130987</v>
      </c>
      <c r="K7" s="59">
        <v>0</v>
      </c>
      <c r="L7" s="59">
        <v>189903</v>
      </c>
      <c r="M7" s="59">
        <v>320890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807416</v>
      </c>
      <c r="W7" s="59">
        <v>1200000</v>
      </c>
      <c r="X7" s="59">
        <v>-392584</v>
      </c>
      <c r="Y7" s="60">
        <v>-32.72</v>
      </c>
      <c r="Z7" s="61">
        <v>2400000</v>
      </c>
    </row>
    <row r="8" spans="1:26" ht="13.5">
      <c r="A8" s="57" t="s">
        <v>34</v>
      </c>
      <c r="B8" s="18">
        <v>62232148</v>
      </c>
      <c r="C8" s="18">
        <v>0</v>
      </c>
      <c r="D8" s="58">
        <v>64267201</v>
      </c>
      <c r="E8" s="59">
        <v>64267201</v>
      </c>
      <c r="F8" s="59">
        <v>23213001</v>
      </c>
      <c r="G8" s="59">
        <v>751481</v>
      </c>
      <c r="H8" s="59">
        <v>391230</v>
      </c>
      <c r="I8" s="59">
        <v>24355712</v>
      </c>
      <c r="J8" s="59">
        <v>0</v>
      </c>
      <c r="K8" s="59">
        <v>628985</v>
      </c>
      <c r="L8" s="59">
        <v>19649459</v>
      </c>
      <c r="M8" s="59">
        <v>20278444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44634156</v>
      </c>
      <c r="W8" s="59">
        <v>32133600</v>
      </c>
      <c r="X8" s="59">
        <v>12500556</v>
      </c>
      <c r="Y8" s="60">
        <v>38.9</v>
      </c>
      <c r="Z8" s="61">
        <v>64267201</v>
      </c>
    </row>
    <row r="9" spans="1:26" ht="13.5">
      <c r="A9" s="57" t="s">
        <v>35</v>
      </c>
      <c r="B9" s="18">
        <v>20410409</v>
      </c>
      <c r="C9" s="18">
        <v>0</v>
      </c>
      <c r="D9" s="58">
        <v>19467770</v>
      </c>
      <c r="E9" s="59">
        <v>19467770</v>
      </c>
      <c r="F9" s="59">
        <v>1761169</v>
      </c>
      <c r="G9" s="59">
        <v>504100</v>
      </c>
      <c r="H9" s="59">
        <v>1924746</v>
      </c>
      <c r="I9" s="59">
        <v>4190015</v>
      </c>
      <c r="J9" s="59">
        <v>1798877</v>
      </c>
      <c r="K9" s="59">
        <v>1300206</v>
      </c>
      <c r="L9" s="59">
        <v>1615224</v>
      </c>
      <c r="M9" s="59">
        <v>4714307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8904322</v>
      </c>
      <c r="W9" s="59">
        <v>9733882</v>
      </c>
      <c r="X9" s="59">
        <v>-829560</v>
      </c>
      <c r="Y9" s="60">
        <v>-8.52</v>
      </c>
      <c r="Z9" s="61">
        <v>19467770</v>
      </c>
    </row>
    <row r="10" spans="1:26" ht="25.5">
      <c r="A10" s="62" t="s">
        <v>105</v>
      </c>
      <c r="B10" s="63">
        <f>SUM(B5:B9)</f>
        <v>235897820</v>
      </c>
      <c r="C10" s="63">
        <f>SUM(C5:C9)</f>
        <v>0</v>
      </c>
      <c r="D10" s="64">
        <f aca="true" t="shared" si="0" ref="D10:Z10">SUM(D5:D9)</f>
        <v>253234971</v>
      </c>
      <c r="E10" s="65">
        <f t="shared" si="0"/>
        <v>253234971</v>
      </c>
      <c r="F10" s="65">
        <f t="shared" si="0"/>
        <v>38629241</v>
      </c>
      <c r="G10" s="65">
        <f t="shared" si="0"/>
        <v>13789527</v>
      </c>
      <c r="H10" s="65">
        <f t="shared" si="0"/>
        <v>16696084</v>
      </c>
      <c r="I10" s="65">
        <f t="shared" si="0"/>
        <v>69114852</v>
      </c>
      <c r="J10" s="65">
        <f t="shared" si="0"/>
        <v>16773029</v>
      </c>
      <c r="K10" s="65">
        <f t="shared" si="0"/>
        <v>14789339</v>
      </c>
      <c r="L10" s="65">
        <f t="shared" si="0"/>
        <v>35798005</v>
      </c>
      <c r="M10" s="65">
        <f t="shared" si="0"/>
        <v>67360373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136475225</v>
      </c>
      <c r="W10" s="65">
        <f t="shared" si="0"/>
        <v>126617482</v>
      </c>
      <c r="X10" s="65">
        <f t="shared" si="0"/>
        <v>9857743</v>
      </c>
      <c r="Y10" s="66">
        <f>+IF(W10&lt;&gt;0,(X10/W10)*100,0)</f>
        <v>7.785451775134811</v>
      </c>
      <c r="Z10" s="67">
        <f t="shared" si="0"/>
        <v>253234971</v>
      </c>
    </row>
    <row r="11" spans="1:26" ht="13.5">
      <c r="A11" s="57" t="s">
        <v>36</v>
      </c>
      <c r="B11" s="18">
        <v>96655527</v>
      </c>
      <c r="C11" s="18">
        <v>0</v>
      </c>
      <c r="D11" s="58">
        <v>101842257</v>
      </c>
      <c r="E11" s="59">
        <v>101842257</v>
      </c>
      <c r="F11" s="59">
        <v>7732483</v>
      </c>
      <c r="G11" s="59">
        <v>12043254</v>
      </c>
      <c r="H11" s="59">
        <v>8443936</v>
      </c>
      <c r="I11" s="59">
        <v>28219673</v>
      </c>
      <c r="J11" s="59">
        <v>8111889</v>
      </c>
      <c r="K11" s="59">
        <v>8291777</v>
      </c>
      <c r="L11" s="59">
        <v>8092085</v>
      </c>
      <c r="M11" s="59">
        <v>24495751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52715424</v>
      </c>
      <c r="W11" s="59">
        <v>40736902</v>
      </c>
      <c r="X11" s="59">
        <v>11978522</v>
      </c>
      <c r="Y11" s="60">
        <v>29.4</v>
      </c>
      <c r="Z11" s="61">
        <v>101842257</v>
      </c>
    </row>
    <row r="12" spans="1:26" ht="13.5">
      <c r="A12" s="57" t="s">
        <v>37</v>
      </c>
      <c r="B12" s="18">
        <v>5980488</v>
      </c>
      <c r="C12" s="18">
        <v>0</v>
      </c>
      <c r="D12" s="58">
        <v>6855200</v>
      </c>
      <c r="E12" s="59">
        <v>6855200</v>
      </c>
      <c r="F12" s="59">
        <v>501478</v>
      </c>
      <c r="G12" s="59">
        <v>501477</v>
      </c>
      <c r="H12" s="59">
        <v>501476</v>
      </c>
      <c r="I12" s="59">
        <v>1504431</v>
      </c>
      <c r="J12" s="59">
        <v>501476</v>
      </c>
      <c r="K12" s="59">
        <v>507126</v>
      </c>
      <c r="L12" s="59">
        <v>503574</v>
      </c>
      <c r="M12" s="59">
        <v>1512176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3016607</v>
      </c>
      <c r="W12" s="59">
        <v>2742080</v>
      </c>
      <c r="X12" s="59">
        <v>274527</v>
      </c>
      <c r="Y12" s="60">
        <v>10.01</v>
      </c>
      <c r="Z12" s="61">
        <v>6855200</v>
      </c>
    </row>
    <row r="13" spans="1:26" ht="13.5">
      <c r="A13" s="57" t="s">
        <v>106</v>
      </c>
      <c r="B13" s="18">
        <v>42083744</v>
      </c>
      <c r="C13" s="18">
        <v>0</v>
      </c>
      <c r="D13" s="58">
        <v>30603578</v>
      </c>
      <c r="E13" s="59">
        <v>30603578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12241431</v>
      </c>
      <c r="X13" s="59">
        <v>-12241431</v>
      </c>
      <c r="Y13" s="60">
        <v>-100</v>
      </c>
      <c r="Z13" s="61">
        <v>30603578</v>
      </c>
    </row>
    <row r="14" spans="1:26" ht="13.5">
      <c r="A14" s="57" t="s">
        <v>38</v>
      </c>
      <c r="B14" s="18">
        <v>2750633</v>
      </c>
      <c r="C14" s="18">
        <v>0</v>
      </c>
      <c r="D14" s="58">
        <v>3035000</v>
      </c>
      <c r="E14" s="59">
        <v>3035000</v>
      </c>
      <c r="F14" s="59">
        <v>0</v>
      </c>
      <c r="G14" s="59">
        <v>0</v>
      </c>
      <c r="H14" s="59">
        <v>71360</v>
      </c>
      <c r="I14" s="59">
        <v>71360</v>
      </c>
      <c r="J14" s="59">
        <v>0</v>
      </c>
      <c r="K14" s="59">
        <v>0</v>
      </c>
      <c r="L14" s="59">
        <v>17474</v>
      </c>
      <c r="M14" s="59">
        <v>17474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88834</v>
      </c>
      <c r="W14" s="59">
        <v>1214000</v>
      </c>
      <c r="X14" s="59">
        <v>-1125166</v>
      </c>
      <c r="Y14" s="60">
        <v>-92.68</v>
      </c>
      <c r="Z14" s="61">
        <v>3035000</v>
      </c>
    </row>
    <row r="15" spans="1:26" ht="13.5">
      <c r="A15" s="57" t="s">
        <v>39</v>
      </c>
      <c r="B15" s="18">
        <v>85768699</v>
      </c>
      <c r="C15" s="18">
        <v>0</v>
      </c>
      <c r="D15" s="58">
        <v>97720374</v>
      </c>
      <c r="E15" s="59">
        <v>97720374</v>
      </c>
      <c r="F15" s="59">
        <v>8509524</v>
      </c>
      <c r="G15" s="59">
        <v>1714225</v>
      </c>
      <c r="H15" s="59">
        <v>16660063</v>
      </c>
      <c r="I15" s="59">
        <v>26883812</v>
      </c>
      <c r="J15" s="59">
        <v>8009036</v>
      </c>
      <c r="K15" s="59">
        <v>8085912</v>
      </c>
      <c r="L15" s="59">
        <v>1068397</v>
      </c>
      <c r="M15" s="59">
        <v>17163345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44047157</v>
      </c>
      <c r="W15" s="59">
        <v>39088148</v>
      </c>
      <c r="X15" s="59">
        <v>4959009</v>
      </c>
      <c r="Y15" s="60">
        <v>12.69</v>
      </c>
      <c r="Z15" s="61">
        <v>97720374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61231996</v>
      </c>
      <c r="C17" s="18">
        <v>0</v>
      </c>
      <c r="D17" s="58">
        <v>56187252</v>
      </c>
      <c r="E17" s="59">
        <v>56187252</v>
      </c>
      <c r="F17" s="59">
        <v>3545879</v>
      </c>
      <c r="G17" s="59">
        <v>2017694</v>
      </c>
      <c r="H17" s="59">
        <v>4236014</v>
      </c>
      <c r="I17" s="59">
        <v>9799587</v>
      </c>
      <c r="J17" s="59">
        <v>5706345</v>
      </c>
      <c r="K17" s="59">
        <v>2847725</v>
      </c>
      <c r="L17" s="59">
        <v>3459457</v>
      </c>
      <c r="M17" s="59">
        <v>12013527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21813114</v>
      </c>
      <c r="W17" s="59">
        <v>18890901</v>
      </c>
      <c r="X17" s="59">
        <v>2922213</v>
      </c>
      <c r="Y17" s="60">
        <v>15.47</v>
      </c>
      <c r="Z17" s="61">
        <v>56187252</v>
      </c>
    </row>
    <row r="18" spans="1:26" ht="13.5">
      <c r="A18" s="69" t="s">
        <v>42</v>
      </c>
      <c r="B18" s="70">
        <f>SUM(B11:B17)</f>
        <v>294471087</v>
      </c>
      <c r="C18" s="70">
        <f>SUM(C11:C17)</f>
        <v>0</v>
      </c>
      <c r="D18" s="71">
        <f aca="true" t="shared" si="1" ref="D18:Z18">SUM(D11:D17)</f>
        <v>296243661</v>
      </c>
      <c r="E18" s="72">
        <f t="shared" si="1"/>
        <v>296243661</v>
      </c>
      <c r="F18" s="72">
        <f t="shared" si="1"/>
        <v>20289364</v>
      </c>
      <c r="G18" s="72">
        <f t="shared" si="1"/>
        <v>16276650</v>
      </c>
      <c r="H18" s="72">
        <f t="shared" si="1"/>
        <v>29912849</v>
      </c>
      <c r="I18" s="72">
        <f t="shared" si="1"/>
        <v>66478863</v>
      </c>
      <c r="J18" s="72">
        <f t="shared" si="1"/>
        <v>22328746</v>
      </c>
      <c r="K18" s="72">
        <f t="shared" si="1"/>
        <v>19732540</v>
      </c>
      <c r="L18" s="72">
        <f t="shared" si="1"/>
        <v>13140987</v>
      </c>
      <c r="M18" s="72">
        <f t="shared" si="1"/>
        <v>55202273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121681136</v>
      </c>
      <c r="W18" s="72">
        <f t="shared" si="1"/>
        <v>114913462</v>
      </c>
      <c r="X18" s="72">
        <f t="shared" si="1"/>
        <v>6767674</v>
      </c>
      <c r="Y18" s="66">
        <f>+IF(W18&lt;&gt;0,(X18/W18)*100,0)</f>
        <v>5.889365686328378</v>
      </c>
      <c r="Z18" s="73">
        <f t="shared" si="1"/>
        <v>296243661</v>
      </c>
    </row>
    <row r="19" spans="1:26" ht="13.5">
      <c r="A19" s="69" t="s">
        <v>43</v>
      </c>
      <c r="B19" s="74">
        <f>+B10-B18</f>
        <v>-58573267</v>
      </c>
      <c r="C19" s="74">
        <f>+C10-C18</f>
        <v>0</v>
      </c>
      <c r="D19" s="75">
        <f aca="true" t="shared" si="2" ref="D19:Z19">+D10-D18</f>
        <v>-43008690</v>
      </c>
      <c r="E19" s="76">
        <f t="shared" si="2"/>
        <v>-43008690</v>
      </c>
      <c r="F19" s="76">
        <f t="shared" si="2"/>
        <v>18339877</v>
      </c>
      <c r="G19" s="76">
        <f t="shared" si="2"/>
        <v>-2487123</v>
      </c>
      <c r="H19" s="76">
        <f t="shared" si="2"/>
        <v>-13216765</v>
      </c>
      <c r="I19" s="76">
        <f t="shared" si="2"/>
        <v>2635989</v>
      </c>
      <c r="J19" s="76">
        <f t="shared" si="2"/>
        <v>-5555717</v>
      </c>
      <c r="K19" s="76">
        <f t="shared" si="2"/>
        <v>-4943201</v>
      </c>
      <c r="L19" s="76">
        <f t="shared" si="2"/>
        <v>22657018</v>
      </c>
      <c r="M19" s="76">
        <f t="shared" si="2"/>
        <v>12158100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14794089</v>
      </c>
      <c r="W19" s="76">
        <f>IF(E10=E18,0,W10-W18)</f>
        <v>11704020</v>
      </c>
      <c r="X19" s="76">
        <f t="shared" si="2"/>
        <v>3090069</v>
      </c>
      <c r="Y19" s="77">
        <f>+IF(W19&lt;&gt;0,(X19/W19)*100,0)</f>
        <v>26.401774774820957</v>
      </c>
      <c r="Z19" s="78">
        <f t="shared" si="2"/>
        <v>-43008690</v>
      </c>
    </row>
    <row r="20" spans="1:26" ht="13.5">
      <c r="A20" s="57" t="s">
        <v>44</v>
      </c>
      <c r="B20" s="18">
        <v>43575388</v>
      </c>
      <c r="C20" s="18">
        <v>0</v>
      </c>
      <c r="D20" s="58">
        <v>35775800</v>
      </c>
      <c r="E20" s="59">
        <v>35775800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17887900</v>
      </c>
      <c r="X20" s="59">
        <v>-17887900</v>
      </c>
      <c r="Y20" s="60">
        <v>-100</v>
      </c>
      <c r="Z20" s="61">
        <v>35775800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-14997879</v>
      </c>
      <c r="C22" s="85">
        <f>SUM(C19:C21)</f>
        <v>0</v>
      </c>
      <c r="D22" s="86">
        <f aca="true" t="shared" si="3" ref="D22:Z22">SUM(D19:D21)</f>
        <v>-7232890</v>
      </c>
      <c r="E22" s="87">
        <f t="shared" si="3"/>
        <v>-7232890</v>
      </c>
      <c r="F22" s="87">
        <f t="shared" si="3"/>
        <v>18339877</v>
      </c>
      <c r="G22" s="87">
        <f t="shared" si="3"/>
        <v>-2487123</v>
      </c>
      <c r="H22" s="87">
        <f t="shared" si="3"/>
        <v>-13216765</v>
      </c>
      <c r="I22" s="87">
        <f t="shared" si="3"/>
        <v>2635989</v>
      </c>
      <c r="J22" s="87">
        <f t="shared" si="3"/>
        <v>-5555717</v>
      </c>
      <c r="K22" s="87">
        <f t="shared" si="3"/>
        <v>-4943201</v>
      </c>
      <c r="L22" s="87">
        <f t="shared" si="3"/>
        <v>22657018</v>
      </c>
      <c r="M22" s="87">
        <f t="shared" si="3"/>
        <v>12158100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14794089</v>
      </c>
      <c r="W22" s="87">
        <f t="shared" si="3"/>
        <v>29591920</v>
      </c>
      <c r="X22" s="87">
        <f t="shared" si="3"/>
        <v>-14797831</v>
      </c>
      <c r="Y22" s="88">
        <f>+IF(W22&lt;&gt;0,(X22/W22)*100,0)</f>
        <v>-50.00632267186448</v>
      </c>
      <c r="Z22" s="89">
        <f t="shared" si="3"/>
        <v>-7232890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-14997879</v>
      </c>
      <c r="C24" s="74">
        <f>SUM(C22:C23)</f>
        <v>0</v>
      </c>
      <c r="D24" s="75">
        <f aca="true" t="shared" si="4" ref="D24:Z24">SUM(D22:D23)</f>
        <v>-7232890</v>
      </c>
      <c r="E24" s="76">
        <f t="shared" si="4"/>
        <v>-7232890</v>
      </c>
      <c r="F24" s="76">
        <f t="shared" si="4"/>
        <v>18339877</v>
      </c>
      <c r="G24" s="76">
        <f t="shared" si="4"/>
        <v>-2487123</v>
      </c>
      <c r="H24" s="76">
        <f t="shared" si="4"/>
        <v>-13216765</v>
      </c>
      <c r="I24" s="76">
        <f t="shared" si="4"/>
        <v>2635989</v>
      </c>
      <c r="J24" s="76">
        <f t="shared" si="4"/>
        <v>-5555717</v>
      </c>
      <c r="K24" s="76">
        <f t="shared" si="4"/>
        <v>-4943201</v>
      </c>
      <c r="L24" s="76">
        <f t="shared" si="4"/>
        <v>22657018</v>
      </c>
      <c r="M24" s="76">
        <f t="shared" si="4"/>
        <v>12158100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14794089</v>
      </c>
      <c r="W24" s="76">
        <f t="shared" si="4"/>
        <v>29591920</v>
      </c>
      <c r="X24" s="76">
        <f t="shared" si="4"/>
        <v>-14797831</v>
      </c>
      <c r="Y24" s="77">
        <f>+IF(W24&lt;&gt;0,(X24/W24)*100,0)</f>
        <v>-50.00632267186448</v>
      </c>
      <c r="Z24" s="78">
        <f t="shared" si="4"/>
        <v>-7232890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43655764</v>
      </c>
      <c r="C27" s="21">
        <v>0</v>
      </c>
      <c r="D27" s="98">
        <v>41306800</v>
      </c>
      <c r="E27" s="99">
        <v>41306800</v>
      </c>
      <c r="F27" s="99">
        <v>687027</v>
      </c>
      <c r="G27" s="99">
        <v>1215374</v>
      </c>
      <c r="H27" s="99">
        <v>592696</v>
      </c>
      <c r="I27" s="99">
        <v>2495097</v>
      </c>
      <c r="J27" s="99">
        <v>7443094</v>
      </c>
      <c r="K27" s="99">
        <v>1170422</v>
      </c>
      <c r="L27" s="99">
        <v>3058917</v>
      </c>
      <c r="M27" s="99">
        <v>11672433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14167530</v>
      </c>
      <c r="W27" s="99">
        <v>20653400</v>
      </c>
      <c r="X27" s="99">
        <v>-6485870</v>
      </c>
      <c r="Y27" s="100">
        <v>-31.4</v>
      </c>
      <c r="Z27" s="101">
        <v>41306800</v>
      </c>
    </row>
    <row r="28" spans="1:26" ht="13.5">
      <c r="A28" s="102" t="s">
        <v>44</v>
      </c>
      <c r="B28" s="18">
        <v>40052188</v>
      </c>
      <c r="C28" s="18">
        <v>0</v>
      </c>
      <c r="D28" s="58">
        <v>35775800</v>
      </c>
      <c r="E28" s="59">
        <v>35775800</v>
      </c>
      <c r="F28" s="59">
        <v>29165</v>
      </c>
      <c r="G28" s="59">
        <v>1179434</v>
      </c>
      <c r="H28" s="59">
        <v>503785</v>
      </c>
      <c r="I28" s="59">
        <v>1712384</v>
      </c>
      <c r="J28" s="59">
        <v>7300025</v>
      </c>
      <c r="K28" s="59">
        <v>967264</v>
      </c>
      <c r="L28" s="59">
        <v>2478697</v>
      </c>
      <c r="M28" s="59">
        <v>10745986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12458370</v>
      </c>
      <c r="W28" s="59">
        <v>17887900</v>
      </c>
      <c r="X28" s="59">
        <v>-5429530</v>
      </c>
      <c r="Y28" s="60">
        <v>-30.35</v>
      </c>
      <c r="Z28" s="61">
        <v>35775800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3603576</v>
      </c>
      <c r="C31" s="18">
        <v>0</v>
      </c>
      <c r="D31" s="58">
        <v>5531000</v>
      </c>
      <c r="E31" s="59">
        <v>5531000</v>
      </c>
      <c r="F31" s="59">
        <v>657862</v>
      </c>
      <c r="G31" s="59">
        <v>35940</v>
      </c>
      <c r="H31" s="59">
        <v>88911</v>
      </c>
      <c r="I31" s="59">
        <v>782713</v>
      </c>
      <c r="J31" s="59">
        <v>143069</v>
      </c>
      <c r="K31" s="59">
        <v>203158</v>
      </c>
      <c r="L31" s="59">
        <v>580220</v>
      </c>
      <c r="M31" s="59">
        <v>926447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1709160</v>
      </c>
      <c r="W31" s="59">
        <v>2765500</v>
      </c>
      <c r="X31" s="59">
        <v>-1056340</v>
      </c>
      <c r="Y31" s="60">
        <v>-38.2</v>
      </c>
      <c r="Z31" s="61">
        <v>5531000</v>
      </c>
    </row>
    <row r="32" spans="1:26" ht="13.5">
      <c r="A32" s="69" t="s">
        <v>50</v>
      </c>
      <c r="B32" s="21">
        <f>SUM(B28:B31)</f>
        <v>43655764</v>
      </c>
      <c r="C32" s="21">
        <f>SUM(C28:C31)</f>
        <v>0</v>
      </c>
      <c r="D32" s="98">
        <f aca="true" t="shared" si="5" ref="D32:Z32">SUM(D28:D31)</f>
        <v>41306800</v>
      </c>
      <c r="E32" s="99">
        <f t="shared" si="5"/>
        <v>41306800</v>
      </c>
      <c r="F32" s="99">
        <f t="shared" si="5"/>
        <v>687027</v>
      </c>
      <c r="G32" s="99">
        <f t="shared" si="5"/>
        <v>1215374</v>
      </c>
      <c r="H32" s="99">
        <f t="shared" si="5"/>
        <v>592696</v>
      </c>
      <c r="I32" s="99">
        <f t="shared" si="5"/>
        <v>2495097</v>
      </c>
      <c r="J32" s="99">
        <f t="shared" si="5"/>
        <v>7443094</v>
      </c>
      <c r="K32" s="99">
        <f t="shared" si="5"/>
        <v>1170422</v>
      </c>
      <c r="L32" s="99">
        <f t="shared" si="5"/>
        <v>3058917</v>
      </c>
      <c r="M32" s="99">
        <f t="shared" si="5"/>
        <v>11672433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14167530</v>
      </c>
      <c r="W32" s="99">
        <f t="shared" si="5"/>
        <v>20653400</v>
      </c>
      <c r="X32" s="99">
        <f t="shared" si="5"/>
        <v>-6485870</v>
      </c>
      <c r="Y32" s="100">
        <f>+IF(W32&lt;&gt;0,(X32/W32)*100,0)</f>
        <v>-31.403400892831208</v>
      </c>
      <c r="Z32" s="101">
        <f t="shared" si="5"/>
        <v>41306800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138247512</v>
      </c>
      <c r="C35" s="18">
        <v>0</v>
      </c>
      <c r="D35" s="58">
        <v>133390826</v>
      </c>
      <c r="E35" s="59">
        <v>133390826</v>
      </c>
      <c r="F35" s="59">
        <v>171277390</v>
      </c>
      <c r="G35" s="59">
        <v>162245939</v>
      </c>
      <c r="H35" s="59">
        <v>138254743</v>
      </c>
      <c r="I35" s="59">
        <v>138254743</v>
      </c>
      <c r="J35" s="59">
        <v>127138321</v>
      </c>
      <c r="K35" s="59">
        <v>124130208</v>
      </c>
      <c r="L35" s="59">
        <v>158067969</v>
      </c>
      <c r="M35" s="59">
        <v>158067969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158067969</v>
      </c>
      <c r="W35" s="59">
        <v>66695413</v>
      </c>
      <c r="X35" s="59">
        <v>91372556</v>
      </c>
      <c r="Y35" s="60">
        <v>137</v>
      </c>
      <c r="Z35" s="61">
        <v>133390826</v>
      </c>
    </row>
    <row r="36" spans="1:26" ht="13.5">
      <c r="A36" s="57" t="s">
        <v>53</v>
      </c>
      <c r="B36" s="18">
        <v>893553638</v>
      </c>
      <c r="C36" s="18">
        <v>0</v>
      </c>
      <c r="D36" s="58">
        <v>863806632</v>
      </c>
      <c r="E36" s="59">
        <v>863806632</v>
      </c>
      <c r="F36" s="59">
        <v>866332373</v>
      </c>
      <c r="G36" s="59">
        <v>890578135</v>
      </c>
      <c r="H36" s="59">
        <v>890723758</v>
      </c>
      <c r="I36" s="59">
        <v>890723758</v>
      </c>
      <c r="J36" s="59">
        <v>890723758</v>
      </c>
      <c r="K36" s="59">
        <v>902396958</v>
      </c>
      <c r="L36" s="59">
        <v>892855879</v>
      </c>
      <c r="M36" s="59">
        <v>892855879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892855879</v>
      </c>
      <c r="W36" s="59">
        <v>431903316</v>
      </c>
      <c r="X36" s="59">
        <v>460952563</v>
      </c>
      <c r="Y36" s="60">
        <v>106.73</v>
      </c>
      <c r="Z36" s="61">
        <v>863806632</v>
      </c>
    </row>
    <row r="37" spans="1:26" ht="13.5">
      <c r="A37" s="57" t="s">
        <v>54</v>
      </c>
      <c r="B37" s="18">
        <v>91553269</v>
      </c>
      <c r="C37" s="18">
        <v>0</v>
      </c>
      <c r="D37" s="58">
        <v>55932929</v>
      </c>
      <c r="E37" s="59">
        <v>55932929</v>
      </c>
      <c r="F37" s="59">
        <v>88400608</v>
      </c>
      <c r="G37" s="59">
        <v>96454610</v>
      </c>
      <c r="H37" s="59">
        <v>83928534</v>
      </c>
      <c r="I37" s="59">
        <v>83928534</v>
      </c>
      <c r="J37" s="59">
        <v>84801680</v>
      </c>
      <c r="K37" s="59">
        <v>79890077</v>
      </c>
      <c r="L37" s="59">
        <v>96315298</v>
      </c>
      <c r="M37" s="59">
        <v>96315298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96315298</v>
      </c>
      <c r="W37" s="59">
        <v>27966465</v>
      </c>
      <c r="X37" s="59">
        <v>68348833</v>
      </c>
      <c r="Y37" s="60">
        <v>244.4</v>
      </c>
      <c r="Z37" s="61">
        <v>55932929</v>
      </c>
    </row>
    <row r="38" spans="1:26" ht="13.5">
      <c r="A38" s="57" t="s">
        <v>55</v>
      </c>
      <c r="B38" s="18">
        <v>49293984</v>
      </c>
      <c r="C38" s="18">
        <v>0</v>
      </c>
      <c r="D38" s="58">
        <v>36981920</v>
      </c>
      <c r="E38" s="59">
        <v>36981920</v>
      </c>
      <c r="F38" s="59">
        <v>32958838</v>
      </c>
      <c r="G38" s="59">
        <v>50434182</v>
      </c>
      <c r="H38" s="59">
        <v>50290924</v>
      </c>
      <c r="I38" s="59">
        <v>50290924</v>
      </c>
      <c r="J38" s="59">
        <v>50645985</v>
      </c>
      <c r="K38" s="59">
        <v>50654363</v>
      </c>
      <c r="L38" s="59">
        <v>51171798</v>
      </c>
      <c r="M38" s="59">
        <v>51171798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51171798</v>
      </c>
      <c r="W38" s="59">
        <v>18490960</v>
      </c>
      <c r="X38" s="59">
        <v>32680838</v>
      </c>
      <c r="Y38" s="60">
        <v>176.74</v>
      </c>
      <c r="Z38" s="61">
        <v>36981920</v>
      </c>
    </row>
    <row r="39" spans="1:26" ht="13.5">
      <c r="A39" s="57" t="s">
        <v>56</v>
      </c>
      <c r="B39" s="18">
        <v>890953897</v>
      </c>
      <c r="C39" s="18">
        <v>0</v>
      </c>
      <c r="D39" s="58">
        <v>904282609</v>
      </c>
      <c r="E39" s="59">
        <v>904282609</v>
      </c>
      <c r="F39" s="59">
        <v>916250317</v>
      </c>
      <c r="G39" s="59">
        <v>905935282</v>
      </c>
      <c r="H39" s="59">
        <v>894759043</v>
      </c>
      <c r="I39" s="59">
        <v>894759043</v>
      </c>
      <c r="J39" s="59">
        <v>882414414</v>
      </c>
      <c r="K39" s="59">
        <v>895982726</v>
      </c>
      <c r="L39" s="59">
        <v>903436752</v>
      </c>
      <c r="M39" s="59">
        <v>903436752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903436752</v>
      </c>
      <c r="W39" s="59">
        <v>452141305</v>
      </c>
      <c r="X39" s="59">
        <v>451295447</v>
      </c>
      <c r="Y39" s="60">
        <v>99.81</v>
      </c>
      <c r="Z39" s="61">
        <v>904282609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39115714</v>
      </c>
      <c r="C42" s="18">
        <v>0</v>
      </c>
      <c r="D42" s="58">
        <v>43577422</v>
      </c>
      <c r="E42" s="59">
        <v>43577422</v>
      </c>
      <c r="F42" s="59">
        <v>25226802</v>
      </c>
      <c r="G42" s="59">
        <v>5546211</v>
      </c>
      <c r="H42" s="59">
        <v>-26148450</v>
      </c>
      <c r="I42" s="59">
        <v>4624563</v>
      </c>
      <c r="J42" s="59">
        <v>-7572171</v>
      </c>
      <c r="K42" s="59">
        <v>-3737828</v>
      </c>
      <c r="L42" s="59">
        <v>35602004</v>
      </c>
      <c r="M42" s="59">
        <v>24292005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28916568</v>
      </c>
      <c r="W42" s="59">
        <v>32817842</v>
      </c>
      <c r="X42" s="59">
        <v>-3901274</v>
      </c>
      <c r="Y42" s="60">
        <v>-11.89</v>
      </c>
      <c r="Z42" s="61">
        <v>43577422</v>
      </c>
    </row>
    <row r="43" spans="1:26" ht="13.5">
      <c r="A43" s="57" t="s">
        <v>59</v>
      </c>
      <c r="B43" s="18">
        <v>-58016907</v>
      </c>
      <c r="C43" s="18">
        <v>0</v>
      </c>
      <c r="D43" s="58">
        <v>-30957600</v>
      </c>
      <c r="E43" s="59">
        <v>-30957600</v>
      </c>
      <c r="F43" s="59">
        <v>-687027</v>
      </c>
      <c r="G43" s="59">
        <v>-1902401</v>
      </c>
      <c r="H43" s="59">
        <v>-588471</v>
      </c>
      <c r="I43" s="59">
        <v>-3177899</v>
      </c>
      <c r="J43" s="59">
        <v>-7406650</v>
      </c>
      <c r="K43" s="59">
        <v>-608929</v>
      </c>
      <c r="L43" s="59">
        <v>-3048357</v>
      </c>
      <c r="M43" s="59">
        <v>-11063936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-14241835</v>
      </c>
      <c r="W43" s="59">
        <v>-15478800</v>
      </c>
      <c r="X43" s="59">
        <v>1236965</v>
      </c>
      <c r="Y43" s="60">
        <v>-7.99</v>
      </c>
      <c r="Z43" s="61">
        <v>-30957600</v>
      </c>
    </row>
    <row r="44" spans="1:26" ht="13.5">
      <c r="A44" s="57" t="s">
        <v>60</v>
      </c>
      <c r="B44" s="18">
        <v>-2449832</v>
      </c>
      <c r="C44" s="18">
        <v>0</v>
      </c>
      <c r="D44" s="58">
        <v>620000</v>
      </c>
      <c r="E44" s="59">
        <v>620000</v>
      </c>
      <c r="F44" s="59">
        <v>-42006</v>
      </c>
      <c r="G44" s="59">
        <v>5449</v>
      </c>
      <c r="H44" s="59">
        <v>-132608</v>
      </c>
      <c r="I44" s="59">
        <v>-169165</v>
      </c>
      <c r="J44" s="59">
        <v>-547</v>
      </c>
      <c r="K44" s="59">
        <v>6763</v>
      </c>
      <c r="L44" s="59">
        <v>-25753</v>
      </c>
      <c r="M44" s="59">
        <v>-19537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-188702</v>
      </c>
      <c r="W44" s="59">
        <v>309965</v>
      </c>
      <c r="X44" s="59">
        <v>-498667</v>
      </c>
      <c r="Y44" s="60">
        <v>-160.88</v>
      </c>
      <c r="Z44" s="61">
        <v>620000</v>
      </c>
    </row>
    <row r="45" spans="1:26" ht="13.5">
      <c r="A45" s="69" t="s">
        <v>61</v>
      </c>
      <c r="B45" s="21">
        <v>34768777</v>
      </c>
      <c r="C45" s="21">
        <v>0</v>
      </c>
      <c r="D45" s="98">
        <v>48927306</v>
      </c>
      <c r="E45" s="99">
        <v>48927306</v>
      </c>
      <c r="F45" s="99">
        <v>59140996</v>
      </c>
      <c r="G45" s="99">
        <v>62790255</v>
      </c>
      <c r="H45" s="99">
        <v>35920726</v>
      </c>
      <c r="I45" s="99">
        <v>35920726</v>
      </c>
      <c r="J45" s="99">
        <v>20941358</v>
      </c>
      <c r="K45" s="99">
        <v>16601364</v>
      </c>
      <c r="L45" s="99">
        <v>49129258</v>
      </c>
      <c r="M45" s="99">
        <v>49129258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49129258</v>
      </c>
      <c r="W45" s="99">
        <v>53336491</v>
      </c>
      <c r="X45" s="99">
        <v>-4207233</v>
      </c>
      <c r="Y45" s="100">
        <v>-7.89</v>
      </c>
      <c r="Z45" s="101">
        <v>48927306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9962878</v>
      </c>
      <c r="C49" s="51">
        <v>0</v>
      </c>
      <c r="D49" s="128">
        <v>5894872</v>
      </c>
      <c r="E49" s="53">
        <v>5730886</v>
      </c>
      <c r="F49" s="53">
        <v>0</v>
      </c>
      <c r="G49" s="53">
        <v>0</v>
      </c>
      <c r="H49" s="53">
        <v>0</v>
      </c>
      <c r="I49" s="53">
        <v>4595239</v>
      </c>
      <c r="J49" s="53">
        <v>0</v>
      </c>
      <c r="K49" s="53">
        <v>0</v>
      </c>
      <c r="L49" s="53">
        <v>0</v>
      </c>
      <c r="M49" s="53">
        <v>3983144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3686475</v>
      </c>
      <c r="W49" s="53">
        <v>17407423</v>
      </c>
      <c r="X49" s="53">
        <v>69419823</v>
      </c>
      <c r="Y49" s="53">
        <v>120680740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8388470</v>
      </c>
      <c r="C51" s="51">
        <v>0</v>
      </c>
      <c r="D51" s="128">
        <v>3900</v>
      </c>
      <c r="E51" s="53">
        <v>1100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220716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8614186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84.69041191646964</v>
      </c>
      <c r="C58" s="5">
        <f>IF(C67=0,0,+(C76/C67)*100)</f>
        <v>0</v>
      </c>
      <c r="D58" s="6">
        <f aca="true" t="shared" si="6" ref="D58:Z58">IF(D67=0,0,+(D76/D67)*100)</f>
        <v>89.363274587834</v>
      </c>
      <c r="E58" s="7">
        <f t="shared" si="6"/>
        <v>89.363274587834</v>
      </c>
      <c r="F58" s="7">
        <f t="shared" si="6"/>
        <v>73.22218392987672</v>
      </c>
      <c r="G58" s="7">
        <f t="shared" si="6"/>
        <v>68.40656497663443</v>
      </c>
      <c r="H58" s="7">
        <f t="shared" si="6"/>
        <v>59.90830021012194</v>
      </c>
      <c r="I58" s="7">
        <f t="shared" si="6"/>
        <v>66.96707948519462</v>
      </c>
      <c r="J58" s="7">
        <f t="shared" si="6"/>
        <v>78.48082903386984</v>
      </c>
      <c r="K58" s="7">
        <f t="shared" si="6"/>
        <v>72.04314978624916</v>
      </c>
      <c r="L58" s="7">
        <f t="shared" si="6"/>
        <v>76.21908818746489</v>
      </c>
      <c r="M58" s="7">
        <f t="shared" si="6"/>
        <v>75.72036639396732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71.46793731170001</v>
      </c>
      <c r="W58" s="7">
        <f t="shared" si="6"/>
        <v>89.363274587834</v>
      </c>
      <c r="X58" s="7">
        <f t="shared" si="6"/>
        <v>0</v>
      </c>
      <c r="Y58" s="7">
        <f t="shared" si="6"/>
        <v>0</v>
      </c>
      <c r="Z58" s="8">
        <f t="shared" si="6"/>
        <v>89.363274587834</v>
      </c>
    </row>
    <row r="59" spans="1:26" ht="13.5">
      <c r="A59" s="36" t="s">
        <v>31</v>
      </c>
      <c r="B59" s="9">
        <f aca="true" t="shared" si="7" ref="B59:Z66">IF(B68=0,0,+(B77/B68)*100)</f>
        <v>65.40689853820119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61.59008589967431</v>
      </c>
      <c r="G59" s="10">
        <f t="shared" si="7"/>
        <v>86.20962812002729</v>
      </c>
      <c r="H59" s="10">
        <f t="shared" si="7"/>
        <v>65.35389951753064</v>
      </c>
      <c r="I59" s="10">
        <f t="shared" si="7"/>
        <v>71.24827988841137</v>
      </c>
      <c r="J59" s="10">
        <f t="shared" si="7"/>
        <v>78.96726499923076</v>
      </c>
      <c r="K59" s="10">
        <f t="shared" si="7"/>
        <v>63.34894755561303</v>
      </c>
      <c r="L59" s="10">
        <f t="shared" si="7"/>
        <v>70.91418179439057</v>
      </c>
      <c r="M59" s="10">
        <f t="shared" si="7"/>
        <v>71.18804021685958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71.21812365663376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7" t="s">
        <v>32</v>
      </c>
      <c r="B60" s="12">
        <f t="shared" si="7"/>
        <v>87.84431050661837</v>
      </c>
      <c r="C60" s="12">
        <f t="shared" si="7"/>
        <v>0</v>
      </c>
      <c r="D60" s="3">
        <f t="shared" si="7"/>
        <v>90</v>
      </c>
      <c r="E60" s="13">
        <f t="shared" si="7"/>
        <v>90</v>
      </c>
      <c r="F60" s="13">
        <f t="shared" si="7"/>
        <v>79.04670109646781</v>
      </c>
      <c r="G60" s="13">
        <f t="shared" si="7"/>
        <v>64.3306671743819</v>
      </c>
      <c r="H60" s="13">
        <f t="shared" si="7"/>
        <v>61.93949816552762</v>
      </c>
      <c r="I60" s="13">
        <f t="shared" si="7"/>
        <v>68.41987896532407</v>
      </c>
      <c r="J60" s="13">
        <f t="shared" si="7"/>
        <v>82.24930757590732</v>
      </c>
      <c r="K60" s="13">
        <f t="shared" si="7"/>
        <v>79.37266534615944</v>
      </c>
      <c r="L60" s="13">
        <f t="shared" si="7"/>
        <v>80.35794217000345</v>
      </c>
      <c r="M60" s="13">
        <f t="shared" si="7"/>
        <v>80.73342882538977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74.75524276948241</v>
      </c>
      <c r="W60" s="13">
        <f t="shared" si="7"/>
        <v>90</v>
      </c>
      <c r="X60" s="13">
        <f t="shared" si="7"/>
        <v>0</v>
      </c>
      <c r="Y60" s="13">
        <f t="shared" si="7"/>
        <v>0</v>
      </c>
      <c r="Z60" s="14">
        <f t="shared" si="7"/>
        <v>90</v>
      </c>
    </row>
    <row r="61" spans="1:26" ht="13.5">
      <c r="A61" s="38" t="s">
        <v>113</v>
      </c>
      <c r="B61" s="12">
        <f t="shared" si="7"/>
        <v>137.88048237117357</v>
      </c>
      <c r="C61" s="12">
        <f t="shared" si="7"/>
        <v>0</v>
      </c>
      <c r="D61" s="3">
        <f t="shared" si="7"/>
        <v>90</v>
      </c>
      <c r="E61" s="13">
        <f t="shared" si="7"/>
        <v>90</v>
      </c>
      <c r="F61" s="13">
        <f t="shared" si="7"/>
        <v>105.81857035509381</v>
      </c>
      <c r="G61" s="13">
        <f t="shared" si="7"/>
        <v>64.35336136006288</v>
      </c>
      <c r="H61" s="13">
        <f t="shared" si="7"/>
        <v>74.7221405091092</v>
      </c>
      <c r="I61" s="13">
        <f t="shared" si="7"/>
        <v>81.76276198619917</v>
      </c>
      <c r="J61" s="13">
        <f t="shared" si="7"/>
        <v>91.4704805089657</v>
      </c>
      <c r="K61" s="13">
        <f t="shared" si="7"/>
        <v>96.6751818043768</v>
      </c>
      <c r="L61" s="13">
        <f t="shared" si="7"/>
        <v>96.80773430528681</v>
      </c>
      <c r="M61" s="13">
        <f t="shared" si="7"/>
        <v>94.85396646510085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88.71411233805863</v>
      </c>
      <c r="W61" s="13">
        <f t="shared" si="7"/>
        <v>90</v>
      </c>
      <c r="X61" s="13">
        <f t="shared" si="7"/>
        <v>0</v>
      </c>
      <c r="Y61" s="13">
        <f t="shared" si="7"/>
        <v>0</v>
      </c>
      <c r="Z61" s="14">
        <f t="shared" si="7"/>
        <v>90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90</v>
      </c>
      <c r="E62" s="13">
        <f t="shared" si="7"/>
        <v>90</v>
      </c>
      <c r="F62" s="13">
        <f t="shared" si="7"/>
        <v>39.73106079420329</v>
      </c>
      <c r="G62" s="13">
        <f t="shared" si="7"/>
        <v>67.36270756685934</v>
      </c>
      <c r="H62" s="13">
        <f t="shared" si="7"/>
        <v>35.755391540761714</v>
      </c>
      <c r="I62" s="13">
        <f t="shared" si="7"/>
        <v>45.96563940801372</v>
      </c>
      <c r="J62" s="13">
        <f t="shared" si="7"/>
        <v>61.40547280675751</v>
      </c>
      <c r="K62" s="13">
        <f t="shared" si="7"/>
        <v>56.209309011915785</v>
      </c>
      <c r="L62" s="13">
        <f t="shared" si="7"/>
        <v>51.64228116428035</v>
      </c>
      <c r="M62" s="13">
        <f t="shared" si="7"/>
        <v>56.74810318898158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51.26249238774441</v>
      </c>
      <c r="W62" s="13">
        <f t="shared" si="7"/>
        <v>90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59.016269292602765</v>
      </c>
      <c r="G63" s="13">
        <f t="shared" si="7"/>
        <v>58.46970242711568</v>
      </c>
      <c r="H63" s="13">
        <f t="shared" si="7"/>
        <v>60.78580172415654</v>
      </c>
      <c r="I63" s="13">
        <f t="shared" si="7"/>
        <v>59.42486245120616</v>
      </c>
      <c r="J63" s="13">
        <f t="shared" si="7"/>
        <v>92.7451307840037</v>
      </c>
      <c r="K63" s="13">
        <f t="shared" si="7"/>
        <v>57.90667499011318</v>
      </c>
      <c r="L63" s="13">
        <f t="shared" si="7"/>
        <v>50.14297270756999</v>
      </c>
      <c r="M63" s="13">
        <f t="shared" si="7"/>
        <v>65.13651698237142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62.17939055195084</v>
      </c>
      <c r="W63" s="13">
        <f t="shared" si="7"/>
        <v>90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60.53710064789991</v>
      </c>
      <c r="G64" s="13">
        <f t="shared" si="7"/>
        <v>59.70113115384008</v>
      </c>
      <c r="H64" s="13">
        <f t="shared" si="7"/>
        <v>63.13467300040687</v>
      </c>
      <c r="I64" s="13">
        <f t="shared" si="7"/>
        <v>61.12069822229237</v>
      </c>
      <c r="J64" s="13">
        <f t="shared" si="7"/>
        <v>68.85710602027895</v>
      </c>
      <c r="K64" s="13">
        <f t="shared" si="7"/>
        <v>54.77398710914236</v>
      </c>
      <c r="L64" s="13">
        <f t="shared" si="7"/>
        <v>48.547514230434906</v>
      </c>
      <c r="M64" s="13">
        <f t="shared" si="7"/>
        <v>57.36796247238676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59.24778365873835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77.27272727272727</v>
      </c>
      <c r="E66" s="16">
        <f t="shared" si="7"/>
        <v>77.27272727272727</v>
      </c>
      <c r="F66" s="16">
        <f t="shared" si="7"/>
        <v>19.739770291253592</v>
      </c>
      <c r="G66" s="16">
        <f t="shared" si="7"/>
        <v>42.06930697022571</v>
      </c>
      <c r="H66" s="16">
        <f t="shared" si="7"/>
        <v>17.978934905068712</v>
      </c>
      <c r="I66" s="16">
        <f t="shared" si="7"/>
        <v>22.024136008477345</v>
      </c>
      <c r="J66" s="16">
        <f t="shared" si="7"/>
        <v>16.33668097630204</v>
      </c>
      <c r="K66" s="16">
        <f t="shared" si="7"/>
        <v>10.191674330317706</v>
      </c>
      <c r="L66" s="16">
        <f t="shared" si="7"/>
        <v>16.500864692975906</v>
      </c>
      <c r="M66" s="16">
        <f t="shared" si="7"/>
        <v>13.96846045197112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17.514269692648753</v>
      </c>
      <c r="W66" s="16">
        <f t="shared" si="7"/>
        <v>77.27272727272727</v>
      </c>
      <c r="X66" s="16">
        <f t="shared" si="7"/>
        <v>0</v>
      </c>
      <c r="Y66" s="16">
        <f t="shared" si="7"/>
        <v>0</v>
      </c>
      <c r="Z66" s="17">
        <f t="shared" si="7"/>
        <v>77.27272727272727</v>
      </c>
    </row>
    <row r="67" spans="1:26" ht="13.5" hidden="1">
      <c r="A67" s="40" t="s">
        <v>119</v>
      </c>
      <c r="B67" s="23">
        <v>160235108</v>
      </c>
      <c r="C67" s="23"/>
      <c r="D67" s="24">
        <v>175900000</v>
      </c>
      <c r="E67" s="25">
        <v>175900000</v>
      </c>
      <c r="F67" s="25">
        <v>14194888</v>
      </c>
      <c r="G67" s="25">
        <v>12523548</v>
      </c>
      <c r="H67" s="25">
        <v>15132641</v>
      </c>
      <c r="I67" s="25">
        <v>41851077</v>
      </c>
      <c r="J67" s="25">
        <v>15606986</v>
      </c>
      <c r="K67" s="25">
        <v>13743104</v>
      </c>
      <c r="L67" s="25">
        <v>14945945</v>
      </c>
      <c r="M67" s="25">
        <v>44296035</v>
      </c>
      <c r="N67" s="25"/>
      <c r="O67" s="25"/>
      <c r="P67" s="25"/>
      <c r="Q67" s="25"/>
      <c r="R67" s="25"/>
      <c r="S67" s="25"/>
      <c r="T67" s="25"/>
      <c r="U67" s="25"/>
      <c r="V67" s="25">
        <v>86147112</v>
      </c>
      <c r="W67" s="25">
        <v>87950000</v>
      </c>
      <c r="X67" s="25"/>
      <c r="Y67" s="24"/>
      <c r="Z67" s="26">
        <v>175900000</v>
      </c>
    </row>
    <row r="68" spans="1:26" ht="13.5" hidden="1">
      <c r="A68" s="36" t="s">
        <v>31</v>
      </c>
      <c r="B68" s="18">
        <v>27774000</v>
      </c>
      <c r="C68" s="18"/>
      <c r="D68" s="19">
        <v>29100000</v>
      </c>
      <c r="E68" s="20">
        <v>29100000</v>
      </c>
      <c r="F68" s="20">
        <v>2574515</v>
      </c>
      <c r="G68" s="20">
        <v>2587878</v>
      </c>
      <c r="H68" s="20">
        <v>2350201</v>
      </c>
      <c r="I68" s="20">
        <v>7512594</v>
      </c>
      <c r="J68" s="20">
        <v>2580449</v>
      </c>
      <c r="K68" s="20">
        <v>2474240</v>
      </c>
      <c r="L68" s="20">
        <v>2476083</v>
      </c>
      <c r="M68" s="20">
        <v>7530772</v>
      </c>
      <c r="N68" s="20"/>
      <c r="O68" s="20"/>
      <c r="P68" s="20"/>
      <c r="Q68" s="20"/>
      <c r="R68" s="20"/>
      <c r="S68" s="20"/>
      <c r="T68" s="20"/>
      <c r="U68" s="20"/>
      <c r="V68" s="20">
        <v>15043366</v>
      </c>
      <c r="W68" s="20">
        <v>14550000</v>
      </c>
      <c r="X68" s="20"/>
      <c r="Y68" s="19"/>
      <c r="Z68" s="22">
        <v>29100000</v>
      </c>
    </row>
    <row r="69" spans="1:26" ht="13.5" hidden="1">
      <c r="A69" s="37" t="s">
        <v>32</v>
      </c>
      <c r="B69" s="18">
        <v>122769235</v>
      </c>
      <c r="C69" s="18"/>
      <c r="D69" s="19">
        <v>138000000</v>
      </c>
      <c r="E69" s="20">
        <v>138000000</v>
      </c>
      <c r="F69" s="20">
        <v>10984089</v>
      </c>
      <c r="G69" s="20">
        <v>9685219</v>
      </c>
      <c r="H69" s="20">
        <v>11900697</v>
      </c>
      <c r="I69" s="20">
        <v>32570005</v>
      </c>
      <c r="J69" s="20">
        <v>12262716</v>
      </c>
      <c r="K69" s="20">
        <v>10385908</v>
      </c>
      <c r="L69" s="20">
        <v>11867336</v>
      </c>
      <c r="M69" s="20">
        <v>34515960</v>
      </c>
      <c r="N69" s="20"/>
      <c r="O69" s="20"/>
      <c r="P69" s="20"/>
      <c r="Q69" s="20"/>
      <c r="R69" s="20"/>
      <c r="S69" s="20"/>
      <c r="T69" s="20"/>
      <c r="U69" s="20"/>
      <c r="V69" s="20">
        <v>67085965</v>
      </c>
      <c r="W69" s="20">
        <v>69000000</v>
      </c>
      <c r="X69" s="20"/>
      <c r="Y69" s="19"/>
      <c r="Z69" s="22">
        <v>138000000</v>
      </c>
    </row>
    <row r="70" spans="1:26" ht="13.5" hidden="1">
      <c r="A70" s="38" t="s">
        <v>113</v>
      </c>
      <c r="B70" s="18">
        <v>78216863</v>
      </c>
      <c r="C70" s="18"/>
      <c r="D70" s="19">
        <v>82600000</v>
      </c>
      <c r="E70" s="20">
        <v>82600000</v>
      </c>
      <c r="F70" s="20">
        <v>6084364</v>
      </c>
      <c r="G70" s="20">
        <v>5575154</v>
      </c>
      <c r="H70" s="20">
        <v>7002820</v>
      </c>
      <c r="I70" s="20">
        <v>18662338</v>
      </c>
      <c r="J70" s="20">
        <v>7587309</v>
      </c>
      <c r="K70" s="20">
        <v>5926700</v>
      </c>
      <c r="L70" s="20">
        <v>7614905</v>
      </c>
      <c r="M70" s="20">
        <v>21128914</v>
      </c>
      <c r="N70" s="20"/>
      <c r="O70" s="20"/>
      <c r="P70" s="20"/>
      <c r="Q70" s="20"/>
      <c r="R70" s="20"/>
      <c r="S70" s="20"/>
      <c r="T70" s="20"/>
      <c r="U70" s="20"/>
      <c r="V70" s="20">
        <v>39791252</v>
      </c>
      <c r="W70" s="20">
        <v>41300000</v>
      </c>
      <c r="X70" s="20"/>
      <c r="Y70" s="19"/>
      <c r="Z70" s="22">
        <v>82600000</v>
      </c>
    </row>
    <row r="71" spans="1:26" ht="13.5" hidden="1">
      <c r="A71" s="38" t="s">
        <v>114</v>
      </c>
      <c r="B71" s="18">
        <v>27616138</v>
      </c>
      <c r="C71" s="18"/>
      <c r="D71" s="19">
        <v>37500000</v>
      </c>
      <c r="E71" s="20">
        <v>37500000</v>
      </c>
      <c r="F71" s="20">
        <v>3402479</v>
      </c>
      <c r="G71" s="20">
        <v>2615603</v>
      </c>
      <c r="H71" s="20">
        <v>3403758</v>
      </c>
      <c r="I71" s="20">
        <v>9421840</v>
      </c>
      <c r="J71" s="20">
        <v>3366682</v>
      </c>
      <c r="K71" s="20">
        <v>2973785</v>
      </c>
      <c r="L71" s="20">
        <v>2757171</v>
      </c>
      <c r="M71" s="20">
        <v>9097638</v>
      </c>
      <c r="N71" s="20"/>
      <c r="O71" s="20"/>
      <c r="P71" s="20"/>
      <c r="Q71" s="20"/>
      <c r="R71" s="20"/>
      <c r="S71" s="20"/>
      <c r="T71" s="20"/>
      <c r="U71" s="20"/>
      <c r="V71" s="20">
        <v>18519478</v>
      </c>
      <c r="W71" s="20">
        <v>18750000</v>
      </c>
      <c r="X71" s="20"/>
      <c r="Y71" s="19"/>
      <c r="Z71" s="22">
        <v>37500000</v>
      </c>
    </row>
    <row r="72" spans="1:26" ht="13.5" hidden="1">
      <c r="A72" s="38" t="s">
        <v>115</v>
      </c>
      <c r="B72" s="18">
        <v>10680050</v>
      </c>
      <c r="C72" s="18"/>
      <c r="D72" s="19">
        <v>11000000</v>
      </c>
      <c r="E72" s="20">
        <v>11000000</v>
      </c>
      <c r="F72" s="20">
        <v>924318</v>
      </c>
      <c r="G72" s="20">
        <v>924513</v>
      </c>
      <c r="H72" s="20">
        <v>926366</v>
      </c>
      <c r="I72" s="20">
        <v>2775197</v>
      </c>
      <c r="J72" s="20">
        <v>742522</v>
      </c>
      <c r="K72" s="20">
        <v>917889</v>
      </c>
      <c r="L72" s="20">
        <v>924652</v>
      </c>
      <c r="M72" s="20">
        <v>2585063</v>
      </c>
      <c r="N72" s="20"/>
      <c r="O72" s="20"/>
      <c r="P72" s="20"/>
      <c r="Q72" s="20"/>
      <c r="R72" s="20"/>
      <c r="S72" s="20"/>
      <c r="T72" s="20"/>
      <c r="U72" s="20"/>
      <c r="V72" s="20">
        <v>5360260</v>
      </c>
      <c r="W72" s="20">
        <v>5500000</v>
      </c>
      <c r="X72" s="20"/>
      <c r="Y72" s="19"/>
      <c r="Z72" s="22">
        <v>11000000</v>
      </c>
    </row>
    <row r="73" spans="1:26" ht="13.5" hidden="1">
      <c r="A73" s="38" t="s">
        <v>116</v>
      </c>
      <c r="B73" s="18">
        <v>6256184</v>
      </c>
      <c r="C73" s="18"/>
      <c r="D73" s="19">
        <v>6900000</v>
      </c>
      <c r="E73" s="20">
        <v>6900000</v>
      </c>
      <c r="F73" s="20">
        <v>572928</v>
      </c>
      <c r="G73" s="20">
        <v>569949</v>
      </c>
      <c r="H73" s="20">
        <v>567753</v>
      </c>
      <c r="I73" s="20">
        <v>1710630</v>
      </c>
      <c r="J73" s="20">
        <v>566203</v>
      </c>
      <c r="K73" s="20">
        <v>567534</v>
      </c>
      <c r="L73" s="20">
        <v>570608</v>
      </c>
      <c r="M73" s="20">
        <v>1704345</v>
      </c>
      <c r="N73" s="20"/>
      <c r="O73" s="20"/>
      <c r="P73" s="20"/>
      <c r="Q73" s="20"/>
      <c r="R73" s="20"/>
      <c r="S73" s="20"/>
      <c r="T73" s="20"/>
      <c r="U73" s="20"/>
      <c r="V73" s="20">
        <v>3414975</v>
      </c>
      <c r="W73" s="20">
        <v>3450000</v>
      </c>
      <c r="X73" s="20"/>
      <c r="Y73" s="19"/>
      <c r="Z73" s="22">
        <v>6900000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9691873</v>
      </c>
      <c r="C75" s="27"/>
      <c r="D75" s="28">
        <v>8800000</v>
      </c>
      <c r="E75" s="29">
        <v>8800000</v>
      </c>
      <c r="F75" s="29">
        <v>636284</v>
      </c>
      <c r="G75" s="29">
        <v>250451</v>
      </c>
      <c r="H75" s="29">
        <v>881743</v>
      </c>
      <c r="I75" s="29">
        <v>1768478</v>
      </c>
      <c r="J75" s="29">
        <v>763821</v>
      </c>
      <c r="K75" s="29">
        <v>882956</v>
      </c>
      <c r="L75" s="29">
        <v>602526</v>
      </c>
      <c r="M75" s="29">
        <v>2249303</v>
      </c>
      <c r="N75" s="29"/>
      <c r="O75" s="29"/>
      <c r="P75" s="29"/>
      <c r="Q75" s="29"/>
      <c r="R75" s="29"/>
      <c r="S75" s="29"/>
      <c r="T75" s="29"/>
      <c r="U75" s="29"/>
      <c r="V75" s="29">
        <v>4017781</v>
      </c>
      <c r="W75" s="29">
        <v>4400000</v>
      </c>
      <c r="X75" s="29"/>
      <c r="Y75" s="28"/>
      <c r="Z75" s="30">
        <v>8800000</v>
      </c>
    </row>
    <row r="76" spans="1:26" ht="13.5" hidden="1">
      <c r="A76" s="41" t="s">
        <v>120</v>
      </c>
      <c r="B76" s="31">
        <v>135703773</v>
      </c>
      <c r="C76" s="31"/>
      <c r="D76" s="32">
        <v>157190000</v>
      </c>
      <c r="E76" s="33">
        <v>157190000</v>
      </c>
      <c r="F76" s="33">
        <v>10393807</v>
      </c>
      <c r="G76" s="33">
        <v>8566929</v>
      </c>
      <c r="H76" s="33">
        <v>9065708</v>
      </c>
      <c r="I76" s="33">
        <v>28026444</v>
      </c>
      <c r="J76" s="33">
        <v>12248492</v>
      </c>
      <c r="K76" s="33">
        <v>9900965</v>
      </c>
      <c r="L76" s="33">
        <v>11391663</v>
      </c>
      <c r="M76" s="33">
        <v>33541120</v>
      </c>
      <c r="N76" s="33"/>
      <c r="O76" s="33"/>
      <c r="P76" s="33"/>
      <c r="Q76" s="33"/>
      <c r="R76" s="33"/>
      <c r="S76" s="33"/>
      <c r="T76" s="33"/>
      <c r="U76" s="33"/>
      <c r="V76" s="33">
        <v>61567564</v>
      </c>
      <c r="W76" s="33">
        <v>78595000</v>
      </c>
      <c r="X76" s="33"/>
      <c r="Y76" s="32"/>
      <c r="Z76" s="34">
        <v>157190000</v>
      </c>
    </row>
    <row r="77" spans="1:26" ht="13.5" hidden="1">
      <c r="A77" s="36" t="s">
        <v>31</v>
      </c>
      <c r="B77" s="18">
        <v>18166112</v>
      </c>
      <c r="C77" s="18"/>
      <c r="D77" s="19">
        <v>26190000</v>
      </c>
      <c r="E77" s="20">
        <v>26190000</v>
      </c>
      <c r="F77" s="20">
        <v>1585646</v>
      </c>
      <c r="G77" s="20">
        <v>2231000</v>
      </c>
      <c r="H77" s="20">
        <v>1535948</v>
      </c>
      <c r="I77" s="20">
        <v>5352594</v>
      </c>
      <c r="J77" s="20">
        <v>2037710</v>
      </c>
      <c r="K77" s="20">
        <v>1567405</v>
      </c>
      <c r="L77" s="20">
        <v>1755894</v>
      </c>
      <c r="M77" s="20">
        <v>5361009</v>
      </c>
      <c r="N77" s="20"/>
      <c r="O77" s="20"/>
      <c r="P77" s="20"/>
      <c r="Q77" s="20"/>
      <c r="R77" s="20"/>
      <c r="S77" s="20"/>
      <c r="T77" s="20"/>
      <c r="U77" s="20"/>
      <c r="V77" s="20">
        <v>10713603</v>
      </c>
      <c r="W77" s="20">
        <v>13095000</v>
      </c>
      <c r="X77" s="20"/>
      <c r="Y77" s="19"/>
      <c r="Z77" s="22">
        <v>26190000</v>
      </c>
    </row>
    <row r="78" spans="1:26" ht="13.5" hidden="1">
      <c r="A78" s="37" t="s">
        <v>32</v>
      </c>
      <c r="B78" s="18">
        <v>107845788</v>
      </c>
      <c r="C78" s="18"/>
      <c r="D78" s="19">
        <v>124200000</v>
      </c>
      <c r="E78" s="20">
        <v>124200000</v>
      </c>
      <c r="F78" s="20">
        <v>8682560</v>
      </c>
      <c r="G78" s="20">
        <v>6230566</v>
      </c>
      <c r="H78" s="20">
        <v>7371232</v>
      </c>
      <c r="I78" s="20">
        <v>22284358</v>
      </c>
      <c r="J78" s="20">
        <v>10085999</v>
      </c>
      <c r="K78" s="20">
        <v>8243572</v>
      </c>
      <c r="L78" s="20">
        <v>9536347</v>
      </c>
      <c r="M78" s="20">
        <v>27865918</v>
      </c>
      <c r="N78" s="20"/>
      <c r="O78" s="20"/>
      <c r="P78" s="20"/>
      <c r="Q78" s="20"/>
      <c r="R78" s="20"/>
      <c r="S78" s="20"/>
      <c r="T78" s="20"/>
      <c r="U78" s="20"/>
      <c r="V78" s="20">
        <v>50150276</v>
      </c>
      <c r="W78" s="20">
        <v>62100000</v>
      </c>
      <c r="X78" s="20"/>
      <c r="Y78" s="19"/>
      <c r="Z78" s="22">
        <v>124200000</v>
      </c>
    </row>
    <row r="79" spans="1:26" ht="13.5" hidden="1">
      <c r="A79" s="38" t="s">
        <v>113</v>
      </c>
      <c r="B79" s="18">
        <v>107845788</v>
      </c>
      <c r="C79" s="18"/>
      <c r="D79" s="19">
        <v>74340000</v>
      </c>
      <c r="E79" s="20">
        <v>74340000</v>
      </c>
      <c r="F79" s="20">
        <v>6438387</v>
      </c>
      <c r="G79" s="20">
        <v>3587799</v>
      </c>
      <c r="H79" s="20">
        <v>5232657</v>
      </c>
      <c r="I79" s="20">
        <v>15258843</v>
      </c>
      <c r="J79" s="20">
        <v>6940148</v>
      </c>
      <c r="K79" s="20">
        <v>5729648</v>
      </c>
      <c r="L79" s="20">
        <v>7371817</v>
      </c>
      <c r="M79" s="20">
        <v>20041613</v>
      </c>
      <c r="N79" s="20"/>
      <c r="O79" s="20"/>
      <c r="P79" s="20"/>
      <c r="Q79" s="20"/>
      <c r="R79" s="20"/>
      <c r="S79" s="20"/>
      <c r="T79" s="20"/>
      <c r="U79" s="20"/>
      <c r="V79" s="20">
        <v>35300456</v>
      </c>
      <c r="W79" s="20">
        <v>37170000</v>
      </c>
      <c r="X79" s="20"/>
      <c r="Y79" s="19"/>
      <c r="Z79" s="22">
        <v>74340000</v>
      </c>
    </row>
    <row r="80" spans="1:26" ht="13.5" hidden="1">
      <c r="A80" s="38" t="s">
        <v>114</v>
      </c>
      <c r="B80" s="18"/>
      <c r="C80" s="18"/>
      <c r="D80" s="19">
        <v>33750000</v>
      </c>
      <c r="E80" s="20">
        <v>33750000</v>
      </c>
      <c r="F80" s="20">
        <v>1351841</v>
      </c>
      <c r="G80" s="20">
        <v>1761941</v>
      </c>
      <c r="H80" s="20">
        <v>1217027</v>
      </c>
      <c r="I80" s="20">
        <v>4330809</v>
      </c>
      <c r="J80" s="20">
        <v>2067327</v>
      </c>
      <c r="K80" s="20">
        <v>1671544</v>
      </c>
      <c r="L80" s="20">
        <v>1423866</v>
      </c>
      <c r="M80" s="20">
        <v>5162737</v>
      </c>
      <c r="N80" s="20"/>
      <c r="O80" s="20"/>
      <c r="P80" s="20"/>
      <c r="Q80" s="20"/>
      <c r="R80" s="20"/>
      <c r="S80" s="20"/>
      <c r="T80" s="20"/>
      <c r="U80" s="20"/>
      <c r="V80" s="20">
        <v>9493546</v>
      </c>
      <c r="W80" s="20">
        <v>16875000</v>
      </c>
      <c r="X80" s="20"/>
      <c r="Y80" s="19"/>
      <c r="Z80" s="22">
        <v>33750000</v>
      </c>
    </row>
    <row r="81" spans="1:26" ht="13.5" hidden="1">
      <c r="A81" s="38" t="s">
        <v>115</v>
      </c>
      <c r="B81" s="18"/>
      <c r="C81" s="18"/>
      <c r="D81" s="19">
        <v>9900000</v>
      </c>
      <c r="E81" s="20">
        <v>9900000</v>
      </c>
      <c r="F81" s="20">
        <v>545498</v>
      </c>
      <c r="G81" s="20">
        <v>540560</v>
      </c>
      <c r="H81" s="20">
        <v>563099</v>
      </c>
      <c r="I81" s="20">
        <v>1649157</v>
      </c>
      <c r="J81" s="20">
        <v>688653</v>
      </c>
      <c r="K81" s="20">
        <v>531519</v>
      </c>
      <c r="L81" s="20">
        <v>463648</v>
      </c>
      <c r="M81" s="20">
        <v>1683820</v>
      </c>
      <c r="N81" s="20"/>
      <c r="O81" s="20"/>
      <c r="P81" s="20"/>
      <c r="Q81" s="20"/>
      <c r="R81" s="20"/>
      <c r="S81" s="20"/>
      <c r="T81" s="20"/>
      <c r="U81" s="20"/>
      <c r="V81" s="20">
        <v>3332977</v>
      </c>
      <c r="W81" s="20">
        <v>4950000</v>
      </c>
      <c r="X81" s="20"/>
      <c r="Y81" s="19"/>
      <c r="Z81" s="22">
        <v>9900000</v>
      </c>
    </row>
    <row r="82" spans="1:26" ht="13.5" hidden="1">
      <c r="A82" s="38" t="s">
        <v>116</v>
      </c>
      <c r="B82" s="18"/>
      <c r="C82" s="18"/>
      <c r="D82" s="19">
        <v>6210000</v>
      </c>
      <c r="E82" s="20">
        <v>6210000</v>
      </c>
      <c r="F82" s="20">
        <v>346834</v>
      </c>
      <c r="G82" s="20">
        <v>340266</v>
      </c>
      <c r="H82" s="20">
        <v>358449</v>
      </c>
      <c r="I82" s="20">
        <v>1045549</v>
      </c>
      <c r="J82" s="20">
        <v>389871</v>
      </c>
      <c r="K82" s="20">
        <v>310861</v>
      </c>
      <c r="L82" s="20">
        <v>277016</v>
      </c>
      <c r="M82" s="20">
        <v>977748</v>
      </c>
      <c r="N82" s="20"/>
      <c r="O82" s="20"/>
      <c r="P82" s="20"/>
      <c r="Q82" s="20"/>
      <c r="R82" s="20"/>
      <c r="S82" s="20"/>
      <c r="T82" s="20"/>
      <c r="U82" s="20"/>
      <c r="V82" s="20">
        <v>2023297</v>
      </c>
      <c r="W82" s="20">
        <v>3105000</v>
      </c>
      <c r="X82" s="20"/>
      <c r="Y82" s="19"/>
      <c r="Z82" s="22">
        <v>6210000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9691873</v>
      </c>
      <c r="C84" s="27"/>
      <c r="D84" s="28">
        <v>6800000</v>
      </c>
      <c r="E84" s="29">
        <v>6800000</v>
      </c>
      <c r="F84" s="29">
        <v>125601</v>
      </c>
      <c r="G84" s="29">
        <v>105363</v>
      </c>
      <c r="H84" s="29">
        <v>158528</v>
      </c>
      <c r="I84" s="29">
        <v>389492</v>
      </c>
      <c r="J84" s="29">
        <v>124783</v>
      </c>
      <c r="K84" s="29">
        <v>89988</v>
      </c>
      <c r="L84" s="29">
        <v>99422</v>
      </c>
      <c r="M84" s="29">
        <v>314193</v>
      </c>
      <c r="N84" s="29"/>
      <c r="O84" s="29"/>
      <c r="P84" s="29"/>
      <c r="Q84" s="29"/>
      <c r="R84" s="29"/>
      <c r="S84" s="29"/>
      <c r="T84" s="29"/>
      <c r="U84" s="29"/>
      <c r="V84" s="29">
        <v>703685</v>
      </c>
      <c r="W84" s="29">
        <v>3400000</v>
      </c>
      <c r="X84" s="29"/>
      <c r="Y84" s="28"/>
      <c r="Z84" s="30">
        <v>6800000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53068691</v>
      </c>
      <c r="C5" s="18">
        <v>0</v>
      </c>
      <c r="D5" s="58">
        <v>59401097</v>
      </c>
      <c r="E5" s="59">
        <v>59401097</v>
      </c>
      <c r="F5" s="59">
        <v>4459718</v>
      </c>
      <c r="G5" s="59">
        <v>4555049</v>
      </c>
      <c r="H5" s="59">
        <v>4375191</v>
      </c>
      <c r="I5" s="59">
        <v>13389958</v>
      </c>
      <c r="J5" s="59">
        <v>4706212</v>
      </c>
      <c r="K5" s="59">
        <v>4378307</v>
      </c>
      <c r="L5" s="59">
        <v>4346010</v>
      </c>
      <c r="M5" s="59">
        <v>13430529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26820487</v>
      </c>
      <c r="W5" s="59">
        <v>30338892</v>
      </c>
      <c r="X5" s="59">
        <v>-3518405</v>
      </c>
      <c r="Y5" s="60">
        <v>-11.6</v>
      </c>
      <c r="Z5" s="61">
        <v>59401097</v>
      </c>
    </row>
    <row r="6" spans="1:26" ht="13.5">
      <c r="A6" s="57" t="s">
        <v>32</v>
      </c>
      <c r="B6" s="18">
        <v>115763329</v>
      </c>
      <c r="C6" s="18">
        <v>0</v>
      </c>
      <c r="D6" s="58">
        <v>145752905</v>
      </c>
      <c r="E6" s="59">
        <v>145752905</v>
      </c>
      <c r="F6" s="59">
        <v>10311095</v>
      </c>
      <c r="G6" s="59">
        <v>9573870</v>
      </c>
      <c r="H6" s="59">
        <v>11009806</v>
      </c>
      <c r="I6" s="59">
        <v>30894771</v>
      </c>
      <c r="J6" s="59">
        <v>9814220</v>
      </c>
      <c r="K6" s="59">
        <v>10860801</v>
      </c>
      <c r="L6" s="59">
        <v>10170689</v>
      </c>
      <c r="M6" s="59">
        <v>30845710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61740481</v>
      </c>
      <c r="W6" s="59">
        <v>71427455</v>
      </c>
      <c r="X6" s="59">
        <v>-9686974</v>
      </c>
      <c r="Y6" s="60">
        <v>-13.56</v>
      </c>
      <c r="Z6" s="61">
        <v>145752905</v>
      </c>
    </row>
    <row r="7" spans="1:26" ht="13.5">
      <c r="A7" s="57" t="s">
        <v>33</v>
      </c>
      <c r="B7" s="18">
        <v>782137</v>
      </c>
      <c r="C7" s="18">
        <v>0</v>
      </c>
      <c r="D7" s="58">
        <v>375936</v>
      </c>
      <c r="E7" s="59">
        <v>375936</v>
      </c>
      <c r="F7" s="59">
        <v>3654</v>
      </c>
      <c r="G7" s="59">
        <v>6588</v>
      </c>
      <c r="H7" s="59">
        <v>7451</v>
      </c>
      <c r="I7" s="59">
        <v>17693</v>
      </c>
      <c r="J7" s="59">
        <v>4588</v>
      </c>
      <c r="K7" s="59">
        <v>6594</v>
      </c>
      <c r="L7" s="59">
        <v>3548</v>
      </c>
      <c r="M7" s="59">
        <v>14730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32423</v>
      </c>
      <c r="W7" s="59">
        <v>186000</v>
      </c>
      <c r="X7" s="59">
        <v>-153577</v>
      </c>
      <c r="Y7" s="60">
        <v>-82.57</v>
      </c>
      <c r="Z7" s="61">
        <v>375936</v>
      </c>
    </row>
    <row r="8" spans="1:26" ht="13.5">
      <c r="A8" s="57" t="s">
        <v>34</v>
      </c>
      <c r="B8" s="18">
        <v>64581666</v>
      </c>
      <c r="C8" s="18">
        <v>0</v>
      </c>
      <c r="D8" s="58">
        <v>60905200</v>
      </c>
      <c r="E8" s="59">
        <v>60905200</v>
      </c>
      <c r="F8" s="59">
        <v>22116097</v>
      </c>
      <c r="G8" s="59">
        <v>1130286</v>
      </c>
      <c r="H8" s="59">
        <v>0</v>
      </c>
      <c r="I8" s="59">
        <v>23246383</v>
      </c>
      <c r="J8" s="59">
        <v>125800</v>
      </c>
      <c r="K8" s="59">
        <v>18188718</v>
      </c>
      <c r="L8" s="59">
        <v>0</v>
      </c>
      <c r="M8" s="59">
        <v>18314518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41560901</v>
      </c>
      <c r="W8" s="59">
        <v>57396112</v>
      </c>
      <c r="X8" s="59">
        <v>-15835211</v>
      </c>
      <c r="Y8" s="60">
        <v>-27.59</v>
      </c>
      <c r="Z8" s="61">
        <v>60905200</v>
      </c>
    </row>
    <row r="9" spans="1:26" ht="13.5">
      <c r="A9" s="57" t="s">
        <v>35</v>
      </c>
      <c r="B9" s="18">
        <v>49451944</v>
      </c>
      <c r="C9" s="18">
        <v>0</v>
      </c>
      <c r="D9" s="58">
        <v>40743826</v>
      </c>
      <c r="E9" s="59">
        <v>40743826</v>
      </c>
      <c r="F9" s="59">
        <v>7172871</v>
      </c>
      <c r="G9" s="59">
        <v>5213082</v>
      </c>
      <c r="H9" s="59">
        <v>2855057</v>
      </c>
      <c r="I9" s="59">
        <v>15241010</v>
      </c>
      <c r="J9" s="59">
        <v>2102269</v>
      </c>
      <c r="K9" s="59">
        <v>3034394</v>
      </c>
      <c r="L9" s="59">
        <v>2140503</v>
      </c>
      <c r="M9" s="59">
        <v>7277166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22518176</v>
      </c>
      <c r="W9" s="59">
        <v>18808241</v>
      </c>
      <c r="X9" s="59">
        <v>3709935</v>
      </c>
      <c r="Y9" s="60">
        <v>19.73</v>
      </c>
      <c r="Z9" s="61">
        <v>40743826</v>
      </c>
    </row>
    <row r="10" spans="1:26" ht="25.5">
      <c r="A10" s="62" t="s">
        <v>105</v>
      </c>
      <c r="B10" s="63">
        <f>SUM(B5:B9)</f>
        <v>283647767</v>
      </c>
      <c r="C10" s="63">
        <f>SUM(C5:C9)</f>
        <v>0</v>
      </c>
      <c r="D10" s="64">
        <f aca="true" t="shared" si="0" ref="D10:Z10">SUM(D5:D9)</f>
        <v>307178964</v>
      </c>
      <c r="E10" s="65">
        <f t="shared" si="0"/>
        <v>307178964</v>
      </c>
      <c r="F10" s="65">
        <f t="shared" si="0"/>
        <v>44063435</v>
      </c>
      <c r="G10" s="65">
        <f t="shared" si="0"/>
        <v>20478875</v>
      </c>
      <c r="H10" s="65">
        <f t="shared" si="0"/>
        <v>18247505</v>
      </c>
      <c r="I10" s="65">
        <f t="shared" si="0"/>
        <v>82789815</v>
      </c>
      <c r="J10" s="65">
        <f t="shared" si="0"/>
        <v>16753089</v>
      </c>
      <c r="K10" s="65">
        <f t="shared" si="0"/>
        <v>36468814</v>
      </c>
      <c r="L10" s="65">
        <f t="shared" si="0"/>
        <v>16660750</v>
      </c>
      <c r="M10" s="65">
        <f t="shared" si="0"/>
        <v>69882653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152672468</v>
      </c>
      <c r="W10" s="65">
        <f t="shared" si="0"/>
        <v>178156700</v>
      </c>
      <c r="X10" s="65">
        <f t="shared" si="0"/>
        <v>-25484232</v>
      </c>
      <c r="Y10" s="66">
        <f>+IF(W10&lt;&gt;0,(X10/W10)*100,0)</f>
        <v>-14.30439158336453</v>
      </c>
      <c r="Z10" s="67">
        <f t="shared" si="0"/>
        <v>307178964</v>
      </c>
    </row>
    <row r="11" spans="1:26" ht="13.5">
      <c r="A11" s="57" t="s">
        <v>36</v>
      </c>
      <c r="B11" s="18">
        <v>75955809</v>
      </c>
      <c r="C11" s="18">
        <v>0</v>
      </c>
      <c r="D11" s="58">
        <v>91493526</v>
      </c>
      <c r="E11" s="59">
        <v>91493526</v>
      </c>
      <c r="F11" s="59">
        <v>6633684</v>
      </c>
      <c r="G11" s="59">
        <v>6464271</v>
      </c>
      <c r="H11" s="59">
        <v>6675309</v>
      </c>
      <c r="I11" s="59">
        <v>19773264</v>
      </c>
      <c r="J11" s="59">
        <v>6804135</v>
      </c>
      <c r="K11" s="59">
        <v>7117449</v>
      </c>
      <c r="L11" s="59">
        <v>7811025</v>
      </c>
      <c r="M11" s="59">
        <v>21732609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41505873</v>
      </c>
      <c r="W11" s="59">
        <v>68187853</v>
      </c>
      <c r="X11" s="59">
        <v>-26681980</v>
      </c>
      <c r="Y11" s="60">
        <v>-39.13</v>
      </c>
      <c r="Z11" s="61">
        <v>91493526</v>
      </c>
    </row>
    <row r="12" spans="1:26" ht="13.5">
      <c r="A12" s="57" t="s">
        <v>37</v>
      </c>
      <c r="B12" s="18">
        <v>5801382</v>
      </c>
      <c r="C12" s="18">
        <v>0</v>
      </c>
      <c r="D12" s="58">
        <v>5955742</v>
      </c>
      <c r="E12" s="59">
        <v>5955742</v>
      </c>
      <c r="F12" s="59">
        <v>301870</v>
      </c>
      <c r="G12" s="59">
        <v>318644</v>
      </c>
      <c r="H12" s="59">
        <v>317449</v>
      </c>
      <c r="I12" s="59">
        <v>937963</v>
      </c>
      <c r="J12" s="59">
        <v>314945</v>
      </c>
      <c r="K12" s="59">
        <v>314945</v>
      </c>
      <c r="L12" s="59">
        <v>336558</v>
      </c>
      <c r="M12" s="59">
        <v>966448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1904411</v>
      </c>
      <c r="W12" s="59">
        <v>2977980</v>
      </c>
      <c r="X12" s="59">
        <v>-1073569</v>
      </c>
      <c r="Y12" s="60">
        <v>-36.05</v>
      </c>
      <c r="Z12" s="61">
        <v>5955742</v>
      </c>
    </row>
    <row r="13" spans="1:26" ht="13.5">
      <c r="A13" s="57" t="s">
        <v>106</v>
      </c>
      <c r="B13" s="18">
        <v>28883761</v>
      </c>
      <c r="C13" s="18">
        <v>0</v>
      </c>
      <c r="D13" s="58">
        <v>22040000</v>
      </c>
      <c r="E13" s="59">
        <v>22040000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22040000</v>
      </c>
    </row>
    <row r="14" spans="1:26" ht="13.5">
      <c r="A14" s="57" t="s">
        <v>38</v>
      </c>
      <c r="B14" s="18">
        <v>3309616</v>
      </c>
      <c r="C14" s="18">
        <v>0</v>
      </c>
      <c r="D14" s="58">
        <v>3100000</v>
      </c>
      <c r="E14" s="59">
        <v>3100000</v>
      </c>
      <c r="F14" s="59">
        <v>0</v>
      </c>
      <c r="G14" s="59">
        <v>201257</v>
      </c>
      <c r="H14" s="59">
        <v>0</v>
      </c>
      <c r="I14" s="59">
        <v>201257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201257</v>
      </c>
      <c r="W14" s="59">
        <v>2315072</v>
      </c>
      <c r="X14" s="59">
        <v>-2113815</v>
      </c>
      <c r="Y14" s="60">
        <v>-91.31</v>
      </c>
      <c r="Z14" s="61">
        <v>3100000</v>
      </c>
    </row>
    <row r="15" spans="1:26" ht="13.5">
      <c r="A15" s="57" t="s">
        <v>39</v>
      </c>
      <c r="B15" s="18">
        <v>72180318</v>
      </c>
      <c r="C15" s="18">
        <v>0</v>
      </c>
      <c r="D15" s="58">
        <v>92841775</v>
      </c>
      <c r="E15" s="59">
        <v>92841775</v>
      </c>
      <c r="F15" s="59">
        <v>7906743</v>
      </c>
      <c r="G15" s="59">
        <v>8724481</v>
      </c>
      <c r="H15" s="59">
        <v>7800882</v>
      </c>
      <c r="I15" s="59">
        <v>24432106</v>
      </c>
      <c r="J15" s="59">
        <v>7855480</v>
      </c>
      <c r="K15" s="59">
        <v>3902856</v>
      </c>
      <c r="L15" s="59">
        <v>9028876</v>
      </c>
      <c r="M15" s="59">
        <v>20787212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45219318</v>
      </c>
      <c r="W15" s="59">
        <v>45961421</v>
      </c>
      <c r="X15" s="59">
        <v>-742103</v>
      </c>
      <c r="Y15" s="60">
        <v>-1.61</v>
      </c>
      <c r="Z15" s="61">
        <v>92841775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85330906</v>
      </c>
      <c r="C17" s="18">
        <v>0</v>
      </c>
      <c r="D17" s="58">
        <v>81549407</v>
      </c>
      <c r="E17" s="59">
        <v>81549407</v>
      </c>
      <c r="F17" s="59">
        <v>26721773</v>
      </c>
      <c r="G17" s="59">
        <v>14015027</v>
      </c>
      <c r="H17" s="59">
        <v>11305389</v>
      </c>
      <c r="I17" s="59">
        <v>52042189</v>
      </c>
      <c r="J17" s="59">
        <v>12438845</v>
      </c>
      <c r="K17" s="59">
        <v>10699301</v>
      </c>
      <c r="L17" s="59">
        <v>11201663</v>
      </c>
      <c r="M17" s="59">
        <v>34339809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86381998</v>
      </c>
      <c r="W17" s="59">
        <v>42945187</v>
      </c>
      <c r="X17" s="59">
        <v>43436811</v>
      </c>
      <c r="Y17" s="60">
        <v>101.14</v>
      </c>
      <c r="Z17" s="61">
        <v>81549407</v>
      </c>
    </row>
    <row r="18" spans="1:26" ht="13.5">
      <c r="A18" s="69" t="s">
        <v>42</v>
      </c>
      <c r="B18" s="70">
        <f>SUM(B11:B17)</f>
        <v>271461792</v>
      </c>
      <c r="C18" s="70">
        <f>SUM(C11:C17)</f>
        <v>0</v>
      </c>
      <c r="D18" s="71">
        <f aca="true" t="shared" si="1" ref="D18:Z18">SUM(D11:D17)</f>
        <v>296980450</v>
      </c>
      <c r="E18" s="72">
        <f t="shared" si="1"/>
        <v>296980450</v>
      </c>
      <c r="F18" s="72">
        <f t="shared" si="1"/>
        <v>41564070</v>
      </c>
      <c r="G18" s="72">
        <f t="shared" si="1"/>
        <v>29723680</v>
      </c>
      <c r="H18" s="72">
        <f t="shared" si="1"/>
        <v>26099029</v>
      </c>
      <c r="I18" s="72">
        <f t="shared" si="1"/>
        <v>97386779</v>
      </c>
      <c r="J18" s="72">
        <f t="shared" si="1"/>
        <v>27413405</v>
      </c>
      <c r="K18" s="72">
        <f t="shared" si="1"/>
        <v>22034551</v>
      </c>
      <c r="L18" s="72">
        <f t="shared" si="1"/>
        <v>28378122</v>
      </c>
      <c r="M18" s="72">
        <f t="shared" si="1"/>
        <v>77826078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175212857</v>
      </c>
      <c r="W18" s="72">
        <f t="shared" si="1"/>
        <v>162387513</v>
      </c>
      <c r="X18" s="72">
        <f t="shared" si="1"/>
        <v>12825344</v>
      </c>
      <c r="Y18" s="66">
        <f>+IF(W18&lt;&gt;0,(X18/W18)*100,0)</f>
        <v>7.897986589646212</v>
      </c>
      <c r="Z18" s="73">
        <f t="shared" si="1"/>
        <v>296980450</v>
      </c>
    </row>
    <row r="19" spans="1:26" ht="13.5">
      <c r="A19" s="69" t="s">
        <v>43</v>
      </c>
      <c r="B19" s="74">
        <f>+B10-B18</f>
        <v>12185975</v>
      </c>
      <c r="C19" s="74">
        <f>+C10-C18</f>
        <v>0</v>
      </c>
      <c r="D19" s="75">
        <f aca="true" t="shared" si="2" ref="D19:Z19">+D10-D18</f>
        <v>10198514</v>
      </c>
      <c r="E19" s="76">
        <f t="shared" si="2"/>
        <v>10198514</v>
      </c>
      <c r="F19" s="76">
        <f t="shared" si="2"/>
        <v>2499365</v>
      </c>
      <c r="G19" s="76">
        <f t="shared" si="2"/>
        <v>-9244805</v>
      </c>
      <c r="H19" s="76">
        <f t="shared" si="2"/>
        <v>-7851524</v>
      </c>
      <c r="I19" s="76">
        <f t="shared" si="2"/>
        <v>-14596964</v>
      </c>
      <c r="J19" s="76">
        <f t="shared" si="2"/>
        <v>-10660316</v>
      </c>
      <c r="K19" s="76">
        <f t="shared" si="2"/>
        <v>14434263</v>
      </c>
      <c r="L19" s="76">
        <f t="shared" si="2"/>
        <v>-11717372</v>
      </c>
      <c r="M19" s="76">
        <f t="shared" si="2"/>
        <v>-7943425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-22540389</v>
      </c>
      <c r="W19" s="76">
        <f>IF(E10=E18,0,W10-W18)</f>
        <v>15769187</v>
      </c>
      <c r="X19" s="76">
        <f t="shared" si="2"/>
        <v>-38309576</v>
      </c>
      <c r="Y19" s="77">
        <f>+IF(W19&lt;&gt;0,(X19/W19)*100,0)</f>
        <v>-242.93944893925095</v>
      </c>
      <c r="Z19" s="78">
        <f t="shared" si="2"/>
        <v>10198514</v>
      </c>
    </row>
    <row r="20" spans="1:26" ht="13.5">
      <c r="A20" s="57" t="s">
        <v>44</v>
      </c>
      <c r="B20" s="18">
        <v>15836000</v>
      </c>
      <c r="C20" s="18">
        <v>0</v>
      </c>
      <c r="D20" s="58">
        <v>22193000</v>
      </c>
      <c r="E20" s="59">
        <v>22193000</v>
      </c>
      <c r="F20" s="59">
        <v>10115000</v>
      </c>
      <c r="G20" s="59">
        <v>0</v>
      </c>
      <c r="H20" s="59">
        <v>0</v>
      </c>
      <c r="I20" s="59">
        <v>10115000</v>
      </c>
      <c r="J20" s="59">
        <v>0</v>
      </c>
      <c r="K20" s="59">
        <v>0</v>
      </c>
      <c r="L20" s="59">
        <v>6254000</v>
      </c>
      <c r="M20" s="59">
        <v>6254000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16369000</v>
      </c>
      <c r="W20" s="59">
        <v>15418870</v>
      </c>
      <c r="X20" s="59">
        <v>950130</v>
      </c>
      <c r="Y20" s="60">
        <v>6.16</v>
      </c>
      <c r="Z20" s="61">
        <v>22193000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28021975</v>
      </c>
      <c r="C22" s="85">
        <f>SUM(C19:C21)</f>
        <v>0</v>
      </c>
      <c r="D22" s="86">
        <f aca="true" t="shared" si="3" ref="D22:Z22">SUM(D19:D21)</f>
        <v>32391514</v>
      </c>
      <c r="E22" s="87">
        <f t="shared" si="3"/>
        <v>32391514</v>
      </c>
      <c r="F22" s="87">
        <f t="shared" si="3"/>
        <v>12614365</v>
      </c>
      <c r="G22" s="87">
        <f t="shared" si="3"/>
        <v>-9244805</v>
      </c>
      <c r="H22" s="87">
        <f t="shared" si="3"/>
        <v>-7851524</v>
      </c>
      <c r="I22" s="87">
        <f t="shared" si="3"/>
        <v>-4481964</v>
      </c>
      <c r="J22" s="87">
        <f t="shared" si="3"/>
        <v>-10660316</v>
      </c>
      <c r="K22" s="87">
        <f t="shared" si="3"/>
        <v>14434263</v>
      </c>
      <c r="L22" s="87">
        <f t="shared" si="3"/>
        <v>-5463372</v>
      </c>
      <c r="M22" s="87">
        <f t="shared" si="3"/>
        <v>-1689425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-6171389</v>
      </c>
      <c r="W22" s="87">
        <f t="shared" si="3"/>
        <v>31188057</v>
      </c>
      <c r="X22" s="87">
        <f t="shared" si="3"/>
        <v>-37359446</v>
      </c>
      <c r="Y22" s="88">
        <f>+IF(W22&lt;&gt;0,(X22/W22)*100,0)</f>
        <v>-119.78766743949454</v>
      </c>
      <c r="Z22" s="89">
        <f t="shared" si="3"/>
        <v>32391514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28021975</v>
      </c>
      <c r="C24" s="74">
        <f>SUM(C22:C23)</f>
        <v>0</v>
      </c>
      <c r="D24" s="75">
        <f aca="true" t="shared" si="4" ref="D24:Z24">SUM(D22:D23)</f>
        <v>32391514</v>
      </c>
      <c r="E24" s="76">
        <f t="shared" si="4"/>
        <v>32391514</v>
      </c>
      <c r="F24" s="76">
        <f t="shared" si="4"/>
        <v>12614365</v>
      </c>
      <c r="G24" s="76">
        <f t="shared" si="4"/>
        <v>-9244805</v>
      </c>
      <c r="H24" s="76">
        <f t="shared" si="4"/>
        <v>-7851524</v>
      </c>
      <c r="I24" s="76">
        <f t="shared" si="4"/>
        <v>-4481964</v>
      </c>
      <c r="J24" s="76">
        <f t="shared" si="4"/>
        <v>-10660316</v>
      </c>
      <c r="K24" s="76">
        <f t="shared" si="4"/>
        <v>14434263</v>
      </c>
      <c r="L24" s="76">
        <f t="shared" si="4"/>
        <v>-5463372</v>
      </c>
      <c r="M24" s="76">
        <f t="shared" si="4"/>
        <v>-1689425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-6171389</v>
      </c>
      <c r="W24" s="76">
        <f t="shared" si="4"/>
        <v>31188057</v>
      </c>
      <c r="X24" s="76">
        <f t="shared" si="4"/>
        <v>-37359446</v>
      </c>
      <c r="Y24" s="77">
        <f>+IF(W24&lt;&gt;0,(X24/W24)*100,0)</f>
        <v>-119.78766743949454</v>
      </c>
      <c r="Z24" s="78">
        <f t="shared" si="4"/>
        <v>32391514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15795912</v>
      </c>
      <c r="C27" s="21">
        <v>0</v>
      </c>
      <c r="D27" s="98">
        <v>31083350</v>
      </c>
      <c r="E27" s="99">
        <v>31083350</v>
      </c>
      <c r="F27" s="99">
        <v>591291</v>
      </c>
      <c r="G27" s="99">
        <v>1573774</v>
      </c>
      <c r="H27" s="99">
        <v>2828869</v>
      </c>
      <c r="I27" s="99">
        <v>4993934</v>
      </c>
      <c r="J27" s="99">
        <v>976293</v>
      </c>
      <c r="K27" s="99">
        <v>2474111</v>
      </c>
      <c r="L27" s="99">
        <v>2263527</v>
      </c>
      <c r="M27" s="99">
        <v>5713931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10707865</v>
      </c>
      <c r="W27" s="99">
        <v>15541675</v>
      </c>
      <c r="X27" s="99">
        <v>-4833810</v>
      </c>
      <c r="Y27" s="100">
        <v>-31.1</v>
      </c>
      <c r="Z27" s="101">
        <v>31083350</v>
      </c>
    </row>
    <row r="28" spans="1:26" ht="13.5">
      <c r="A28" s="102" t="s">
        <v>44</v>
      </c>
      <c r="B28" s="18">
        <v>15795912</v>
      </c>
      <c r="C28" s="18">
        <v>0</v>
      </c>
      <c r="D28" s="58">
        <v>21083350</v>
      </c>
      <c r="E28" s="59">
        <v>21083350</v>
      </c>
      <c r="F28" s="59">
        <v>591291</v>
      </c>
      <c r="G28" s="59">
        <v>1573774</v>
      </c>
      <c r="H28" s="59">
        <v>2828869</v>
      </c>
      <c r="I28" s="59">
        <v>4993934</v>
      </c>
      <c r="J28" s="59">
        <v>976293</v>
      </c>
      <c r="K28" s="59">
        <v>2474111</v>
      </c>
      <c r="L28" s="59">
        <v>2263527</v>
      </c>
      <c r="M28" s="59">
        <v>5713931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10707865</v>
      </c>
      <c r="W28" s="59">
        <v>10541675</v>
      </c>
      <c r="X28" s="59">
        <v>166190</v>
      </c>
      <c r="Y28" s="60">
        <v>1.58</v>
      </c>
      <c r="Z28" s="61">
        <v>21083350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10000000</v>
      </c>
      <c r="E31" s="59">
        <v>10000000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5000000</v>
      </c>
      <c r="X31" s="59">
        <v>-5000000</v>
      </c>
      <c r="Y31" s="60">
        <v>-100</v>
      </c>
      <c r="Z31" s="61">
        <v>10000000</v>
      </c>
    </row>
    <row r="32" spans="1:26" ht="13.5">
      <c r="A32" s="69" t="s">
        <v>50</v>
      </c>
      <c r="B32" s="21">
        <f>SUM(B28:B31)</f>
        <v>15795912</v>
      </c>
      <c r="C32" s="21">
        <f>SUM(C28:C31)</f>
        <v>0</v>
      </c>
      <c r="D32" s="98">
        <f aca="true" t="shared" si="5" ref="D32:Z32">SUM(D28:D31)</f>
        <v>31083350</v>
      </c>
      <c r="E32" s="99">
        <f t="shared" si="5"/>
        <v>31083350</v>
      </c>
      <c r="F32" s="99">
        <f t="shared" si="5"/>
        <v>591291</v>
      </c>
      <c r="G32" s="99">
        <f t="shared" si="5"/>
        <v>1573774</v>
      </c>
      <c r="H32" s="99">
        <f t="shared" si="5"/>
        <v>2828869</v>
      </c>
      <c r="I32" s="99">
        <f t="shared" si="5"/>
        <v>4993934</v>
      </c>
      <c r="J32" s="99">
        <f t="shared" si="5"/>
        <v>976293</v>
      </c>
      <c r="K32" s="99">
        <f t="shared" si="5"/>
        <v>2474111</v>
      </c>
      <c r="L32" s="99">
        <f t="shared" si="5"/>
        <v>2263527</v>
      </c>
      <c r="M32" s="99">
        <f t="shared" si="5"/>
        <v>5713931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10707865</v>
      </c>
      <c r="W32" s="99">
        <f t="shared" si="5"/>
        <v>15541675</v>
      </c>
      <c r="X32" s="99">
        <f t="shared" si="5"/>
        <v>-4833810</v>
      </c>
      <c r="Y32" s="100">
        <f>+IF(W32&lt;&gt;0,(X32/W32)*100,0)</f>
        <v>-31.10224605777691</v>
      </c>
      <c r="Z32" s="101">
        <f t="shared" si="5"/>
        <v>31083350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66138165</v>
      </c>
      <c r="C35" s="18">
        <v>0</v>
      </c>
      <c r="D35" s="58">
        <v>39742355</v>
      </c>
      <c r="E35" s="59">
        <v>39742355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19871178</v>
      </c>
      <c r="X35" s="59">
        <v>-19871178</v>
      </c>
      <c r="Y35" s="60">
        <v>-100</v>
      </c>
      <c r="Z35" s="61">
        <v>39742355</v>
      </c>
    </row>
    <row r="36" spans="1:26" ht="13.5">
      <c r="A36" s="57" t="s">
        <v>53</v>
      </c>
      <c r="B36" s="18">
        <v>700430761</v>
      </c>
      <c r="C36" s="18">
        <v>0</v>
      </c>
      <c r="D36" s="58">
        <v>368451442</v>
      </c>
      <c r="E36" s="59">
        <v>368451442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184225721</v>
      </c>
      <c r="X36" s="59">
        <v>-184225721</v>
      </c>
      <c r="Y36" s="60">
        <v>-100</v>
      </c>
      <c r="Z36" s="61">
        <v>368451442</v>
      </c>
    </row>
    <row r="37" spans="1:26" ht="13.5">
      <c r="A37" s="57" t="s">
        <v>54</v>
      </c>
      <c r="B37" s="18">
        <v>34509056</v>
      </c>
      <c r="C37" s="18">
        <v>0</v>
      </c>
      <c r="D37" s="58">
        <v>27773578</v>
      </c>
      <c r="E37" s="59">
        <v>27773578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13886789</v>
      </c>
      <c r="X37" s="59">
        <v>-13886789</v>
      </c>
      <c r="Y37" s="60">
        <v>-100</v>
      </c>
      <c r="Z37" s="61">
        <v>27773578</v>
      </c>
    </row>
    <row r="38" spans="1:26" ht="13.5">
      <c r="A38" s="57" t="s">
        <v>55</v>
      </c>
      <c r="B38" s="18">
        <v>62199534</v>
      </c>
      <c r="C38" s="18">
        <v>0</v>
      </c>
      <c r="D38" s="58">
        <v>51950541</v>
      </c>
      <c r="E38" s="59">
        <v>51950541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25975271</v>
      </c>
      <c r="X38" s="59">
        <v>-25975271</v>
      </c>
      <c r="Y38" s="60">
        <v>-100</v>
      </c>
      <c r="Z38" s="61">
        <v>51950541</v>
      </c>
    </row>
    <row r="39" spans="1:26" ht="13.5">
      <c r="A39" s="57" t="s">
        <v>56</v>
      </c>
      <c r="B39" s="18">
        <v>669860336</v>
      </c>
      <c r="C39" s="18">
        <v>0</v>
      </c>
      <c r="D39" s="58">
        <v>328469678</v>
      </c>
      <c r="E39" s="59">
        <v>328469678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164234839</v>
      </c>
      <c r="X39" s="59">
        <v>-164234839</v>
      </c>
      <c r="Y39" s="60">
        <v>-100</v>
      </c>
      <c r="Z39" s="61">
        <v>328469678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28021975</v>
      </c>
      <c r="C42" s="18">
        <v>0</v>
      </c>
      <c r="D42" s="58">
        <v>57832970</v>
      </c>
      <c r="E42" s="59">
        <v>57832970</v>
      </c>
      <c r="F42" s="59">
        <v>12614365</v>
      </c>
      <c r="G42" s="59">
        <v>-9219173</v>
      </c>
      <c r="H42" s="59">
        <v>-7851524</v>
      </c>
      <c r="I42" s="59">
        <v>-4456332</v>
      </c>
      <c r="J42" s="59">
        <v>-10660316</v>
      </c>
      <c r="K42" s="59">
        <v>14434263</v>
      </c>
      <c r="L42" s="59">
        <v>-5463372</v>
      </c>
      <c r="M42" s="59">
        <v>-1689425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-6145757</v>
      </c>
      <c r="W42" s="59">
        <v>53920939</v>
      </c>
      <c r="X42" s="59">
        <v>-60066696</v>
      </c>
      <c r="Y42" s="60">
        <v>-111.4</v>
      </c>
      <c r="Z42" s="61">
        <v>57832970</v>
      </c>
    </row>
    <row r="43" spans="1:26" ht="13.5">
      <c r="A43" s="57" t="s">
        <v>59</v>
      </c>
      <c r="B43" s="18">
        <v>0</v>
      </c>
      <c r="C43" s="18">
        <v>0</v>
      </c>
      <c r="D43" s="58">
        <v>-32193000</v>
      </c>
      <c r="E43" s="59">
        <v>-32193000</v>
      </c>
      <c r="F43" s="59">
        <v>-591291</v>
      </c>
      <c r="G43" s="59">
        <v>-1738489</v>
      </c>
      <c r="H43" s="59">
        <v>-2924632</v>
      </c>
      <c r="I43" s="59">
        <v>-5254412</v>
      </c>
      <c r="J43" s="59">
        <v>-1803205</v>
      </c>
      <c r="K43" s="59">
        <v>-2474111</v>
      </c>
      <c r="L43" s="59">
        <v>-2263526</v>
      </c>
      <c r="M43" s="59">
        <v>-6540842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-11795254</v>
      </c>
      <c r="W43" s="59">
        <v>-15000000</v>
      </c>
      <c r="X43" s="59">
        <v>3204746</v>
      </c>
      <c r="Y43" s="60">
        <v>-21.36</v>
      </c>
      <c r="Z43" s="61">
        <v>-32193000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-168458</v>
      </c>
      <c r="H44" s="59">
        <v>-35064</v>
      </c>
      <c r="I44" s="59">
        <v>-203522</v>
      </c>
      <c r="J44" s="59">
        <v>43019</v>
      </c>
      <c r="K44" s="59">
        <v>-2185915</v>
      </c>
      <c r="L44" s="59">
        <v>-1092959</v>
      </c>
      <c r="M44" s="59">
        <v>-3235855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-3439377</v>
      </c>
      <c r="W44" s="59"/>
      <c r="X44" s="59">
        <v>-3439377</v>
      </c>
      <c r="Y44" s="60">
        <v>0</v>
      </c>
      <c r="Z44" s="61">
        <v>0</v>
      </c>
    </row>
    <row r="45" spans="1:26" ht="13.5">
      <c r="A45" s="69" t="s">
        <v>61</v>
      </c>
      <c r="B45" s="21">
        <v>30652565</v>
      </c>
      <c r="C45" s="21">
        <v>0</v>
      </c>
      <c r="D45" s="98">
        <v>81514970</v>
      </c>
      <c r="E45" s="99">
        <v>81514970</v>
      </c>
      <c r="F45" s="99">
        <v>12023074</v>
      </c>
      <c r="G45" s="99">
        <v>896954</v>
      </c>
      <c r="H45" s="99">
        <v>-9914266</v>
      </c>
      <c r="I45" s="99">
        <v>-9914266</v>
      </c>
      <c r="J45" s="99">
        <v>-22334768</v>
      </c>
      <c r="K45" s="99">
        <v>-12560531</v>
      </c>
      <c r="L45" s="99">
        <v>-21380388</v>
      </c>
      <c r="M45" s="99">
        <v>-21380388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-21380388</v>
      </c>
      <c r="W45" s="99">
        <v>94795939</v>
      </c>
      <c r="X45" s="99">
        <v>-116176327</v>
      </c>
      <c r="Y45" s="100">
        <v>-122.55</v>
      </c>
      <c r="Z45" s="101">
        <v>81514970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9282135</v>
      </c>
      <c r="C49" s="51">
        <v>0</v>
      </c>
      <c r="D49" s="128">
        <v>4921414</v>
      </c>
      <c r="E49" s="53">
        <v>3463160</v>
      </c>
      <c r="F49" s="53">
        <v>0</v>
      </c>
      <c r="G49" s="53">
        <v>0</v>
      </c>
      <c r="H49" s="53">
        <v>0</v>
      </c>
      <c r="I49" s="53">
        <v>3023882</v>
      </c>
      <c r="J49" s="53">
        <v>0</v>
      </c>
      <c r="K49" s="53">
        <v>0</v>
      </c>
      <c r="L49" s="53">
        <v>0</v>
      </c>
      <c r="M49" s="53">
        <v>1649874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3038597</v>
      </c>
      <c r="W49" s="53">
        <v>14193333</v>
      </c>
      <c r="X49" s="53">
        <v>66220336</v>
      </c>
      <c r="Y49" s="53">
        <v>105792731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1606932</v>
      </c>
      <c r="C51" s="51">
        <v>0</v>
      </c>
      <c r="D51" s="128">
        <v>4646</v>
      </c>
      <c r="E51" s="53">
        <v>7587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1619165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92.55926119557991</v>
      </c>
      <c r="E58" s="7">
        <f t="shared" si="6"/>
        <v>92.55926119557991</v>
      </c>
      <c r="F58" s="7">
        <f t="shared" si="6"/>
        <v>100</v>
      </c>
      <c r="G58" s="7">
        <f t="shared" si="6"/>
        <v>100.17430030653516</v>
      </c>
      <c r="H58" s="7">
        <f t="shared" si="6"/>
        <v>100</v>
      </c>
      <c r="I58" s="7">
        <f t="shared" si="6"/>
        <v>100.05561785706428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100.02787063792087</v>
      </c>
      <c r="W58" s="7">
        <f t="shared" si="6"/>
        <v>97.38858852978639</v>
      </c>
      <c r="X58" s="7">
        <f t="shared" si="6"/>
        <v>0</v>
      </c>
      <c r="Y58" s="7">
        <f t="shared" si="6"/>
        <v>0</v>
      </c>
      <c r="Z58" s="8">
        <f t="shared" si="6"/>
        <v>92.55926119557991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92.98531641595777</v>
      </c>
      <c r="E59" s="10">
        <f t="shared" si="7"/>
        <v>92.98531641595777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93.62339600272811</v>
      </c>
      <c r="X59" s="10">
        <f t="shared" si="7"/>
        <v>0</v>
      </c>
      <c r="Y59" s="10">
        <f t="shared" si="7"/>
        <v>0</v>
      </c>
      <c r="Z59" s="11">
        <f t="shared" si="7"/>
        <v>92.98531641595777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91.85809504105595</v>
      </c>
      <c r="E60" s="13">
        <f t="shared" si="7"/>
        <v>91.85809504105595</v>
      </c>
      <c r="F60" s="13">
        <f t="shared" si="7"/>
        <v>100</v>
      </c>
      <c r="G60" s="13">
        <f t="shared" si="7"/>
        <v>100.26772872412097</v>
      </c>
      <c r="H60" s="13">
        <f t="shared" si="7"/>
        <v>100</v>
      </c>
      <c r="I60" s="13">
        <f t="shared" si="7"/>
        <v>100.08296549600577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100.04151571154749</v>
      </c>
      <c r="W60" s="13">
        <f t="shared" si="7"/>
        <v>97.87148233126884</v>
      </c>
      <c r="X60" s="13">
        <f t="shared" si="7"/>
        <v>0</v>
      </c>
      <c r="Y60" s="13">
        <f t="shared" si="7"/>
        <v>0</v>
      </c>
      <c r="Z60" s="14">
        <f t="shared" si="7"/>
        <v>91.85809504105595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89.02556438491206</v>
      </c>
      <c r="E61" s="13">
        <f t="shared" si="7"/>
        <v>89.02556438491206</v>
      </c>
      <c r="F61" s="13">
        <f t="shared" si="7"/>
        <v>99.50407886884588</v>
      </c>
      <c r="G61" s="13">
        <f t="shared" si="7"/>
        <v>99.85314667189638</v>
      </c>
      <c r="H61" s="13">
        <f t="shared" si="7"/>
        <v>100</v>
      </c>
      <c r="I61" s="13">
        <f t="shared" si="7"/>
        <v>99.7839660608325</v>
      </c>
      <c r="J61" s="13">
        <f t="shared" si="7"/>
        <v>99.42220639529008</v>
      </c>
      <c r="K61" s="13">
        <f t="shared" si="7"/>
        <v>99.56271354051124</v>
      </c>
      <c r="L61" s="13">
        <f t="shared" si="7"/>
        <v>99.65009250312532</v>
      </c>
      <c r="M61" s="13">
        <f t="shared" si="7"/>
        <v>99.55077710125384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99.66704199799918</v>
      </c>
      <c r="W61" s="13">
        <f t="shared" si="7"/>
        <v>96.02275695029634</v>
      </c>
      <c r="X61" s="13">
        <f t="shared" si="7"/>
        <v>0</v>
      </c>
      <c r="Y61" s="13">
        <f t="shared" si="7"/>
        <v>0</v>
      </c>
      <c r="Z61" s="14">
        <f t="shared" si="7"/>
        <v>89.02556438491206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97.92866440557873</v>
      </c>
      <c r="E62" s="13">
        <f t="shared" si="7"/>
        <v>97.92866440557873</v>
      </c>
      <c r="F62" s="13">
        <f t="shared" si="7"/>
        <v>73.56606230753256</v>
      </c>
      <c r="G62" s="13">
        <f t="shared" si="7"/>
        <v>69.25543645728366</v>
      </c>
      <c r="H62" s="13">
        <f t="shared" si="7"/>
        <v>76.80631644611076</v>
      </c>
      <c r="I62" s="13">
        <f t="shared" si="7"/>
        <v>73.37282943535203</v>
      </c>
      <c r="J62" s="13">
        <f t="shared" si="7"/>
        <v>74.63206505669281</v>
      </c>
      <c r="K62" s="13">
        <f t="shared" si="7"/>
        <v>77.54961504253485</v>
      </c>
      <c r="L62" s="13">
        <f t="shared" si="7"/>
        <v>66.27995095958134</v>
      </c>
      <c r="M62" s="13">
        <f t="shared" si="7"/>
        <v>73.57169740210693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73.47547813768698</v>
      </c>
      <c r="W62" s="13">
        <f t="shared" si="7"/>
        <v>107.49913908803327</v>
      </c>
      <c r="X62" s="13">
        <f t="shared" si="7"/>
        <v>0</v>
      </c>
      <c r="Y62" s="13">
        <f t="shared" si="7"/>
        <v>0</v>
      </c>
      <c r="Z62" s="14">
        <f t="shared" si="7"/>
        <v>97.92866440557873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99.99707259072164</v>
      </c>
      <c r="E63" s="13">
        <f t="shared" si="7"/>
        <v>99.99707259072164</v>
      </c>
      <c r="F63" s="13">
        <f t="shared" si="7"/>
        <v>0</v>
      </c>
      <c r="G63" s="13">
        <f t="shared" si="7"/>
        <v>0</v>
      </c>
      <c r="H63" s="13">
        <f t="shared" si="7"/>
        <v>100</v>
      </c>
      <c r="I63" s="13">
        <f t="shared" si="7"/>
        <v>296.6701743283318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595.6512844664553</v>
      </c>
      <c r="W63" s="13">
        <f t="shared" si="7"/>
        <v>98.67841195609124</v>
      </c>
      <c r="X63" s="13">
        <f t="shared" si="7"/>
        <v>0</v>
      </c>
      <c r="Y63" s="13">
        <f t="shared" si="7"/>
        <v>0</v>
      </c>
      <c r="Z63" s="14">
        <f t="shared" si="7"/>
        <v>99.99707259072164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99.99363676464765</v>
      </c>
      <c r="E64" s="13">
        <f t="shared" si="7"/>
        <v>99.99363676464765</v>
      </c>
      <c r="F64" s="13">
        <f t="shared" si="7"/>
        <v>99.55713772688868</v>
      </c>
      <c r="G64" s="13">
        <f t="shared" si="7"/>
        <v>99.56148879053906</v>
      </c>
      <c r="H64" s="13">
        <f t="shared" si="7"/>
        <v>100</v>
      </c>
      <c r="I64" s="13">
        <f t="shared" si="7"/>
        <v>99.70726575766352</v>
      </c>
      <c r="J64" s="13">
        <f t="shared" si="7"/>
        <v>99.40202285472988</v>
      </c>
      <c r="K64" s="13">
        <f t="shared" si="7"/>
        <v>99.34481140588342</v>
      </c>
      <c r="L64" s="13">
        <f t="shared" si="7"/>
        <v>99.33214526705538</v>
      </c>
      <c r="M64" s="13">
        <f t="shared" si="7"/>
        <v>99.35962442851113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99.53217698298151</v>
      </c>
      <c r="W64" s="13">
        <f t="shared" si="7"/>
        <v>100.41661315752421</v>
      </c>
      <c r="X64" s="13">
        <f t="shared" si="7"/>
        <v>0</v>
      </c>
      <c r="Y64" s="13">
        <f t="shared" si="7"/>
        <v>0</v>
      </c>
      <c r="Z64" s="14">
        <f t="shared" si="7"/>
        <v>99.99363676464765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100.00234888075832</v>
      </c>
      <c r="E65" s="13">
        <f t="shared" si="7"/>
        <v>100.00234888075832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82.91880835602792</v>
      </c>
      <c r="X65" s="13">
        <f t="shared" si="7"/>
        <v>0</v>
      </c>
      <c r="Y65" s="13">
        <f t="shared" si="7"/>
        <v>0</v>
      </c>
      <c r="Z65" s="14">
        <f t="shared" si="7"/>
        <v>100.00234888075832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100.00038711076013</v>
      </c>
      <c r="E66" s="16">
        <f t="shared" si="7"/>
        <v>100.00038711076013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115.27409337035448</v>
      </c>
      <c r="X66" s="16">
        <f t="shared" si="7"/>
        <v>0</v>
      </c>
      <c r="Y66" s="16">
        <f t="shared" si="7"/>
        <v>0</v>
      </c>
      <c r="Z66" s="17">
        <f t="shared" si="7"/>
        <v>100.00038711076013</v>
      </c>
    </row>
    <row r="67" spans="1:26" ht="13.5" hidden="1">
      <c r="A67" s="40" t="s">
        <v>119</v>
      </c>
      <c r="B67" s="23">
        <v>172723406</v>
      </c>
      <c r="C67" s="23"/>
      <c r="D67" s="24">
        <v>215486962</v>
      </c>
      <c r="E67" s="25">
        <v>215486962</v>
      </c>
      <c r="F67" s="25">
        <v>15430287</v>
      </c>
      <c r="G67" s="25">
        <v>14705654</v>
      </c>
      <c r="H67" s="25">
        <v>15949977</v>
      </c>
      <c r="I67" s="25">
        <v>46085918</v>
      </c>
      <c r="J67" s="25">
        <v>15135042</v>
      </c>
      <c r="K67" s="25">
        <v>15808686</v>
      </c>
      <c r="L67" s="25">
        <v>14938109</v>
      </c>
      <c r="M67" s="25">
        <v>45881837</v>
      </c>
      <c r="N67" s="25"/>
      <c r="O67" s="25"/>
      <c r="P67" s="25"/>
      <c r="Q67" s="25"/>
      <c r="R67" s="25"/>
      <c r="S67" s="25"/>
      <c r="T67" s="25"/>
      <c r="U67" s="25"/>
      <c r="V67" s="25">
        <v>91967755</v>
      </c>
      <c r="W67" s="25">
        <v>106224700</v>
      </c>
      <c r="X67" s="25"/>
      <c r="Y67" s="24"/>
      <c r="Z67" s="26">
        <v>215486962</v>
      </c>
    </row>
    <row r="68" spans="1:26" ht="13.5" hidden="1">
      <c r="A68" s="36" t="s">
        <v>31</v>
      </c>
      <c r="B68" s="18">
        <v>53068691</v>
      </c>
      <c r="C68" s="18"/>
      <c r="D68" s="19">
        <v>59401097</v>
      </c>
      <c r="E68" s="20">
        <v>59401097</v>
      </c>
      <c r="F68" s="20">
        <v>4459718</v>
      </c>
      <c r="G68" s="20">
        <v>4555049</v>
      </c>
      <c r="H68" s="20">
        <v>4375191</v>
      </c>
      <c r="I68" s="20">
        <v>13389958</v>
      </c>
      <c r="J68" s="20">
        <v>4706212</v>
      </c>
      <c r="K68" s="20">
        <v>4378307</v>
      </c>
      <c r="L68" s="20">
        <v>4346010</v>
      </c>
      <c r="M68" s="20">
        <v>13430529</v>
      </c>
      <c r="N68" s="20"/>
      <c r="O68" s="20"/>
      <c r="P68" s="20"/>
      <c r="Q68" s="20"/>
      <c r="R68" s="20"/>
      <c r="S68" s="20"/>
      <c r="T68" s="20"/>
      <c r="U68" s="20"/>
      <c r="V68" s="20">
        <v>26820487</v>
      </c>
      <c r="W68" s="20">
        <v>30338892</v>
      </c>
      <c r="X68" s="20"/>
      <c r="Y68" s="19"/>
      <c r="Z68" s="22">
        <v>59401097</v>
      </c>
    </row>
    <row r="69" spans="1:26" ht="13.5" hidden="1">
      <c r="A69" s="37" t="s">
        <v>32</v>
      </c>
      <c r="B69" s="18">
        <v>115763329</v>
      </c>
      <c r="C69" s="18"/>
      <c r="D69" s="19">
        <v>145752905</v>
      </c>
      <c r="E69" s="20">
        <v>145752905</v>
      </c>
      <c r="F69" s="20">
        <v>10311095</v>
      </c>
      <c r="G69" s="20">
        <v>9573870</v>
      </c>
      <c r="H69" s="20">
        <v>11009806</v>
      </c>
      <c r="I69" s="20">
        <v>30894771</v>
      </c>
      <c r="J69" s="20">
        <v>9814220</v>
      </c>
      <c r="K69" s="20">
        <v>10860801</v>
      </c>
      <c r="L69" s="20">
        <v>10170689</v>
      </c>
      <c r="M69" s="20">
        <v>30845710</v>
      </c>
      <c r="N69" s="20"/>
      <c r="O69" s="20"/>
      <c r="P69" s="20"/>
      <c r="Q69" s="20"/>
      <c r="R69" s="20"/>
      <c r="S69" s="20"/>
      <c r="T69" s="20"/>
      <c r="U69" s="20"/>
      <c r="V69" s="20">
        <v>61740481</v>
      </c>
      <c r="W69" s="20">
        <v>71427455</v>
      </c>
      <c r="X69" s="20"/>
      <c r="Y69" s="19"/>
      <c r="Z69" s="22">
        <v>145752905</v>
      </c>
    </row>
    <row r="70" spans="1:26" ht="13.5" hidden="1">
      <c r="A70" s="38" t="s">
        <v>113</v>
      </c>
      <c r="B70" s="18">
        <v>84154206</v>
      </c>
      <c r="C70" s="18"/>
      <c r="D70" s="19">
        <v>103517296</v>
      </c>
      <c r="E70" s="20">
        <v>103517296</v>
      </c>
      <c r="F70" s="20">
        <v>7155170</v>
      </c>
      <c r="G70" s="20">
        <v>6674687</v>
      </c>
      <c r="H70" s="20">
        <v>7132590</v>
      </c>
      <c r="I70" s="20">
        <v>20962447</v>
      </c>
      <c r="J70" s="20">
        <v>6430670</v>
      </c>
      <c r="K70" s="20">
        <v>7189795</v>
      </c>
      <c r="L70" s="20">
        <v>7460829</v>
      </c>
      <c r="M70" s="20">
        <v>21081294</v>
      </c>
      <c r="N70" s="20"/>
      <c r="O70" s="20"/>
      <c r="P70" s="20"/>
      <c r="Q70" s="20"/>
      <c r="R70" s="20"/>
      <c r="S70" s="20"/>
      <c r="T70" s="20"/>
      <c r="U70" s="20"/>
      <c r="V70" s="20">
        <v>42043741</v>
      </c>
      <c r="W70" s="20">
        <v>49911433</v>
      </c>
      <c r="X70" s="20"/>
      <c r="Y70" s="19"/>
      <c r="Z70" s="22">
        <v>103517296</v>
      </c>
    </row>
    <row r="71" spans="1:26" ht="13.5" hidden="1">
      <c r="A71" s="38" t="s">
        <v>114</v>
      </c>
      <c r="B71" s="18">
        <v>20853771</v>
      </c>
      <c r="C71" s="18"/>
      <c r="D71" s="19">
        <v>24433076</v>
      </c>
      <c r="E71" s="20">
        <v>24433076</v>
      </c>
      <c r="F71" s="20">
        <v>2484836</v>
      </c>
      <c r="G71" s="20">
        <v>2210033</v>
      </c>
      <c r="H71" s="20">
        <v>2510399</v>
      </c>
      <c r="I71" s="20">
        <v>7205268</v>
      </c>
      <c r="J71" s="20">
        <v>2692052</v>
      </c>
      <c r="K71" s="20">
        <v>2978381</v>
      </c>
      <c r="L71" s="20">
        <v>2016296</v>
      </c>
      <c r="M71" s="20">
        <v>7686729</v>
      </c>
      <c r="N71" s="20"/>
      <c r="O71" s="20"/>
      <c r="P71" s="20"/>
      <c r="Q71" s="20"/>
      <c r="R71" s="20"/>
      <c r="S71" s="20"/>
      <c r="T71" s="20"/>
      <c r="U71" s="20"/>
      <c r="V71" s="20">
        <v>14891997</v>
      </c>
      <c r="W71" s="20">
        <v>12167330</v>
      </c>
      <c r="X71" s="20"/>
      <c r="Y71" s="19"/>
      <c r="Z71" s="22">
        <v>24433076</v>
      </c>
    </row>
    <row r="72" spans="1:26" ht="13.5" hidden="1">
      <c r="A72" s="38" t="s">
        <v>115</v>
      </c>
      <c r="B72" s="18">
        <v>8223001</v>
      </c>
      <c r="C72" s="18"/>
      <c r="D72" s="19">
        <v>7310218</v>
      </c>
      <c r="E72" s="20">
        <v>7310218</v>
      </c>
      <c r="F72" s="20"/>
      <c r="G72" s="20"/>
      <c r="H72" s="20">
        <v>679465</v>
      </c>
      <c r="I72" s="20">
        <v>679465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679465</v>
      </c>
      <c r="W72" s="20">
        <v>3703953</v>
      </c>
      <c r="X72" s="20"/>
      <c r="Y72" s="19"/>
      <c r="Z72" s="22">
        <v>7310218</v>
      </c>
    </row>
    <row r="73" spans="1:26" ht="13.5" hidden="1">
      <c r="A73" s="38" t="s">
        <v>116</v>
      </c>
      <c r="B73" s="18">
        <v>7530633</v>
      </c>
      <c r="C73" s="18"/>
      <c r="D73" s="19">
        <v>6490409</v>
      </c>
      <c r="E73" s="20">
        <v>6490409</v>
      </c>
      <c r="F73" s="20">
        <v>671089</v>
      </c>
      <c r="G73" s="20">
        <v>689150</v>
      </c>
      <c r="H73" s="20">
        <v>687352</v>
      </c>
      <c r="I73" s="20">
        <v>2047591</v>
      </c>
      <c r="J73" s="20">
        <v>691498</v>
      </c>
      <c r="K73" s="20">
        <v>692625</v>
      </c>
      <c r="L73" s="20">
        <v>693564</v>
      </c>
      <c r="M73" s="20">
        <v>2077687</v>
      </c>
      <c r="N73" s="20"/>
      <c r="O73" s="20"/>
      <c r="P73" s="20"/>
      <c r="Q73" s="20"/>
      <c r="R73" s="20"/>
      <c r="S73" s="20"/>
      <c r="T73" s="20"/>
      <c r="U73" s="20"/>
      <c r="V73" s="20">
        <v>4125278</v>
      </c>
      <c r="W73" s="20">
        <v>3231535</v>
      </c>
      <c r="X73" s="20"/>
      <c r="Y73" s="19"/>
      <c r="Z73" s="22">
        <v>6490409</v>
      </c>
    </row>
    <row r="74" spans="1:26" ht="13.5" hidden="1">
      <c r="A74" s="38" t="s">
        <v>117</v>
      </c>
      <c r="B74" s="18">
        <v>-4998282</v>
      </c>
      <c r="C74" s="18"/>
      <c r="D74" s="19">
        <v>4001906</v>
      </c>
      <c r="E74" s="20">
        <v>4001906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2413204</v>
      </c>
      <c r="X74" s="20"/>
      <c r="Y74" s="19"/>
      <c r="Z74" s="22">
        <v>4001906</v>
      </c>
    </row>
    <row r="75" spans="1:26" ht="13.5" hidden="1">
      <c r="A75" s="39" t="s">
        <v>118</v>
      </c>
      <c r="B75" s="27">
        <v>3891386</v>
      </c>
      <c r="C75" s="27"/>
      <c r="D75" s="28">
        <v>10332960</v>
      </c>
      <c r="E75" s="29">
        <v>10332960</v>
      </c>
      <c r="F75" s="29">
        <v>659474</v>
      </c>
      <c r="G75" s="29">
        <v>576735</v>
      </c>
      <c r="H75" s="29">
        <v>564980</v>
      </c>
      <c r="I75" s="29">
        <v>1801189</v>
      </c>
      <c r="J75" s="29">
        <v>614610</v>
      </c>
      <c r="K75" s="29">
        <v>569578</v>
      </c>
      <c r="L75" s="29">
        <v>421410</v>
      </c>
      <c r="M75" s="29">
        <v>1605598</v>
      </c>
      <c r="N75" s="29"/>
      <c r="O75" s="29"/>
      <c r="P75" s="29"/>
      <c r="Q75" s="29"/>
      <c r="R75" s="29"/>
      <c r="S75" s="29"/>
      <c r="T75" s="29"/>
      <c r="U75" s="29"/>
      <c r="V75" s="29">
        <v>3406787</v>
      </c>
      <c r="W75" s="29">
        <v>4458353</v>
      </c>
      <c r="X75" s="29"/>
      <c r="Y75" s="28"/>
      <c r="Z75" s="30">
        <v>10332960</v>
      </c>
    </row>
    <row r="76" spans="1:26" ht="13.5" hidden="1">
      <c r="A76" s="41" t="s">
        <v>120</v>
      </c>
      <c r="B76" s="31">
        <v>172723406</v>
      </c>
      <c r="C76" s="31"/>
      <c r="D76" s="32">
        <v>199453140</v>
      </c>
      <c r="E76" s="33">
        <v>199453140</v>
      </c>
      <c r="F76" s="33">
        <v>15430287</v>
      </c>
      <c r="G76" s="33">
        <v>14731286</v>
      </c>
      <c r="H76" s="33">
        <v>15949977</v>
      </c>
      <c r="I76" s="33">
        <v>46111550</v>
      </c>
      <c r="J76" s="33">
        <v>15135042</v>
      </c>
      <c r="K76" s="33">
        <v>15808686</v>
      </c>
      <c r="L76" s="33">
        <v>14938109</v>
      </c>
      <c r="M76" s="33">
        <v>45881837</v>
      </c>
      <c r="N76" s="33"/>
      <c r="O76" s="33"/>
      <c r="P76" s="33"/>
      <c r="Q76" s="33"/>
      <c r="R76" s="33"/>
      <c r="S76" s="33"/>
      <c r="T76" s="33"/>
      <c r="U76" s="33"/>
      <c r="V76" s="33">
        <v>91993387</v>
      </c>
      <c r="W76" s="33">
        <v>103450736</v>
      </c>
      <c r="X76" s="33"/>
      <c r="Y76" s="32"/>
      <c r="Z76" s="34">
        <v>199453140</v>
      </c>
    </row>
    <row r="77" spans="1:26" ht="13.5" hidden="1">
      <c r="A77" s="36" t="s">
        <v>31</v>
      </c>
      <c r="B77" s="18">
        <v>53068691</v>
      </c>
      <c r="C77" s="18"/>
      <c r="D77" s="19">
        <v>55234298</v>
      </c>
      <c r="E77" s="20">
        <v>55234298</v>
      </c>
      <c r="F77" s="20">
        <v>4459718</v>
      </c>
      <c r="G77" s="20">
        <v>4555049</v>
      </c>
      <c r="H77" s="20">
        <v>4375191</v>
      </c>
      <c r="I77" s="20">
        <v>13389958</v>
      </c>
      <c r="J77" s="20">
        <v>4706212</v>
      </c>
      <c r="K77" s="20">
        <v>4378307</v>
      </c>
      <c r="L77" s="20">
        <v>4346010</v>
      </c>
      <c r="M77" s="20">
        <v>13430529</v>
      </c>
      <c r="N77" s="20"/>
      <c r="O77" s="20"/>
      <c r="P77" s="20"/>
      <c r="Q77" s="20"/>
      <c r="R77" s="20"/>
      <c r="S77" s="20"/>
      <c r="T77" s="20"/>
      <c r="U77" s="20"/>
      <c r="V77" s="20">
        <v>26820487</v>
      </c>
      <c r="W77" s="20">
        <v>28404301</v>
      </c>
      <c r="X77" s="20"/>
      <c r="Y77" s="19"/>
      <c r="Z77" s="22">
        <v>55234298</v>
      </c>
    </row>
    <row r="78" spans="1:26" ht="13.5" hidden="1">
      <c r="A78" s="37" t="s">
        <v>32</v>
      </c>
      <c r="B78" s="18">
        <v>115763329</v>
      </c>
      <c r="C78" s="18"/>
      <c r="D78" s="19">
        <v>133885842</v>
      </c>
      <c r="E78" s="20">
        <v>133885842</v>
      </c>
      <c r="F78" s="20">
        <v>10311095</v>
      </c>
      <c r="G78" s="20">
        <v>9599502</v>
      </c>
      <c r="H78" s="20">
        <v>11009806</v>
      </c>
      <c r="I78" s="20">
        <v>30920403</v>
      </c>
      <c r="J78" s="20">
        <v>9814220</v>
      </c>
      <c r="K78" s="20">
        <v>10860801</v>
      </c>
      <c r="L78" s="20">
        <v>10170689</v>
      </c>
      <c r="M78" s="20">
        <v>30845710</v>
      </c>
      <c r="N78" s="20"/>
      <c r="O78" s="20"/>
      <c r="P78" s="20"/>
      <c r="Q78" s="20"/>
      <c r="R78" s="20"/>
      <c r="S78" s="20"/>
      <c r="T78" s="20"/>
      <c r="U78" s="20"/>
      <c r="V78" s="20">
        <v>61766113</v>
      </c>
      <c r="W78" s="20">
        <v>69907109</v>
      </c>
      <c r="X78" s="20"/>
      <c r="Y78" s="19"/>
      <c r="Z78" s="22">
        <v>133885842</v>
      </c>
    </row>
    <row r="79" spans="1:26" ht="13.5" hidden="1">
      <c r="A79" s="38" t="s">
        <v>113</v>
      </c>
      <c r="B79" s="18">
        <v>84154206</v>
      </c>
      <c r="C79" s="18"/>
      <c r="D79" s="19">
        <v>92156857</v>
      </c>
      <c r="E79" s="20">
        <v>92156857</v>
      </c>
      <c r="F79" s="20">
        <v>7119686</v>
      </c>
      <c r="G79" s="20">
        <v>6664885</v>
      </c>
      <c r="H79" s="20">
        <v>7132590</v>
      </c>
      <c r="I79" s="20">
        <v>20917161</v>
      </c>
      <c r="J79" s="20">
        <v>6393514</v>
      </c>
      <c r="K79" s="20">
        <v>7158355</v>
      </c>
      <c r="L79" s="20">
        <v>7434723</v>
      </c>
      <c r="M79" s="20">
        <v>20986592</v>
      </c>
      <c r="N79" s="20"/>
      <c r="O79" s="20"/>
      <c r="P79" s="20"/>
      <c r="Q79" s="20"/>
      <c r="R79" s="20"/>
      <c r="S79" s="20"/>
      <c r="T79" s="20"/>
      <c r="U79" s="20"/>
      <c r="V79" s="20">
        <v>41903753</v>
      </c>
      <c r="W79" s="20">
        <v>47926334</v>
      </c>
      <c r="X79" s="20"/>
      <c r="Y79" s="19"/>
      <c r="Z79" s="22">
        <v>92156857</v>
      </c>
    </row>
    <row r="80" spans="1:26" ht="13.5" hidden="1">
      <c r="A80" s="38" t="s">
        <v>114</v>
      </c>
      <c r="B80" s="18">
        <v>20853771</v>
      </c>
      <c r="C80" s="18"/>
      <c r="D80" s="19">
        <v>23926985</v>
      </c>
      <c r="E80" s="20">
        <v>23926985</v>
      </c>
      <c r="F80" s="20">
        <v>1827996</v>
      </c>
      <c r="G80" s="20">
        <v>1530568</v>
      </c>
      <c r="H80" s="20">
        <v>1928145</v>
      </c>
      <c r="I80" s="20">
        <v>5286709</v>
      </c>
      <c r="J80" s="20">
        <v>2009134</v>
      </c>
      <c r="K80" s="20">
        <v>2309723</v>
      </c>
      <c r="L80" s="20">
        <v>1336400</v>
      </c>
      <c r="M80" s="20">
        <v>5655257</v>
      </c>
      <c r="N80" s="20"/>
      <c r="O80" s="20"/>
      <c r="P80" s="20"/>
      <c r="Q80" s="20"/>
      <c r="R80" s="20"/>
      <c r="S80" s="20"/>
      <c r="T80" s="20"/>
      <c r="U80" s="20"/>
      <c r="V80" s="20">
        <v>10941966</v>
      </c>
      <c r="W80" s="20">
        <v>13079775</v>
      </c>
      <c r="X80" s="20"/>
      <c r="Y80" s="19"/>
      <c r="Z80" s="22">
        <v>23926985</v>
      </c>
    </row>
    <row r="81" spans="1:26" ht="13.5" hidden="1">
      <c r="A81" s="38" t="s">
        <v>115</v>
      </c>
      <c r="B81" s="18">
        <v>8223001</v>
      </c>
      <c r="C81" s="18"/>
      <c r="D81" s="19">
        <v>7310004</v>
      </c>
      <c r="E81" s="20">
        <v>7310004</v>
      </c>
      <c r="F81" s="20">
        <v>656840</v>
      </c>
      <c r="G81" s="20">
        <v>679465</v>
      </c>
      <c r="H81" s="20">
        <v>679465</v>
      </c>
      <c r="I81" s="20">
        <v>2015770</v>
      </c>
      <c r="J81" s="20">
        <v>682918</v>
      </c>
      <c r="K81" s="20">
        <v>668658</v>
      </c>
      <c r="L81" s="20">
        <v>679896</v>
      </c>
      <c r="M81" s="20">
        <v>2031472</v>
      </c>
      <c r="N81" s="20"/>
      <c r="O81" s="20"/>
      <c r="P81" s="20"/>
      <c r="Q81" s="20"/>
      <c r="R81" s="20"/>
      <c r="S81" s="20"/>
      <c r="T81" s="20"/>
      <c r="U81" s="20"/>
      <c r="V81" s="20">
        <v>4047242</v>
      </c>
      <c r="W81" s="20">
        <v>3655002</v>
      </c>
      <c r="X81" s="20"/>
      <c r="Y81" s="19"/>
      <c r="Z81" s="22">
        <v>7310004</v>
      </c>
    </row>
    <row r="82" spans="1:26" ht="13.5" hidden="1">
      <c r="A82" s="38" t="s">
        <v>116</v>
      </c>
      <c r="B82" s="18">
        <v>7530633</v>
      </c>
      <c r="C82" s="18"/>
      <c r="D82" s="19">
        <v>6489996</v>
      </c>
      <c r="E82" s="20">
        <v>6489996</v>
      </c>
      <c r="F82" s="20">
        <v>668117</v>
      </c>
      <c r="G82" s="20">
        <v>686128</v>
      </c>
      <c r="H82" s="20">
        <v>687352</v>
      </c>
      <c r="I82" s="20">
        <v>2041597</v>
      </c>
      <c r="J82" s="20">
        <v>687363</v>
      </c>
      <c r="K82" s="20">
        <v>688087</v>
      </c>
      <c r="L82" s="20">
        <v>688932</v>
      </c>
      <c r="M82" s="20">
        <v>2064382</v>
      </c>
      <c r="N82" s="20"/>
      <c r="O82" s="20"/>
      <c r="P82" s="20"/>
      <c r="Q82" s="20"/>
      <c r="R82" s="20"/>
      <c r="S82" s="20"/>
      <c r="T82" s="20"/>
      <c r="U82" s="20"/>
      <c r="V82" s="20">
        <v>4105979</v>
      </c>
      <c r="W82" s="20">
        <v>3244998</v>
      </c>
      <c r="X82" s="20"/>
      <c r="Y82" s="19"/>
      <c r="Z82" s="22">
        <v>6489996</v>
      </c>
    </row>
    <row r="83" spans="1:26" ht="13.5" hidden="1">
      <c r="A83" s="38" t="s">
        <v>117</v>
      </c>
      <c r="B83" s="18">
        <v>-4998282</v>
      </c>
      <c r="C83" s="18"/>
      <c r="D83" s="19">
        <v>4002000</v>
      </c>
      <c r="E83" s="20">
        <v>4002000</v>
      </c>
      <c r="F83" s="20">
        <v>38456</v>
      </c>
      <c r="G83" s="20">
        <v>38456</v>
      </c>
      <c r="H83" s="20">
        <v>582254</v>
      </c>
      <c r="I83" s="20">
        <v>659166</v>
      </c>
      <c r="J83" s="20">
        <v>41291</v>
      </c>
      <c r="K83" s="20">
        <v>35978</v>
      </c>
      <c r="L83" s="20">
        <v>30738</v>
      </c>
      <c r="M83" s="20">
        <v>108007</v>
      </c>
      <c r="N83" s="20"/>
      <c r="O83" s="20"/>
      <c r="P83" s="20"/>
      <c r="Q83" s="20"/>
      <c r="R83" s="20"/>
      <c r="S83" s="20"/>
      <c r="T83" s="20"/>
      <c r="U83" s="20"/>
      <c r="V83" s="20">
        <v>767173</v>
      </c>
      <c r="W83" s="20">
        <v>2001000</v>
      </c>
      <c r="X83" s="20"/>
      <c r="Y83" s="19"/>
      <c r="Z83" s="22">
        <v>4002000</v>
      </c>
    </row>
    <row r="84" spans="1:26" ht="13.5" hidden="1">
      <c r="A84" s="39" t="s">
        <v>118</v>
      </c>
      <c r="B84" s="27">
        <v>3891386</v>
      </c>
      <c r="C84" s="27"/>
      <c r="D84" s="28">
        <v>10333000</v>
      </c>
      <c r="E84" s="29">
        <v>10333000</v>
      </c>
      <c r="F84" s="29">
        <v>659474</v>
      </c>
      <c r="G84" s="29">
        <v>576735</v>
      </c>
      <c r="H84" s="29">
        <v>564980</v>
      </c>
      <c r="I84" s="29">
        <v>1801189</v>
      </c>
      <c r="J84" s="29">
        <v>614610</v>
      </c>
      <c r="K84" s="29">
        <v>569578</v>
      </c>
      <c r="L84" s="29">
        <v>421410</v>
      </c>
      <c r="M84" s="29">
        <v>1605598</v>
      </c>
      <c r="N84" s="29"/>
      <c r="O84" s="29"/>
      <c r="P84" s="29"/>
      <c r="Q84" s="29"/>
      <c r="R84" s="29"/>
      <c r="S84" s="29"/>
      <c r="T84" s="29"/>
      <c r="U84" s="29"/>
      <c r="V84" s="29">
        <v>3406787</v>
      </c>
      <c r="W84" s="29">
        <v>5139326</v>
      </c>
      <c r="X84" s="29"/>
      <c r="Y84" s="28"/>
      <c r="Z84" s="30">
        <v>10333000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51214679</v>
      </c>
      <c r="E5" s="59">
        <v>51214679</v>
      </c>
      <c r="F5" s="59">
        <v>4302158</v>
      </c>
      <c r="G5" s="59">
        <v>4271601</v>
      </c>
      <c r="H5" s="59">
        <v>4216373</v>
      </c>
      <c r="I5" s="59">
        <v>12790132</v>
      </c>
      <c r="J5" s="59">
        <v>3817046</v>
      </c>
      <c r="K5" s="59">
        <v>0</v>
      </c>
      <c r="L5" s="59">
        <v>0</v>
      </c>
      <c r="M5" s="59">
        <v>3817046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16607178</v>
      </c>
      <c r="W5" s="59">
        <v>25607334</v>
      </c>
      <c r="X5" s="59">
        <v>-9000156</v>
      </c>
      <c r="Y5" s="60">
        <v>-35.15</v>
      </c>
      <c r="Z5" s="61">
        <v>51214679</v>
      </c>
    </row>
    <row r="6" spans="1:26" ht="13.5">
      <c r="A6" s="57" t="s">
        <v>32</v>
      </c>
      <c r="B6" s="18">
        <v>0</v>
      </c>
      <c r="C6" s="18">
        <v>0</v>
      </c>
      <c r="D6" s="58">
        <v>271596482</v>
      </c>
      <c r="E6" s="59">
        <v>271596482</v>
      </c>
      <c r="F6" s="59">
        <v>22211290</v>
      </c>
      <c r="G6" s="59">
        <v>23141610</v>
      </c>
      <c r="H6" s="59">
        <v>21147215</v>
      </c>
      <c r="I6" s="59">
        <v>66500115</v>
      </c>
      <c r="J6" s="59">
        <v>22591753</v>
      </c>
      <c r="K6" s="59">
        <v>0</v>
      </c>
      <c r="L6" s="59">
        <v>0</v>
      </c>
      <c r="M6" s="59">
        <v>22591753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89091868</v>
      </c>
      <c r="W6" s="59">
        <v>135798246</v>
      </c>
      <c r="X6" s="59">
        <v>-46706378</v>
      </c>
      <c r="Y6" s="60">
        <v>-34.39</v>
      </c>
      <c r="Z6" s="61">
        <v>271596482</v>
      </c>
    </row>
    <row r="7" spans="1:26" ht="13.5">
      <c r="A7" s="57" t="s">
        <v>33</v>
      </c>
      <c r="B7" s="18">
        <v>0</v>
      </c>
      <c r="C7" s="18">
        <v>0</v>
      </c>
      <c r="D7" s="58">
        <v>23350000</v>
      </c>
      <c r="E7" s="59">
        <v>23350000</v>
      </c>
      <c r="F7" s="59">
        <v>0</v>
      </c>
      <c r="G7" s="59">
        <v>1955386</v>
      </c>
      <c r="H7" s="59">
        <v>3184658</v>
      </c>
      <c r="I7" s="59">
        <v>5140044</v>
      </c>
      <c r="J7" s="59">
        <v>3102384</v>
      </c>
      <c r="K7" s="59">
        <v>0</v>
      </c>
      <c r="L7" s="59">
        <v>0</v>
      </c>
      <c r="M7" s="59">
        <v>3102384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8242428</v>
      </c>
      <c r="W7" s="59">
        <v>11674998</v>
      </c>
      <c r="X7" s="59">
        <v>-3432570</v>
      </c>
      <c r="Y7" s="60">
        <v>-29.4</v>
      </c>
      <c r="Z7" s="61">
        <v>23350000</v>
      </c>
    </row>
    <row r="8" spans="1:26" ht="13.5">
      <c r="A8" s="57" t="s">
        <v>34</v>
      </c>
      <c r="B8" s="18">
        <v>0</v>
      </c>
      <c r="C8" s="18">
        <v>0</v>
      </c>
      <c r="D8" s="58">
        <v>307965320</v>
      </c>
      <c r="E8" s="59">
        <v>307965320</v>
      </c>
      <c r="F8" s="59">
        <v>116286299</v>
      </c>
      <c r="G8" s="59">
        <v>1130723</v>
      </c>
      <c r="H8" s="59">
        <v>203299</v>
      </c>
      <c r="I8" s="59">
        <v>117620321</v>
      </c>
      <c r="J8" s="59">
        <v>740761</v>
      </c>
      <c r="K8" s="59">
        <v>0</v>
      </c>
      <c r="L8" s="59">
        <v>0</v>
      </c>
      <c r="M8" s="59">
        <v>740761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118361082</v>
      </c>
      <c r="W8" s="59">
        <v>2509782</v>
      </c>
      <c r="X8" s="59">
        <v>115851300</v>
      </c>
      <c r="Y8" s="60">
        <v>4615.99</v>
      </c>
      <c r="Z8" s="61">
        <v>307965320</v>
      </c>
    </row>
    <row r="9" spans="1:26" ht="13.5">
      <c r="A9" s="57" t="s">
        <v>35</v>
      </c>
      <c r="B9" s="18">
        <v>0</v>
      </c>
      <c r="C9" s="18">
        <v>0</v>
      </c>
      <c r="D9" s="58">
        <v>29076254</v>
      </c>
      <c r="E9" s="59">
        <v>29076254</v>
      </c>
      <c r="F9" s="59">
        <v>3051539</v>
      </c>
      <c r="G9" s="59">
        <v>3717411</v>
      </c>
      <c r="H9" s="59">
        <v>3864544</v>
      </c>
      <c r="I9" s="59">
        <v>10633494</v>
      </c>
      <c r="J9" s="59">
        <v>3782100</v>
      </c>
      <c r="K9" s="59">
        <v>0</v>
      </c>
      <c r="L9" s="59">
        <v>0</v>
      </c>
      <c r="M9" s="59">
        <v>3782100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14415594</v>
      </c>
      <c r="W9" s="59">
        <v>171854154</v>
      </c>
      <c r="X9" s="59">
        <v>-157438560</v>
      </c>
      <c r="Y9" s="60">
        <v>-91.61</v>
      </c>
      <c r="Z9" s="61">
        <v>29076254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683202735</v>
      </c>
      <c r="E10" s="65">
        <f t="shared" si="0"/>
        <v>683202735</v>
      </c>
      <c r="F10" s="65">
        <f t="shared" si="0"/>
        <v>145851286</v>
      </c>
      <c r="G10" s="65">
        <f t="shared" si="0"/>
        <v>34216731</v>
      </c>
      <c r="H10" s="65">
        <f t="shared" si="0"/>
        <v>32616089</v>
      </c>
      <c r="I10" s="65">
        <f t="shared" si="0"/>
        <v>212684106</v>
      </c>
      <c r="J10" s="65">
        <f t="shared" si="0"/>
        <v>34034044</v>
      </c>
      <c r="K10" s="65">
        <f t="shared" si="0"/>
        <v>0</v>
      </c>
      <c r="L10" s="65">
        <f t="shared" si="0"/>
        <v>0</v>
      </c>
      <c r="M10" s="65">
        <f t="shared" si="0"/>
        <v>34034044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246718150</v>
      </c>
      <c r="W10" s="65">
        <f t="shared" si="0"/>
        <v>347444514</v>
      </c>
      <c r="X10" s="65">
        <f t="shared" si="0"/>
        <v>-100726364</v>
      </c>
      <c r="Y10" s="66">
        <f>+IF(W10&lt;&gt;0,(X10/W10)*100,0)</f>
        <v>-28.990633019463935</v>
      </c>
      <c r="Z10" s="67">
        <f t="shared" si="0"/>
        <v>683202735</v>
      </c>
    </row>
    <row r="11" spans="1:26" ht="13.5">
      <c r="A11" s="57" t="s">
        <v>36</v>
      </c>
      <c r="B11" s="18">
        <v>0</v>
      </c>
      <c r="C11" s="18">
        <v>0</v>
      </c>
      <c r="D11" s="58">
        <v>220085233</v>
      </c>
      <c r="E11" s="59">
        <v>220085233</v>
      </c>
      <c r="F11" s="59">
        <v>14181861</v>
      </c>
      <c r="G11" s="59">
        <v>16843974</v>
      </c>
      <c r="H11" s="59">
        <v>15519520</v>
      </c>
      <c r="I11" s="59">
        <v>46545355</v>
      </c>
      <c r="J11" s="59">
        <v>15319796</v>
      </c>
      <c r="K11" s="59">
        <v>0</v>
      </c>
      <c r="L11" s="59">
        <v>0</v>
      </c>
      <c r="M11" s="59">
        <v>15319796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61865151</v>
      </c>
      <c r="W11" s="59">
        <v>116792778</v>
      </c>
      <c r="X11" s="59">
        <v>-54927627</v>
      </c>
      <c r="Y11" s="60">
        <v>-47.03</v>
      </c>
      <c r="Z11" s="61">
        <v>220085233</v>
      </c>
    </row>
    <row r="12" spans="1:26" ht="13.5">
      <c r="A12" s="57" t="s">
        <v>37</v>
      </c>
      <c r="B12" s="18">
        <v>0</v>
      </c>
      <c r="C12" s="18">
        <v>0</v>
      </c>
      <c r="D12" s="58">
        <v>18080542</v>
      </c>
      <c r="E12" s="59">
        <v>18080542</v>
      </c>
      <c r="F12" s="59">
        <v>1384686</v>
      </c>
      <c r="G12" s="59">
        <v>1392173</v>
      </c>
      <c r="H12" s="59">
        <v>1392173</v>
      </c>
      <c r="I12" s="59">
        <v>4169032</v>
      </c>
      <c r="J12" s="59">
        <v>1447569</v>
      </c>
      <c r="K12" s="59">
        <v>0</v>
      </c>
      <c r="L12" s="59">
        <v>0</v>
      </c>
      <c r="M12" s="59">
        <v>1447569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5616601</v>
      </c>
      <c r="W12" s="59">
        <v>9040272</v>
      </c>
      <c r="X12" s="59">
        <v>-3423671</v>
      </c>
      <c r="Y12" s="60">
        <v>-37.87</v>
      </c>
      <c r="Z12" s="61">
        <v>18080542</v>
      </c>
    </row>
    <row r="13" spans="1:26" ht="13.5">
      <c r="A13" s="57" t="s">
        <v>106</v>
      </c>
      <c r="B13" s="18">
        <v>0</v>
      </c>
      <c r="C13" s="18">
        <v>0</v>
      </c>
      <c r="D13" s="58">
        <v>77291652</v>
      </c>
      <c r="E13" s="59">
        <v>77291652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38645838</v>
      </c>
      <c r="X13" s="59">
        <v>-38645838</v>
      </c>
      <c r="Y13" s="60">
        <v>-100</v>
      </c>
      <c r="Z13" s="61">
        <v>77291652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174338200</v>
      </c>
      <c r="E15" s="59">
        <v>174338200</v>
      </c>
      <c r="F15" s="59">
        <v>15628538</v>
      </c>
      <c r="G15" s="59">
        <v>19124045</v>
      </c>
      <c r="H15" s="59">
        <v>15302026</v>
      </c>
      <c r="I15" s="59">
        <v>50054609</v>
      </c>
      <c r="J15" s="59">
        <v>12430154</v>
      </c>
      <c r="K15" s="59">
        <v>0</v>
      </c>
      <c r="L15" s="59">
        <v>0</v>
      </c>
      <c r="M15" s="59">
        <v>12430154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62484763</v>
      </c>
      <c r="W15" s="59">
        <v>87169098</v>
      </c>
      <c r="X15" s="59">
        <v>-24684335</v>
      </c>
      <c r="Y15" s="60">
        <v>-28.32</v>
      </c>
      <c r="Z15" s="61">
        <v>174338200</v>
      </c>
    </row>
    <row r="16" spans="1:26" ht="13.5">
      <c r="A16" s="68" t="s">
        <v>40</v>
      </c>
      <c r="B16" s="18">
        <v>0</v>
      </c>
      <c r="C16" s="18">
        <v>0</v>
      </c>
      <c r="D16" s="58">
        <v>28641494</v>
      </c>
      <c r="E16" s="59">
        <v>28641494</v>
      </c>
      <c r="F16" s="59">
        <v>1073299</v>
      </c>
      <c r="G16" s="59">
        <v>1015212</v>
      </c>
      <c r="H16" s="59">
        <v>906073</v>
      </c>
      <c r="I16" s="59">
        <v>2994584</v>
      </c>
      <c r="J16" s="59">
        <v>1851324</v>
      </c>
      <c r="K16" s="59">
        <v>0</v>
      </c>
      <c r="L16" s="59">
        <v>0</v>
      </c>
      <c r="M16" s="59">
        <v>1851324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4845908</v>
      </c>
      <c r="W16" s="59">
        <v>14320746</v>
      </c>
      <c r="X16" s="59">
        <v>-9474838</v>
      </c>
      <c r="Y16" s="60">
        <v>-66.16</v>
      </c>
      <c r="Z16" s="61">
        <v>28641494</v>
      </c>
    </row>
    <row r="17" spans="1:26" ht="13.5">
      <c r="A17" s="57" t="s">
        <v>41</v>
      </c>
      <c r="B17" s="18">
        <v>0</v>
      </c>
      <c r="C17" s="18">
        <v>0</v>
      </c>
      <c r="D17" s="58">
        <v>193131364</v>
      </c>
      <c r="E17" s="59">
        <v>193131364</v>
      </c>
      <c r="F17" s="59">
        <v>10734775</v>
      </c>
      <c r="G17" s="59">
        <v>10474873</v>
      </c>
      <c r="H17" s="59">
        <v>10388066</v>
      </c>
      <c r="I17" s="59">
        <v>31597714</v>
      </c>
      <c r="J17" s="59">
        <v>9185452</v>
      </c>
      <c r="K17" s="59">
        <v>0</v>
      </c>
      <c r="L17" s="59">
        <v>0</v>
      </c>
      <c r="M17" s="59">
        <v>9185452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40783166</v>
      </c>
      <c r="W17" s="59">
        <v>94777638</v>
      </c>
      <c r="X17" s="59">
        <v>-53994472</v>
      </c>
      <c r="Y17" s="60">
        <v>-56.97</v>
      </c>
      <c r="Z17" s="61">
        <v>193131364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711568485</v>
      </c>
      <c r="E18" s="72">
        <f t="shared" si="1"/>
        <v>711568485</v>
      </c>
      <c r="F18" s="72">
        <f t="shared" si="1"/>
        <v>43003159</v>
      </c>
      <c r="G18" s="72">
        <f t="shared" si="1"/>
        <v>48850277</v>
      </c>
      <c r="H18" s="72">
        <f t="shared" si="1"/>
        <v>43507858</v>
      </c>
      <c r="I18" s="72">
        <f t="shared" si="1"/>
        <v>135361294</v>
      </c>
      <c r="J18" s="72">
        <f t="shared" si="1"/>
        <v>40234295</v>
      </c>
      <c r="K18" s="72">
        <f t="shared" si="1"/>
        <v>0</v>
      </c>
      <c r="L18" s="72">
        <f t="shared" si="1"/>
        <v>0</v>
      </c>
      <c r="M18" s="72">
        <f t="shared" si="1"/>
        <v>40234295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175595589</v>
      </c>
      <c r="W18" s="72">
        <f t="shared" si="1"/>
        <v>360746370</v>
      </c>
      <c r="X18" s="72">
        <f t="shared" si="1"/>
        <v>-185150781</v>
      </c>
      <c r="Y18" s="66">
        <f>+IF(W18&lt;&gt;0,(X18/W18)*100,0)</f>
        <v>-51.32436426179423</v>
      </c>
      <c r="Z18" s="73">
        <f t="shared" si="1"/>
        <v>711568485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-28365750</v>
      </c>
      <c r="E19" s="76">
        <f t="shared" si="2"/>
        <v>-28365750</v>
      </c>
      <c r="F19" s="76">
        <f t="shared" si="2"/>
        <v>102848127</v>
      </c>
      <c r="G19" s="76">
        <f t="shared" si="2"/>
        <v>-14633546</v>
      </c>
      <c r="H19" s="76">
        <f t="shared" si="2"/>
        <v>-10891769</v>
      </c>
      <c r="I19" s="76">
        <f t="shared" si="2"/>
        <v>77322812</v>
      </c>
      <c r="J19" s="76">
        <f t="shared" si="2"/>
        <v>-6200251</v>
      </c>
      <c r="K19" s="76">
        <f t="shared" si="2"/>
        <v>0</v>
      </c>
      <c r="L19" s="76">
        <f t="shared" si="2"/>
        <v>0</v>
      </c>
      <c r="M19" s="76">
        <f t="shared" si="2"/>
        <v>-6200251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71122561</v>
      </c>
      <c r="W19" s="76">
        <f>IF(E10=E18,0,W10-W18)</f>
        <v>-13301856</v>
      </c>
      <c r="X19" s="76">
        <f t="shared" si="2"/>
        <v>84424417</v>
      </c>
      <c r="Y19" s="77">
        <f>+IF(W19&lt;&gt;0,(X19/W19)*100,0)</f>
        <v>-634.6814835463563</v>
      </c>
      <c r="Z19" s="78">
        <f t="shared" si="2"/>
        <v>-28365750</v>
      </c>
    </row>
    <row r="20" spans="1:26" ht="13.5">
      <c r="A20" s="57" t="s">
        <v>44</v>
      </c>
      <c r="B20" s="18">
        <v>0</v>
      </c>
      <c r="C20" s="18">
        <v>0</v>
      </c>
      <c r="D20" s="58">
        <v>229710433</v>
      </c>
      <c r="E20" s="59">
        <v>229710433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109012068</v>
      </c>
      <c r="X20" s="59">
        <v>-109012068</v>
      </c>
      <c r="Y20" s="60">
        <v>-100</v>
      </c>
      <c r="Z20" s="61">
        <v>229710433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201344683</v>
      </c>
      <c r="E22" s="87">
        <f t="shared" si="3"/>
        <v>201344683</v>
      </c>
      <c r="F22" s="87">
        <f t="shared" si="3"/>
        <v>102848127</v>
      </c>
      <c r="G22" s="87">
        <f t="shared" si="3"/>
        <v>-14633546</v>
      </c>
      <c r="H22" s="87">
        <f t="shared" si="3"/>
        <v>-10891769</v>
      </c>
      <c r="I22" s="87">
        <f t="shared" si="3"/>
        <v>77322812</v>
      </c>
      <c r="J22" s="87">
        <f t="shared" si="3"/>
        <v>-6200251</v>
      </c>
      <c r="K22" s="87">
        <f t="shared" si="3"/>
        <v>0</v>
      </c>
      <c r="L22" s="87">
        <f t="shared" si="3"/>
        <v>0</v>
      </c>
      <c r="M22" s="87">
        <f t="shared" si="3"/>
        <v>-6200251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71122561</v>
      </c>
      <c r="W22" s="87">
        <f t="shared" si="3"/>
        <v>95710212</v>
      </c>
      <c r="X22" s="87">
        <f t="shared" si="3"/>
        <v>-24587651</v>
      </c>
      <c r="Y22" s="88">
        <f>+IF(W22&lt;&gt;0,(X22/W22)*100,0)</f>
        <v>-25.689683980639387</v>
      </c>
      <c r="Z22" s="89">
        <f t="shared" si="3"/>
        <v>201344683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201344683</v>
      </c>
      <c r="E24" s="76">
        <f t="shared" si="4"/>
        <v>201344683</v>
      </c>
      <c r="F24" s="76">
        <f t="shared" si="4"/>
        <v>102848127</v>
      </c>
      <c r="G24" s="76">
        <f t="shared" si="4"/>
        <v>-14633546</v>
      </c>
      <c r="H24" s="76">
        <f t="shared" si="4"/>
        <v>-10891769</v>
      </c>
      <c r="I24" s="76">
        <f t="shared" si="4"/>
        <v>77322812</v>
      </c>
      <c r="J24" s="76">
        <f t="shared" si="4"/>
        <v>-6200251</v>
      </c>
      <c r="K24" s="76">
        <f t="shared" si="4"/>
        <v>0</v>
      </c>
      <c r="L24" s="76">
        <f t="shared" si="4"/>
        <v>0</v>
      </c>
      <c r="M24" s="76">
        <f t="shared" si="4"/>
        <v>-6200251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71122561</v>
      </c>
      <c r="W24" s="76">
        <f t="shared" si="4"/>
        <v>95710212</v>
      </c>
      <c r="X24" s="76">
        <f t="shared" si="4"/>
        <v>-24587651</v>
      </c>
      <c r="Y24" s="77">
        <f>+IF(W24&lt;&gt;0,(X24/W24)*100,0)</f>
        <v>-25.689683980639387</v>
      </c>
      <c r="Z24" s="78">
        <f t="shared" si="4"/>
        <v>201344683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369844683</v>
      </c>
      <c r="E27" s="99">
        <v>369844683</v>
      </c>
      <c r="F27" s="99">
        <v>0</v>
      </c>
      <c r="G27" s="99">
        <v>17548063</v>
      </c>
      <c r="H27" s="99">
        <v>17007341</v>
      </c>
      <c r="I27" s="99">
        <v>34555404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34555404</v>
      </c>
      <c r="W27" s="99">
        <v>184922342</v>
      </c>
      <c r="X27" s="99">
        <v>-150366938</v>
      </c>
      <c r="Y27" s="100">
        <v>-81.31</v>
      </c>
      <c r="Z27" s="101">
        <v>369844683</v>
      </c>
    </row>
    <row r="28" spans="1:26" ht="13.5">
      <c r="A28" s="102" t="s">
        <v>44</v>
      </c>
      <c r="B28" s="18">
        <v>0</v>
      </c>
      <c r="C28" s="18">
        <v>0</v>
      </c>
      <c r="D28" s="58">
        <v>229710433</v>
      </c>
      <c r="E28" s="59">
        <v>229710433</v>
      </c>
      <c r="F28" s="59">
        <v>0</v>
      </c>
      <c r="G28" s="59">
        <v>16742263</v>
      </c>
      <c r="H28" s="59">
        <v>14883689</v>
      </c>
      <c r="I28" s="59">
        <v>31625952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31625952</v>
      </c>
      <c r="W28" s="59">
        <v>114855217</v>
      </c>
      <c r="X28" s="59">
        <v>-83229265</v>
      </c>
      <c r="Y28" s="60">
        <v>-72.46</v>
      </c>
      <c r="Z28" s="61">
        <v>229710433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140134250</v>
      </c>
      <c r="E31" s="59">
        <v>140134250</v>
      </c>
      <c r="F31" s="59">
        <v>0</v>
      </c>
      <c r="G31" s="59">
        <v>805800</v>
      </c>
      <c r="H31" s="59">
        <v>2123652</v>
      </c>
      <c r="I31" s="59">
        <v>2929452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2929452</v>
      </c>
      <c r="W31" s="59">
        <v>70067125</v>
      </c>
      <c r="X31" s="59">
        <v>-67137673</v>
      </c>
      <c r="Y31" s="60">
        <v>-95.82</v>
      </c>
      <c r="Z31" s="61">
        <v>140134250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369844683</v>
      </c>
      <c r="E32" s="99">
        <f t="shared" si="5"/>
        <v>369844683</v>
      </c>
      <c r="F32" s="99">
        <f t="shared" si="5"/>
        <v>0</v>
      </c>
      <c r="G32" s="99">
        <f t="shared" si="5"/>
        <v>17548063</v>
      </c>
      <c r="H32" s="99">
        <f t="shared" si="5"/>
        <v>17007341</v>
      </c>
      <c r="I32" s="99">
        <f t="shared" si="5"/>
        <v>34555404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34555404</v>
      </c>
      <c r="W32" s="99">
        <f t="shared" si="5"/>
        <v>184922342</v>
      </c>
      <c r="X32" s="99">
        <f t="shared" si="5"/>
        <v>-150366938</v>
      </c>
      <c r="Y32" s="100">
        <f>+IF(W32&lt;&gt;0,(X32/W32)*100,0)</f>
        <v>-81.31355918042613</v>
      </c>
      <c r="Z32" s="101">
        <f t="shared" si="5"/>
        <v>369844683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229588353</v>
      </c>
      <c r="E35" s="59">
        <v>229588353</v>
      </c>
      <c r="F35" s="59">
        <v>682422320</v>
      </c>
      <c r="G35" s="59">
        <v>732616298</v>
      </c>
      <c r="H35" s="59">
        <v>684895432</v>
      </c>
      <c r="I35" s="59">
        <v>684895432</v>
      </c>
      <c r="J35" s="59">
        <v>667566885</v>
      </c>
      <c r="K35" s="59">
        <v>0</v>
      </c>
      <c r="L35" s="59">
        <v>0</v>
      </c>
      <c r="M35" s="59">
        <v>667566885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667566885</v>
      </c>
      <c r="W35" s="59">
        <v>114794177</v>
      </c>
      <c r="X35" s="59">
        <v>552772708</v>
      </c>
      <c r="Y35" s="60">
        <v>481.53</v>
      </c>
      <c r="Z35" s="61">
        <v>229588353</v>
      </c>
    </row>
    <row r="36" spans="1:26" ht="13.5">
      <c r="A36" s="57" t="s">
        <v>53</v>
      </c>
      <c r="B36" s="18">
        <v>0</v>
      </c>
      <c r="C36" s="18">
        <v>0</v>
      </c>
      <c r="D36" s="58">
        <v>1642667394</v>
      </c>
      <c r="E36" s="59">
        <v>1642667394</v>
      </c>
      <c r="F36" s="59">
        <v>1321713324</v>
      </c>
      <c r="G36" s="59">
        <v>1510599827</v>
      </c>
      <c r="H36" s="59">
        <v>1484277242</v>
      </c>
      <c r="I36" s="59">
        <v>1484277242</v>
      </c>
      <c r="J36" s="59">
        <v>1484277242</v>
      </c>
      <c r="K36" s="59">
        <v>0</v>
      </c>
      <c r="L36" s="59">
        <v>0</v>
      </c>
      <c r="M36" s="59">
        <v>1484277242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1484277242</v>
      </c>
      <c r="W36" s="59">
        <v>821333697</v>
      </c>
      <c r="X36" s="59">
        <v>662943545</v>
      </c>
      <c r="Y36" s="60">
        <v>80.72</v>
      </c>
      <c r="Z36" s="61">
        <v>1642667394</v>
      </c>
    </row>
    <row r="37" spans="1:26" ht="13.5">
      <c r="A37" s="57" t="s">
        <v>54</v>
      </c>
      <c r="B37" s="18">
        <v>0</v>
      </c>
      <c r="C37" s="18">
        <v>0</v>
      </c>
      <c r="D37" s="58">
        <v>153324223</v>
      </c>
      <c r="E37" s="59">
        <v>153324223</v>
      </c>
      <c r="F37" s="59">
        <v>429746164</v>
      </c>
      <c r="G37" s="59">
        <v>280552938</v>
      </c>
      <c r="H37" s="59">
        <v>248731364</v>
      </c>
      <c r="I37" s="59">
        <v>248731364</v>
      </c>
      <c r="J37" s="59">
        <v>260794889</v>
      </c>
      <c r="K37" s="59">
        <v>0</v>
      </c>
      <c r="L37" s="59">
        <v>0</v>
      </c>
      <c r="M37" s="59">
        <v>260794889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260794889</v>
      </c>
      <c r="W37" s="59">
        <v>76662112</v>
      </c>
      <c r="X37" s="59">
        <v>184132777</v>
      </c>
      <c r="Y37" s="60">
        <v>240.19</v>
      </c>
      <c r="Z37" s="61">
        <v>153324223</v>
      </c>
    </row>
    <row r="38" spans="1:26" ht="13.5">
      <c r="A38" s="57" t="s">
        <v>55</v>
      </c>
      <c r="B38" s="18">
        <v>0</v>
      </c>
      <c r="C38" s="18">
        <v>0</v>
      </c>
      <c r="D38" s="58">
        <v>62252454</v>
      </c>
      <c r="E38" s="59">
        <v>62252454</v>
      </c>
      <c r="F38" s="59">
        <v>5445642</v>
      </c>
      <c r="G38" s="59">
        <v>70635547</v>
      </c>
      <c r="H38" s="59">
        <v>5445642</v>
      </c>
      <c r="I38" s="59">
        <v>5445642</v>
      </c>
      <c r="J38" s="59">
        <v>5445642</v>
      </c>
      <c r="K38" s="59">
        <v>0</v>
      </c>
      <c r="L38" s="59">
        <v>0</v>
      </c>
      <c r="M38" s="59">
        <v>5445642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5445642</v>
      </c>
      <c r="W38" s="59">
        <v>31126227</v>
      </c>
      <c r="X38" s="59">
        <v>-25680585</v>
      </c>
      <c r="Y38" s="60">
        <v>-82.5</v>
      </c>
      <c r="Z38" s="61">
        <v>62252454</v>
      </c>
    </row>
    <row r="39" spans="1:26" ht="13.5">
      <c r="A39" s="57" t="s">
        <v>56</v>
      </c>
      <c r="B39" s="18">
        <v>0</v>
      </c>
      <c r="C39" s="18">
        <v>0</v>
      </c>
      <c r="D39" s="58">
        <v>1656679069</v>
      </c>
      <c r="E39" s="59">
        <v>1656679069</v>
      </c>
      <c r="F39" s="59">
        <v>1568943838</v>
      </c>
      <c r="G39" s="59">
        <v>1892027640</v>
      </c>
      <c r="H39" s="59">
        <v>1914995668</v>
      </c>
      <c r="I39" s="59">
        <v>1914995668</v>
      </c>
      <c r="J39" s="59">
        <v>1885603596</v>
      </c>
      <c r="K39" s="59">
        <v>0</v>
      </c>
      <c r="L39" s="59">
        <v>0</v>
      </c>
      <c r="M39" s="59">
        <v>1885603596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1885603596</v>
      </c>
      <c r="W39" s="59">
        <v>828339535</v>
      </c>
      <c r="X39" s="59">
        <v>1057264061</v>
      </c>
      <c r="Y39" s="60">
        <v>127.64</v>
      </c>
      <c r="Z39" s="61">
        <v>1656679069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305668827</v>
      </c>
      <c r="E42" s="59">
        <v>305668827</v>
      </c>
      <c r="F42" s="59">
        <v>90997242</v>
      </c>
      <c r="G42" s="59">
        <v>14836053</v>
      </c>
      <c r="H42" s="59">
        <v>-3975321</v>
      </c>
      <c r="I42" s="59">
        <v>101857974</v>
      </c>
      <c r="J42" s="59">
        <v>5293462</v>
      </c>
      <c r="K42" s="59">
        <v>0</v>
      </c>
      <c r="L42" s="59">
        <v>0</v>
      </c>
      <c r="M42" s="59">
        <v>5293462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107151436</v>
      </c>
      <c r="W42" s="59">
        <v>152834412</v>
      </c>
      <c r="X42" s="59">
        <v>-45682976</v>
      </c>
      <c r="Y42" s="60">
        <v>-29.89</v>
      </c>
      <c r="Z42" s="61">
        <v>305668827</v>
      </c>
    </row>
    <row r="43" spans="1:26" ht="13.5">
      <c r="A43" s="57" t="s">
        <v>59</v>
      </c>
      <c r="B43" s="18">
        <v>0</v>
      </c>
      <c r="C43" s="18">
        <v>0</v>
      </c>
      <c r="D43" s="58">
        <v>-350735377</v>
      </c>
      <c r="E43" s="59">
        <v>-350735377</v>
      </c>
      <c r="F43" s="59">
        <v>-8774520</v>
      </c>
      <c r="G43" s="59">
        <v>-17548064</v>
      </c>
      <c r="H43" s="59">
        <v>-17007341</v>
      </c>
      <c r="I43" s="59">
        <v>-43329925</v>
      </c>
      <c r="J43" s="59">
        <v>-22351990</v>
      </c>
      <c r="K43" s="59">
        <v>0</v>
      </c>
      <c r="L43" s="59">
        <v>0</v>
      </c>
      <c r="M43" s="59">
        <v>-22351990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-65681915</v>
      </c>
      <c r="W43" s="59">
        <v>-175367688</v>
      </c>
      <c r="X43" s="59">
        <v>109685773</v>
      </c>
      <c r="Y43" s="60">
        <v>-62.55</v>
      </c>
      <c r="Z43" s="61">
        <v>-350735377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107311118</v>
      </c>
      <c r="E45" s="99">
        <v>107311118</v>
      </c>
      <c r="F45" s="99">
        <v>546509813</v>
      </c>
      <c r="G45" s="99">
        <v>543797802</v>
      </c>
      <c r="H45" s="99">
        <v>522815140</v>
      </c>
      <c r="I45" s="99">
        <v>522815140</v>
      </c>
      <c r="J45" s="99">
        <v>505756612</v>
      </c>
      <c r="K45" s="99">
        <v>0</v>
      </c>
      <c r="L45" s="99">
        <v>0</v>
      </c>
      <c r="M45" s="99">
        <v>505756612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505756612</v>
      </c>
      <c r="W45" s="99">
        <v>129844392</v>
      </c>
      <c r="X45" s="99">
        <v>375912220</v>
      </c>
      <c r="Y45" s="100">
        <v>289.51</v>
      </c>
      <c r="Z45" s="101">
        <v>107311118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99.22073444453784</v>
      </c>
      <c r="E58" s="7">
        <f t="shared" si="6"/>
        <v>99.22073444453784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99.22073474950729</v>
      </c>
      <c r="X58" s="7">
        <f t="shared" si="6"/>
        <v>0</v>
      </c>
      <c r="Y58" s="7">
        <f t="shared" si="6"/>
        <v>0</v>
      </c>
      <c r="Z58" s="8">
        <f t="shared" si="6"/>
        <v>99.22073444453784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100.0000019525652</v>
      </c>
      <c r="E59" s="10">
        <f t="shared" si="7"/>
        <v>100.0000019525652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100.00002343078745</v>
      </c>
      <c r="X59" s="10">
        <f t="shared" si="7"/>
        <v>0</v>
      </c>
      <c r="Y59" s="10">
        <f t="shared" si="7"/>
        <v>0</v>
      </c>
      <c r="Z59" s="11">
        <f t="shared" si="7"/>
        <v>100.0000019525652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99.99999926361343</v>
      </c>
      <c r="E60" s="13">
        <f t="shared" si="7"/>
        <v>99.99999926361343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99.99999558168078</v>
      </c>
      <c r="X60" s="13">
        <f t="shared" si="7"/>
        <v>0</v>
      </c>
      <c r="Y60" s="13">
        <f t="shared" si="7"/>
        <v>0</v>
      </c>
      <c r="Z60" s="14">
        <f t="shared" si="7"/>
        <v>99.99999926361343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0</v>
      </c>
      <c r="L61" s="13">
        <f t="shared" si="7"/>
        <v>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99.99999378514886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0</v>
      </c>
      <c r="L62" s="13">
        <f t="shared" si="7"/>
        <v>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99.99997709121682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100.00000729310395</v>
      </c>
      <c r="E63" s="13">
        <f t="shared" si="7"/>
        <v>100.00000729310395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100.00008751731748</v>
      </c>
      <c r="X63" s="13">
        <f t="shared" si="7"/>
        <v>0</v>
      </c>
      <c r="Y63" s="13">
        <f t="shared" si="7"/>
        <v>0</v>
      </c>
      <c r="Z63" s="14">
        <f t="shared" si="7"/>
        <v>100.00000729310395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99.99997584032776</v>
      </c>
      <c r="E64" s="13">
        <f t="shared" si="7"/>
        <v>99.99997584032776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99.99997584032776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325346473</v>
      </c>
      <c r="E67" s="25">
        <v>325346473</v>
      </c>
      <c r="F67" s="25">
        <v>28539226</v>
      </c>
      <c r="G67" s="25">
        <v>28119935</v>
      </c>
      <c r="H67" s="25">
        <v>26786935</v>
      </c>
      <c r="I67" s="25">
        <v>83446096</v>
      </c>
      <c r="J67" s="25">
        <v>27273608</v>
      </c>
      <c r="K67" s="25"/>
      <c r="L67" s="25"/>
      <c r="M67" s="25">
        <v>27273608</v>
      </c>
      <c r="N67" s="25"/>
      <c r="O67" s="25"/>
      <c r="P67" s="25"/>
      <c r="Q67" s="25"/>
      <c r="R67" s="25"/>
      <c r="S67" s="25"/>
      <c r="T67" s="25"/>
      <c r="U67" s="25"/>
      <c r="V67" s="25">
        <v>110719704</v>
      </c>
      <c r="W67" s="25">
        <v>162673236</v>
      </c>
      <c r="X67" s="25"/>
      <c r="Y67" s="24"/>
      <c r="Z67" s="26">
        <v>325346473</v>
      </c>
    </row>
    <row r="68" spans="1:26" ht="13.5" hidden="1">
      <c r="A68" s="36" t="s">
        <v>31</v>
      </c>
      <c r="B68" s="18"/>
      <c r="C68" s="18"/>
      <c r="D68" s="19">
        <v>51214679</v>
      </c>
      <c r="E68" s="20">
        <v>51214679</v>
      </c>
      <c r="F68" s="20">
        <v>4302158</v>
      </c>
      <c r="G68" s="20">
        <v>4271601</v>
      </c>
      <c r="H68" s="20">
        <v>4216373</v>
      </c>
      <c r="I68" s="20">
        <v>12790132</v>
      </c>
      <c r="J68" s="20">
        <v>3817046</v>
      </c>
      <c r="K68" s="20"/>
      <c r="L68" s="20"/>
      <c r="M68" s="20">
        <v>3817046</v>
      </c>
      <c r="N68" s="20"/>
      <c r="O68" s="20"/>
      <c r="P68" s="20"/>
      <c r="Q68" s="20"/>
      <c r="R68" s="20"/>
      <c r="S68" s="20"/>
      <c r="T68" s="20"/>
      <c r="U68" s="20"/>
      <c r="V68" s="20">
        <v>16607178</v>
      </c>
      <c r="W68" s="20">
        <v>25607334</v>
      </c>
      <c r="X68" s="20"/>
      <c r="Y68" s="19"/>
      <c r="Z68" s="22">
        <v>51214679</v>
      </c>
    </row>
    <row r="69" spans="1:26" ht="13.5" hidden="1">
      <c r="A69" s="37" t="s">
        <v>32</v>
      </c>
      <c r="B69" s="18"/>
      <c r="C69" s="18"/>
      <c r="D69" s="19">
        <v>271596482</v>
      </c>
      <c r="E69" s="20">
        <v>271596482</v>
      </c>
      <c r="F69" s="20">
        <v>22211290</v>
      </c>
      <c r="G69" s="20">
        <v>23141610</v>
      </c>
      <c r="H69" s="20">
        <v>21147215</v>
      </c>
      <c r="I69" s="20">
        <v>66500115</v>
      </c>
      <c r="J69" s="20">
        <v>22591753</v>
      </c>
      <c r="K69" s="20"/>
      <c r="L69" s="20"/>
      <c r="M69" s="20">
        <v>22591753</v>
      </c>
      <c r="N69" s="20"/>
      <c r="O69" s="20"/>
      <c r="P69" s="20"/>
      <c r="Q69" s="20"/>
      <c r="R69" s="20"/>
      <c r="S69" s="20"/>
      <c r="T69" s="20"/>
      <c r="U69" s="20"/>
      <c r="V69" s="20">
        <v>89091868</v>
      </c>
      <c r="W69" s="20">
        <v>135798246</v>
      </c>
      <c r="X69" s="20"/>
      <c r="Y69" s="19"/>
      <c r="Z69" s="22">
        <v>271596482</v>
      </c>
    </row>
    <row r="70" spans="1:26" ht="13.5" hidden="1">
      <c r="A70" s="38" t="s">
        <v>113</v>
      </c>
      <c r="B70" s="18"/>
      <c r="C70" s="18"/>
      <c r="D70" s="19">
        <v>193085868</v>
      </c>
      <c r="E70" s="20">
        <v>193085868</v>
      </c>
      <c r="F70" s="20">
        <v>16246586</v>
      </c>
      <c r="G70" s="20">
        <v>16516745</v>
      </c>
      <c r="H70" s="20">
        <v>14869765</v>
      </c>
      <c r="I70" s="20">
        <v>47633096</v>
      </c>
      <c r="J70" s="20">
        <v>16502345</v>
      </c>
      <c r="K70" s="20"/>
      <c r="L70" s="20"/>
      <c r="M70" s="20">
        <v>16502345</v>
      </c>
      <c r="N70" s="20"/>
      <c r="O70" s="20"/>
      <c r="P70" s="20"/>
      <c r="Q70" s="20"/>
      <c r="R70" s="20"/>
      <c r="S70" s="20"/>
      <c r="T70" s="20"/>
      <c r="U70" s="20"/>
      <c r="V70" s="20">
        <v>64135441</v>
      </c>
      <c r="W70" s="20">
        <v>96542940</v>
      </c>
      <c r="X70" s="20"/>
      <c r="Y70" s="19"/>
      <c r="Z70" s="22">
        <v>193085868</v>
      </c>
    </row>
    <row r="71" spans="1:26" ht="13.5" hidden="1">
      <c r="A71" s="38" t="s">
        <v>114</v>
      </c>
      <c r="B71" s="18"/>
      <c r="C71" s="18"/>
      <c r="D71" s="19">
        <v>52381644</v>
      </c>
      <c r="E71" s="20">
        <v>52381644</v>
      </c>
      <c r="F71" s="20">
        <v>3412361</v>
      </c>
      <c r="G71" s="20">
        <v>4364031</v>
      </c>
      <c r="H71" s="20">
        <v>4127640</v>
      </c>
      <c r="I71" s="20">
        <v>11904032</v>
      </c>
      <c r="J71" s="20">
        <v>3783573</v>
      </c>
      <c r="K71" s="20"/>
      <c r="L71" s="20"/>
      <c r="M71" s="20">
        <v>3783573</v>
      </c>
      <c r="N71" s="20"/>
      <c r="O71" s="20"/>
      <c r="P71" s="20"/>
      <c r="Q71" s="20"/>
      <c r="R71" s="20"/>
      <c r="S71" s="20"/>
      <c r="T71" s="20"/>
      <c r="U71" s="20"/>
      <c r="V71" s="20">
        <v>15687605</v>
      </c>
      <c r="W71" s="20">
        <v>26190828</v>
      </c>
      <c r="X71" s="20"/>
      <c r="Y71" s="19"/>
      <c r="Z71" s="22">
        <v>52381644</v>
      </c>
    </row>
    <row r="72" spans="1:26" ht="13.5" hidden="1">
      <c r="A72" s="38" t="s">
        <v>115</v>
      </c>
      <c r="B72" s="18"/>
      <c r="C72" s="18"/>
      <c r="D72" s="19">
        <v>13711583</v>
      </c>
      <c r="E72" s="20">
        <v>13711583</v>
      </c>
      <c r="F72" s="20">
        <v>1233761</v>
      </c>
      <c r="G72" s="20">
        <v>1200549</v>
      </c>
      <c r="H72" s="20">
        <v>1097041</v>
      </c>
      <c r="I72" s="20">
        <v>3531351</v>
      </c>
      <c r="J72" s="20">
        <v>1252731</v>
      </c>
      <c r="K72" s="20"/>
      <c r="L72" s="20"/>
      <c r="M72" s="20">
        <v>1252731</v>
      </c>
      <c r="N72" s="20"/>
      <c r="O72" s="20"/>
      <c r="P72" s="20"/>
      <c r="Q72" s="20"/>
      <c r="R72" s="20"/>
      <c r="S72" s="20"/>
      <c r="T72" s="20"/>
      <c r="U72" s="20"/>
      <c r="V72" s="20">
        <v>4784082</v>
      </c>
      <c r="W72" s="20">
        <v>6855786</v>
      </c>
      <c r="X72" s="20"/>
      <c r="Y72" s="19"/>
      <c r="Z72" s="22">
        <v>13711583</v>
      </c>
    </row>
    <row r="73" spans="1:26" ht="13.5" hidden="1">
      <c r="A73" s="38" t="s">
        <v>116</v>
      </c>
      <c r="B73" s="18"/>
      <c r="C73" s="18"/>
      <c r="D73" s="19">
        <v>12417387</v>
      </c>
      <c r="E73" s="20">
        <v>12417387</v>
      </c>
      <c r="F73" s="20">
        <v>1318582</v>
      </c>
      <c r="G73" s="20">
        <v>1060285</v>
      </c>
      <c r="H73" s="20">
        <v>1052769</v>
      </c>
      <c r="I73" s="20">
        <v>3431636</v>
      </c>
      <c r="J73" s="20">
        <v>1053104</v>
      </c>
      <c r="K73" s="20"/>
      <c r="L73" s="20"/>
      <c r="M73" s="20">
        <v>1053104</v>
      </c>
      <c r="N73" s="20"/>
      <c r="O73" s="20"/>
      <c r="P73" s="20"/>
      <c r="Q73" s="20"/>
      <c r="R73" s="20"/>
      <c r="S73" s="20"/>
      <c r="T73" s="20"/>
      <c r="U73" s="20"/>
      <c r="V73" s="20">
        <v>4484740</v>
      </c>
      <c r="W73" s="20">
        <v>6208692</v>
      </c>
      <c r="X73" s="20"/>
      <c r="Y73" s="19"/>
      <c r="Z73" s="22">
        <v>12417387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2535312</v>
      </c>
      <c r="E75" s="29">
        <v>2535312</v>
      </c>
      <c r="F75" s="29">
        <v>2025778</v>
      </c>
      <c r="G75" s="29">
        <v>706724</v>
      </c>
      <c r="H75" s="29">
        <v>1423347</v>
      </c>
      <c r="I75" s="29">
        <v>4155849</v>
      </c>
      <c r="J75" s="29">
        <v>864809</v>
      </c>
      <c r="K75" s="29"/>
      <c r="L75" s="29"/>
      <c r="M75" s="29">
        <v>864809</v>
      </c>
      <c r="N75" s="29"/>
      <c r="O75" s="29"/>
      <c r="P75" s="29"/>
      <c r="Q75" s="29"/>
      <c r="R75" s="29"/>
      <c r="S75" s="29"/>
      <c r="T75" s="29"/>
      <c r="U75" s="29"/>
      <c r="V75" s="29">
        <v>5020658</v>
      </c>
      <c r="W75" s="29">
        <v>1267656</v>
      </c>
      <c r="X75" s="29"/>
      <c r="Y75" s="28"/>
      <c r="Z75" s="30">
        <v>2535312</v>
      </c>
    </row>
    <row r="76" spans="1:26" ht="13.5" hidden="1">
      <c r="A76" s="41" t="s">
        <v>120</v>
      </c>
      <c r="B76" s="31"/>
      <c r="C76" s="31"/>
      <c r="D76" s="32">
        <v>322811160</v>
      </c>
      <c r="E76" s="33">
        <v>322811160</v>
      </c>
      <c r="F76" s="33">
        <v>28539226</v>
      </c>
      <c r="G76" s="33">
        <v>28119935</v>
      </c>
      <c r="H76" s="33">
        <v>26786935</v>
      </c>
      <c r="I76" s="33">
        <v>83446096</v>
      </c>
      <c r="J76" s="33">
        <v>27273608</v>
      </c>
      <c r="K76" s="33"/>
      <c r="L76" s="33"/>
      <c r="M76" s="33">
        <v>27273608</v>
      </c>
      <c r="N76" s="33"/>
      <c r="O76" s="33"/>
      <c r="P76" s="33"/>
      <c r="Q76" s="33"/>
      <c r="R76" s="33"/>
      <c r="S76" s="33"/>
      <c r="T76" s="33"/>
      <c r="U76" s="33"/>
      <c r="V76" s="33">
        <v>110719704</v>
      </c>
      <c r="W76" s="33">
        <v>161405580</v>
      </c>
      <c r="X76" s="33"/>
      <c r="Y76" s="32"/>
      <c r="Z76" s="34">
        <v>322811160</v>
      </c>
    </row>
    <row r="77" spans="1:26" ht="13.5" hidden="1">
      <c r="A77" s="36" t="s">
        <v>31</v>
      </c>
      <c r="B77" s="18"/>
      <c r="C77" s="18"/>
      <c r="D77" s="19">
        <v>51214680</v>
      </c>
      <c r="E77" s="20">
        <v>51214680</v>
      </c>
      <c r="F77" s="20">
        <v>4302158</v>
      </c>
      <c r="G77" s="20">
        <v>4271601</v>
      </c>
      <c r="H77" s="20">
        <v>4216373</v>
      </c>
      <c r="I77" s="20">
        <v>12790132</v>
      </c>
      <c r="J77" s="20">
        <v>3817046</v>
      </c>
      <c r="K77" s="20"/>
      <c r="L77" s="20"/>
      <c r="M77" s="20">
        <v>3817046</v>
      </c>
      <c r="N77" s="20"/>
      <c r="O77" s="20"/>
      <c r="P77" s="20"/>
      <c r="Q77" s="20"/>
      <c r="R77" s="20"/>
      <c r="S77" s="20"/>
      <c r="T77" s="20"/>
      <c r="U77" s="20"/>
      <c r="V77" s="20">
        <v>16607178</v>
      </c>
      <c r="W77" s="20">
        <v>25607340</v>
      </c>
      <c r="X77" s="20"/>
      <c r="Y77" s="19"/>
      <c r="Z77" s="22">
        <v>51214680</v>
      </c>
    </row>
    <row r="78" spans="1:26" ht="13.5" hidden="1">
      <c r="A78" s="37" t="s">
        <v>32</v>
      </c>
      <c r="B78" s="18"/>
      <c r="C78" s="18"/>
      <c r="D78" s="19">
        <v>271596480</v>
      </c>
      <c r="E78" s="20">
        <v>271596480</v>
      </c>
      <c r="F78" s="20">
        <v>22211290</v>
      </c>
      <c r="G78" s="20">
        <v>23141610</v>
      </c>
      <c r="H78" s="20">
        <v>21147215</v>
      </c>
      <c r="I78" s="20">
        <v>66500115</v>
      </c>
      <c r="J78" s="20">
        <v>22591753</v>
      </c>
      <c r="K78" s="20"/>
      <c r="L78" s="20"/>
      <c r="M78" s="20">
        <v>22591753</v>
      </c>
      <c r="N78" s="20"/>
      <c r="O78" s="20"/>
      <c r="P78" s="20"/>
      <c r="Q78" s="20"/>
      <c r="R78" s="20"/>
      <c r="S78" s="20"/>
      <c r="T78" s="20"/>
      <c r="U78" s="20"/>
      <c r="V78" s="20">
        <v>89091868</v>
      </c>
      <c r="W78" s="20">
        <v>135798240</v>
      </c>
      <c r="X78" s="20"/>
      <c r="Y78" s="19"/>
      <c r="Z78" s="22">
        <v>271596480</v>
      </c>
    </row>
    <row r="79" spans="1:26" ht="13.5" hidden="1">
      <c r="A79" s="38" t="s">
        <v>113</v>
      </c>
      <c r="B79" s="18"/>
      <c r="C79" s="18"/>
      <c r="D79" s="19">
        <v>193085868</v>
      </c>
      <c r="E79" s="20">
        <v>193085868</v>
      </c>
      <c r="F79" s="20">
        <v>16246586</v>
      </c>
      <c r="G79" s="20">
        <v>16516745</v>
      </c>
      <c r="H79" s="20">
        <v>14869765</v>
      </c>
      <c r="I79" s="20">
        <v>47633096</v>
      </c>
      <c r="J79" s="20">
        <v>16502345</v>
      </c>
      <c r="K79" s="20"/>
      <c r="L79" s="20"/>
      <c r="M79" s="20">
        <v>16502345</v>
      </c>
      <c r="N79" s="20"/>
      <c r="O79" s="20"/>
      <c r="P79" s="20"/>
      <c r="Q79" s="20"/>
      <c r="R79" s="20"/>
      <c r="S79" s="20"/>
      <c r="T79" s="20"/>
      <c r="U79" s="20"/>
      <c r="V79" s="20">
        <v>64135441</v>
      </c>
      <c r="W79" s="20">
        <v>96542934</v>
      </c>
      <c r="X79" s="20"/>
      <c r="Y79" s="19"/>
      <c r="Z79" s="22">
        <v>193085868</v>
      </c>
    </row>
    <row r="80" spans="1:26" ht="13.5" hidden="1">
      <c r="A80" s="38" t="s">
        <v>114</v>
      </c>
      <c r="B80" s="18"/>
      <c r="C80" s="18"/>
      <c r="D80" s="19">
        <v>52381644</v>
      </c>
      <c r="E80" s="20">
        <v>52381644</v>
      </c>
      <c r="F80" s="20">
        <v>3412361</v>
      </c>
      <c r="G80" s="20">
        <v>4364031</v>
      </c>
      <c r="H80" s="20">
        <v>4127640</v>
      </c>
      <c r="I80" s="20">
        <v>11904032</v>
      </c>
      <c r="J80" s="20">
        <v>3783573</v>
      </c>
      <c r="K80" s="20"/>
      <c r="L80" s="20"/>
      <c r="M80" s="20">
        <v>3783573</v>
      </c>
      <c r="N80" s="20"/>
      <c r="O80" s="20"/>
      <c r="P80" s="20"/>
      <c r="Q80" s="20"/>
      <c r="R80" s="20"/>
      <c r="S80" s="20"/>
      <c r="T80" s="20"/>
      <c r="U80" s="20"/>
      <c r="V80" s="20">
        <v>15687605</v>
      </c>
      <c r="W80" s="20">
        <v>26190822</v>
      </c>
      <c r="X80" s="20"/>
      <c r="Y80" s="19"/>
      <c r="Z80" s="22">
        <v>52381644</v>
      </c>
    </row>
    <row r="81" spans="1:26" ht="13.5" hidden="1">
      <c r="A81" s="38" t="s">
        <v>115</v>
      </c>
      <c r="B81" s="18"/>
      <c r="C81" s="18"/>
      <c r="D81" s="19">
        <v>13711584</v>
      </c>
      <c r="E81" s="20">
        <v>13711584</v>
      </c>
      <c r="F81" s="20">
        <v>1233761</v>
      </c>
      <c r="G81" s="20">
        <v>1200549</v>
      </c>
      <c r="H81" s="20">
        <v>1097041</v>
      </c>
      <c r="I81" s="20">
        <v>3531351</v>
      </c>
      <c r="J81" s="20">
        <v>1252731</v>
      </c>
      <c r="K81" s="20"/>
      <c r="L81" s="20"/>
      <c r="M81" s="20">
        <v>1252731</v>
      </c>
      <c r="N81" s="20"/>
      <c r="O81" s="20"/>
      <c r="P81" s="20"/>
      <c r="Q81" s="20"/>
      <c r="R81" s="20"/>
      <c r="S81" s="20"/>
      <c r="T81" s="20"/>
      <c r="U81" s="20"/>
      <c r="V81" s="20">
        <v>4784082</v>
      </c>
      <c r="W81" s="20">
        <v>6855792</v>
      </c>
      <c r="X81" s="20"/>
      <c r="Y81" s="19"/>
      <c r="Z81" s="22">
        <v>13711584</v>
      </c>
    </row>
    <row r="82" spans="1:26" ht="13.5" hidden="1">
      <c r="A82" s="38" t="s">
        <v>116</v>
      </c>
      <c r="B82" s="18"/>
      <c r="C82" s="18"/>
      <c r="D82" s="19">
        <v>12417384</v>
      </c>
      <c r="E82" s="20">
        <v>12417384</v>
      </c>
      <c r="F82" s="20">
        <v>1318582</v>
      </c>
      <c r="G82" s="20">
        <v>1060285</v>
      </c>
      <c r="H82" s="20">
        <v>1052769</v>
      </c>
      <c r="I82" s="20">
        <v>3431636</v>
      </c>
      <c r="J82" s="20">
        <v>1053104</v>
      </c>
      <c r="K82" s="20"/>
      <c r="L82" s="20"/>
      <c r="M82" s="20">
        <v>1053104</v>
      </c>
      <c r="N82" s="20"/>
      <c r="O82" s="20"/>
      <c r="P82" s="20"/>
      <c r="Q82" s="20"/>
      <c r="R82" s="20"/>
      <c r="S82" s="20"/>
      <c r="T82" s="20"/>
      <c r="U82" s="20"/>
      <c r="V82" s="20">
        <v>4484740</v>
      </c>
      <c r="W82" s="20">
        <v>6208692</v>
      </c>
      <c r="X82" s="20"/>
      <c r="Y82" s="19"/>
      <c r="Z82" s="22">
        <v>12417384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>
        <v>2025778</v>
      </c>
      <c r="G84" s="29">
        <v>706724</v>
      </c>
      <c r="H84" s="29">
        <v>1423347</v>
      </c>
      <c r="I84" s="29">
        <v>4155849</v>
      </c>
      <c r="J84" s="29">
        <v>864809</v>
      </c>
      <c r="K84" s="29"/>
      <c r="L84" s="29"/>
      <c r="M84" s="29">
        <v>864809</v>
      </c>
      <c r="N84" s="29"/>
      <c r="O84" s="29"/>
      <c r="P84" s="29"/>
      <c r="Q84" s="29"/>
      <c r="R84" s="29"/>
      <c r="S84" s="29"/>
      <c r="T84" s="29"/>
      <c r="U84" s="29"/>
      <c r="V84" s="29">
        <v>5020658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1670715</v>
      </c>
      <c r="C6" s="18">
        <v>0</v>
      </c>
      <c r="D6" s="58">
        <v>1571000</v>
      </c>
      <c r="E6" s="59">
        <v>1571000</v>
      </c>
      <c r="F6" s="59">
        <v>210092</v>
      </c>
      <c r="G6" s="59">
        <v>173679</v>
      </c>
      <c r="H6" s="59">
        <v>165781</v>
      </c>
      <c r="I6" s="59">
        <v>549552</v>
      </c>
      <c r="J6" s="59">
        <v>158286</v>
      </c>
      <c r="K6" s="59">
        <v>120970</v>
      </c>
      <c r="L6" s="59">
        <v>284567</v>
      </c>
      <c r="M6" s="59">
        <v>563823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1113375</v>
      </c>
      <c r="W6" s="59">
        <v>785502</v>
      </c>
      <c r="X6" s="59">
        <v>327873</v>
      </c>
      <c r="Y6" s="60">
        <v>41.74</v>
      </c>
      <c r="Z6" s="61">
        <v>1571000</v>
      </c>
    </row>
    <row r="7" spans="1:26" ht="13.5">
      <c r="A7" s="57" t="s">
        <v>33</v>
      </c>
      <c r="B7" s="18">
        <v>6116928</v>
      </c>
      <c r="C7" s="18">
        <v>0</v>
      </c>
      <c r="D7" s="58">
        <v>5700000</v>
      </c>
      <c r="E7" s="59">
        <v>5700000</v>
      </c>
      <c r="F7" s="59">
        <v>330348</v>
      </c>
      <c r="G7" s="59">
        <v>274690</v>
      </c>
      <c r="H7" s="59">
        <v>571072</v>
      </c>
      <c r="I7" s="59">
        <v>1176110</v>
      </c>
      <c r="J7" s="59">
        <v>481439</v>
      </c>
      <c r="K7" s="59">
        <v>479676</v>
      </c>
      <c r="L7" s="59">
        <v>651703</v>
      </c>
      <c r="M7" s="59">
        <v>1612818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2788928</v>
      </c>
      <c r="W7" s="59">
        <v>2850000</v>
      </c>
      <c r="X7" s="59">
        <v>-61072</v>
      </c>
      <c r="Y7" s="60">
        <v>-2.14</v>
      </c>
      <c r="Z7" s="61">
        <v>5700000</v>
      </c>
    </row>
    <row r="8" spans="1:26" ht="13.5">
      <c r="A8" s="57" t="s">
        <v>34</v>
      </c>
      <c r="B8" s="18">
        <v>101326205</v>
      </c>
      <c r="C8" s="18">
        <v>0</v>
      </c>
      <c r="D8" s="58">
        <v>104099000</v>
      </c>
      <c r="E8" s="59">
        <v>104099000</v>
      </c>
      <c r="F8" s="59">
        <v>39277391</v>
      </c>
      <c r="G8" s="59">
        <v>23530</v>
      </c>
      <c r="H8" s="59">
        <v>690731</v>
      </c>
      <c r="I8" s="59">
        <v>39991652</v>
      </c>
      <c r="J8" s="59">
        <v>179218</v>
      </c>
      <c r="K8" s="59">
        <v>427752</v>
      </c>
      <c r="L8" s="59">
        <v>33594977</v>
      </c>
      <c r="M8" s="59">
        <v>34201947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74193599</v>
      </c>
      <c r="W8" s="59">
        <v>79040000</v>
      </c>
      <c r="X8" s="59">
        <v>-4846401</v>
      </c>
      <c r="Y8" s="60">
        <v>-6.13</v>
      </c>
      <c r="Z8" s="61">
        <v>104099000</v>
      </c>
    </row>
    <row r="9" spans="1:26" ht="13.5">
      <c r="A9" s="57" t="s">
        <v>35</v>
      </c>
      <c r="B9" s="18">
        <v>2066643</v>
      </c>
      <c r="C9" s="18">
        <v>0</v>
      </c>
      <c r="D9" s="58">
        <v>86000</v>
      </c>
      <c r="E9" s="59">
        <v>86000</v>
      </c>
      <c r="F9" s="59">
        <v>208331</v>
      </c>
      <c r="G9" s="59">
        <v>329</v>
      </c>
      <c r="H9" s="59">
        <v>333</v>
      </c>
      <c r="I9" s="59">
        <v>208993</v>
      </c>
      <c r="J9" s="59">
        <v>20905</v>
      </c>
      <c r="K9" s="59">
        <v>920</v>
      </c>
      <c r="L9" s="59">
        <v>3685</v>
      </c>
      <c r="M9" s="59">
        <v>25510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234503</v>
      </c>
      <c r="W9" s="59">
        <v>43002</v>
      </c>
      <c r="X9" s="59">
        <v>191501</v>
      </c>
      <c r="Y9" s="60">
        <v>445.33</v>
      </c>
      <c r="Z9" s="61">
        <v>86000</v>
      </c>
    </row>
    <row r="10" spans="1:26" ht="25.5">
      <c r="A10" s="62" t="s">
        <v>105</v>
      </c>
      <c r="B10" s="63">
        <f>SUM(B5:B9)</f>
        <v>111180491</v>
      </c>
      <c r="C10" s="63">
        <f>SUM(C5:C9)</f>
        <v>0</v>
      </c>
      <c r="D10" s="64">
        <f aca="true" t="shared" si="0" ref="D10:Z10">SUM(D5:D9)</f>
        <v>111456000</v>
      </c>
      <c r="E10" s="65">
        <f t="shared" si="0"/>
        <v>111456000</v>
      </c>
      <c r="F10" s="65">
        <f t="shared" si="0"/>
        <v>40026162</v>
      </c>
      <c r="G10" s="65">
        <f t="shared" si="0"/>
        <v>472228</v>
      </c>
      <c r="H10" s="65">
        <f t="shared" si="0"/>
        <v>1427917</v>
      </c>
      <c r="I10" s="65">
        <f t="shared" si="0"/>
        <v>41926307</v>
      </c>
      <c r="J10" s="65">
        <f t="shared" si="0"/>
        <v>839848</v>
      </c>
      <c r="K10" s="65">
        <f t="shared" si="0"/>
        <v>1029318</v>
      </c>
      <c r="L10" s="65">
        <f t="shared" si="0"/>
        <v>34534932</v>
      </c>
      <c r="M10" s="65">
        <f t="shared" si="0"/>
        <v>36404098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78330405</v>
      </c>
      <c r="W10" s="65">
        <f t="shared" si="0"/>
        <v>82718504</v>
      </c>
      <c r="X10" s="65">
        <f t="shared" si="0"/>
        <v>-4388099</v>
      </c>
      <c r="Y10" s="66">
        <f>+IF(W10&lt;&gt;0,(X10/W10)*100,0)</f>
        <v>-5.304857786112766</v>
      </c>
      <c r="Z10" s="67">
        <f t="shared" si="0"/>
        <v>111456000</v>
      </c>
    </row>
    <row r="11" spans="1:26" ht="13.5">
      <c r="A11" s="57" t="s">
        <v>36</v>
      </c>
      <c r="B11" s="18">
        <v>58610588</v>
      </c>
      <c r="C11" s="18">
        <v>0</v>
      </c>
      <c r="D11" s="58">
        <v>67477436</v>
      </c>
      <c r="E11" s="59">
        <v>67477436</v>
      </c>
      <c r="F11" s="59">
        <v>4933944</v>
      </c>
      <c r="G11" s="59">
        <v>5086369</v>
      </c>
      <c r="H11" s="59">
        <v>5245241</v>
      </c>
      <c r="I11" s="59">
        <v>15265554</v>
      </c>
      <c r="J11" s="59">
        <v>4972618</v>
      </c>
      <c r="K11" s="59">
        <v>4761677</v>
      </c>
      <c r="L11" s="59">
        <v>4978153</v>
      </c>
      <c r="M11" s="59">
        <v>14712448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29978002</v>
      </c>
      <c r="W11" s="59">
        <v>33738720</v>
      </c>
      <c r="X11" s="59">
        <v>-3760718</v>
      </c>
      <c r="Y11" s="60">
        <v>-11.15</v>
      </c>
      <c r="Z11" s="61">
        <v>67477436</v>
      </c>
    </row>
    <row r="12" spans="1:26" ht="13.5">
      <c r="A12" s="57" t="s">
        <v>37</v>
      </c>
      <c r="B12" s="18">
        <v>5991824</v>
      </c>
      <c r="C12" s="18">
        <v>0</v>
      </c>
      <c r="D12" s="58">
        <v>6440930</v>
      </c>
      <c r="E12" s="59">
        <v>6440930</v>
      </c>
      <c r="F12" s="59">
        <v>497858</v>
      </c>
      <c r="G12" s="59">
        <v>490746</v>
      </c>
      <c r="H12" s="59">
        <v>497915</v>
      </c>
      <c r="I12" s="59">
        <v>1486519</v>
      </c>
      <c r="J12" s="59">
        <v>499023</v>
      </c>
      <c r="K12" s="59">
        <v>497004</v>
      </c>
      <c r="L12" s="59">
        <v>497867</v>
      </c>
      <c r="M12" s="59">
        <v>1493894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2980413</v>
      </c>
      <c r="W12" s="59">
        <v>3220464</v>
      </c>
      <c r="X12" s="59">
        <v>-240051</v>
      </c>
      <c r="Y12" s="60">
        <v>-7.45</v>
      </c>
      <c r="Z12" s="61">
        <v>6440930</v>
      </c>
    </row>
    <row r="13" spans="1:26" ht="13.5">
      <c r="A13" s="57" t="s">
        <v>106</v>
      </c>
      <c r="B13" s="18">
        <v>6004978</v>
      </c>
      <c r="C13" s="18">
        <v>0</v>
      </c>
      <c r="D13" s="58">
        <v>7181000</v>
      </c>
      <c r="E13" s="59">
        <v>7181000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3078028</v>
      </c>
      <c r="M13" s="59">
        <v>3078028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3078028</v>
      </c>
      <c r="W13" s="59">
        <v>3590502</v>
      </c>
      <c r="X13" s="59">
        <v>-512474</v>
      </c>
      <c r="Y13" s="60">
        <v>-14.27</v>
      </c>
      <c r="Z13" s="61">
        <v>7181000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23327464</v>
      </c>
      <c r="C16" s="18">
        <v>0</v>
      </c>
      <c r="D16" s="58">
        <v>4671000</v>
      </c>
      <c r="E16" s="59">
        <v>4671000</v>
      </c>
      <c r="F16" s="59">
        <v>385765</v>
      </c>
      <c r="G16" s="59">
        <v>339842</v>
      </c>
      <c r="H16" s="59">
        <v>1385665</v>
      </c>
      <c r="I16" s="59">
        <v>2111272</v>
      </c>
      <c r="J16" s="59">
        <v>508367</v>
      </c>
      <c r="K16" s="59">
        <v>859023</v>
      </c>
      <c r="L16" s="59">
        <v>1029842</v>
      </c>
      <c r="M16" s="59">
        <v>2397232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4508504</v>
      </c>
      <c r="W16" s="59">
        <v>2335500</v>
      </c>
      <c r="X16" s="59">
        <v>2173004</v>
      </c>
      <c r="Y16" s="60">
        <v>93.04</v>
      </c>
      <c r="Z16" s="61">
        <v>4671000</v>
      </c>
    </row>
    <row r="17" spans="1:26" ht="13.5">
      <c r="A17" s="57" t="s">
        <v>41</v>
      </c>
      <c r="B17" s="18">
        <v>32276450</v>
      </c>
      <c r="C17" s="18">
        <v>0</v>
      </c>
      <c r="D17" s="58">
        <v>39445742</v>
      </c>
      <c r="E17" s="59">
        <v>39445742</v>
      </c>
      <c r="F17" s="59">
        <v>1527767</v>
      </c>
      <c r="G17" s="59">
        <v>1549269</v>
      </c>
      <c r="H17" s="59">
        <v>1877911</v>
      </c>
      <c r="I17" s="59">
        <v>4954947</v>
      </c>
      <c r="J17" s="59">
        <v>3404794</v>
      </c>
      <c r="K17" s="59">
        <v>2968604</v>
      </c>
      <c r="L17" s="59">
        <v>3237146</v>
      </c>
      <c r="M17" s="59">
        <v>9610544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14565491</v>
      </c>
      <c r="W17" s="59">
        <v>18200994</v>
      </c>
      <c r="X17" s="59">
        <v>-3635503</v>
      </c>
      <c r="Y17" s="60">
        <v>-19.97</v>
      </c>
      <c r="Z17" s="61">
        <v>39445742</v>
      </c>
    </row>
    <row r="18" spans="1:26" ht="13.5">
      <c r="A18" s="69" t="s">
        <v>42</v>
      </c>
      <c r="B18" s="70">
        <f>SUM(B11:B17)</f>
        <v>126211304</v>
      </c>
      <c r="C18" s="70">
        <f>SUM(C11:C17)</f>
        <v>0</v>
      </c>
      <c r="D18" s="71">
        <f aca="true" t="shared" si="1" ref="D18:Z18">SUM(D11:D17)</f>
        <v>125216108</v>
      </c>
      <c r="E18" s="72">
        <f t="shared" si="1"/>
        <v>125216108</v>
      </c>
      <c r="F18" s="72">
        <f t="shared" si="1"/>
        <v>7345334</v>
      </c>
      <c r="G18" s="72">
        <f t="shared" si="1"/>
        <v>7466226</v>
      </c>
      <c r="H18" s="72">
        <f t="shared" si="1"/>
        <v>9006732</v>
      </c>
      <c r="I18" s="72">
        <f t="shared" si="1"/>
        <v>23818292</v>
      </c>
      <c r="J18" s="72">
        <f t="shared" si="1"/>
        <v>9384802</v>
      </c>
      <c r="K18" s="72">
        <f t="shared" si="1"/>
        <v>9086308</v>
      </c>
      <c r="L18" s="72">
        <f t="shared" si="1"/>
        <v>12821036</v>
      </c>
      <c r="M18" s="72">
        <f t="shared" si="1"/>
        <v>31292146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55110438</v>
      </c>
      <c r="W18" s="72">
        <f t="shared" si="1"/>
        <v>61086180</v>
      </c>
      <c r="X18" s="72">
        <f t="shared" si="1"/>
        <v>-5975742</v>
      </c>
      <c r="Y18" s="66">
        <f>+IF(W18&lt;&gt;0,(X18/W18)*100,0)</f>
        <v>-9.7824778043086</v>
      </c>
      <c r="Z18" s="73">
        <f t="shared" si="1"/>
        <v>125216108</v>
      </c>
    </row>
    <row r="19" spans="1:26" ht="13.5">
      <c r="A19" s="69" t="s">
        <v>43</v>
      </c>
      <c r="B19" s="74">
        <f>+B10-B18</f>
        <v>-15030813</v>
      </c>
      <c r="C19" s="74">
        <f>+C10-C18</f>
        <v>0</v>
      </c>
      <c r="D19" s="75">
        <f aca="true" t="shared" si="2" ref="D19:Z19">+D10-D18</f>
        <v>-13760108</v>
      </c>
      <c r="E19" s="76">
        <f t="shared" si="2"/>
        <v>-13760108</v>
      </c>
      <c r="F19" s="76">
        <f t="shared" si="2"/>
        <v>32680828</v>
      </c>
      <c r="G19" s="76">
        <f t="shared" si="2"/>
        <v>-6993998</v>
      </c>
      <c r="H19" s="76">
        <f t="shared" si="2"/>
        <v>-7578815</v>
      </c>
      <c r="I19" s="76">
        <f t="shared" si="2"/>
        <v>18108015</v>
      </c>
      <c r="J19" s="76">
        <f t="shared" si="2"/>
        <v>-8544954</v>
      </c>
      <c r="K19" s="76">
        <f t="shared" si="2"/>
        <v>-8056990</v>
      </c>
      <c r="L19" s="76">
        <f t="shared" si="2"/>
        <v>21713896</v>
      </c>
      <c r="M19" s="76">
        <f t="shared" si="2"/>
        <v>5111952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23219967</v>
      </c>
      <c r="W19" s="76">
        <f>IF(E10=E18,0,W10-W18)</f>
        <v>21632324</v>
      </c>
      <c r="X19" s="76">
        <f t="shared" si="2"/>
        <v>1587643</v>
      </c>
      <c r="Y19" s="77">
        <f>+IF(W19&lt;&gt;0,(X19/W19)*100,0)</f>
        <v>7.33921607313204</v>
      </c>
      <c r="Z19" s="78">
        <f t="shared" si="2"/>
        <v>-13760108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-15030813</v>
      </c>
      <c r="C22" s="85">
        <f>SUM(C19:C21)</f>
        <v>0</v>
      </c>
      <c r="D22" s="86">
        <f aca="true" t="shared" si="3" ref="D22:Z22">SUM(D19:D21)</f>
        <v>-13760108</v>
      </c>
      <c r="E22" s="87">
        <f t="shared" si="3"/>
        <v>-13760108</v>
      </c>
      <c r="F22" s="87">
        <f t="shared" si="3"/>
        <v>32680828</v>
      </c>
      <c r="G22" s="87">
        <f t="shared" si="3"/>
        <v>-6993998</v>
      </c>
      <c r="H22" s="87">
        <f t="shared" si="3"/>
        <v>-7578815</v>
      </c>
      <c r="I22" s="87">
        <f t="shared" si="3"/>
        <v>18108015</v>
      </c>
      <c r="J22" s="87">
        <f t="shared" si="3"/>
        <v>-8544954</v>
      </c>
      <c r="K22" s="87">
        <f t="shared" si="3"/>
        <v>-8056990</v>
      </c>
      <c r="L22" s="87">
        <f t="shared" si="3"/>
        <v>21713896</v>
      </c>
      <c r="M22" s="87">
        <f t="shared" si="3"/>
        <v>5111952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23219967</v>
      </c>
      <c r="W22" s="87">
        <f t="shared" si="3"/>
        <v>21632324</v>
      </c>
      <c r="X22" s="87">
        <f t="shared" si="3"/>
        <v>1587643</v>
      </c>
      <c r="Y22" s="88">
        <f>+IF(W22&lt;&gt;0,(X22/W22)*100,0)</f>
        <v>7.33921607313204</v>
      </c>
      <c r="Z22" s="89">
        <f t="shared" si="3"/>
        <v>-13760108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-15030813</v>
      </c>
      <c r="C24" s="74">
        <f>SUM(C22:C23)</f>
        <v>0</v>
      </c>
      <c r="D24" s="75">
        <f aca="true" t="shared" si="4" ref="D24:Z24">SUM(D22:D23)</f>
        <v>-13760108</v>
      </c>
      <c r="E24" s="76">
        <f t="shared" si="4"/>
        <v>-13760108</v>
      </c>
      <c r="F24" s="76">
        <f t="shared" si="4"/>
        <v>32680828</v>
      </c>
      <c r="G24" s="76">
        <f t="shared" si="4"/>
        <v>-6993998</v>
      </c>
      <c r="H24" s="76">
        <f t="shared" si="4"/>
        <v>-7578815</v>
      </c>
      <c r="I24" s="76">
        <f t="shared" si="4"/>
        <v>18108015</v>
      </c>
      <c r="J24" s="76">
        <f t="shared" si="4"/>
        <v>-8544954</v>
      </c>
      <c r="K24" s="76">
        <f t="shared" si="4"/>
        <v>-8056990</v>
      </c>
      <c r="L24" s="76">
        <f t="shared" si="4"/>
        <v>21713896</v>
      </c>
      <c r="M24" s="76">
        <f t="shared" si="4"/>
        <v>5111952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23219967</v>
      </c>
      <c r="W24" s="76">
        <f t="shared" si="4"/>
        <v>21632324</v>
      </c>
      <c r="X24" s="76">
        <f t="shared" si="4"/>
        <v>1587643</v>
      </c>
      <c r="Y24" s="77">
        <f>+IF(W24&lt;&gt;0,(X24/W24)*100,0)</f>
        <v>7.33921607313204</v>
      </c>
      <c r="Z24" s="78">
        <f t="shared" si="4"/>
        <v>-13760108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6989680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/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6989680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6989680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96174650</v>
      </c>
      <c r="C35" s="18">
        <v>0</v>
      </c>
      <c r="D35" s="58">
        <v>72597210</v>
      </c>
      <c r="E35" s="59">
        <v>72597210</v>
      </c>
      <c r="F35" s="59">
        <v>128089707</v>
      </c>
      <c r="G35" s="59">
        <v>124469376</v>
      </c>
      <c r="H35" s="59">
        <v>116186939</v>
      </c>
      <c r="I35" s="59">
        <v>116186939</v>
      </c>
      <c r="J35" s="59">
        <v>107366066</v>
      </c>
      <c r="K35" s="59">
        <v>98784530</v>
      </c>
      <c r="L35" s="59">
        <v>0</v>
      </c>
      <c r="M35" s="59">
        <v>98784530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98784530</v>
      </c>
      <c r="W35" s="59">
        <v>36298605</v>
      </c>
      <c r="X35" s="59">
        <v>62485925</v>
      </c>
      <c r="Y35" s="60">
        <v>172.14</v>
      </c>
      <c r="Z35" s="61">
        <v>72597210</v>
      </c>
    </row>
    <row r="36" spans="1:26" ht="13.5">
      <c r="A36" s="57" t="s">
        <v>53</v>
      </c>
      <c r="B36" s="18">
        <v>64099418</v>
      </c>
      <c r="C36" s="18">
        <v>0</v>
      </c>
      <c r="D36" s="58">
        <v>64568898</v>
      </c>
      <c r="E36" s="59">
        <v>64568898</v>
      </c>
      <c r="F36" s="59">
        <v>64263201</v>
      </c>
      <c r="G36" s="59">
        <v>64075309</v>
      </c>
      <c r="H36" s="59">
        <v>64075309</v>
      </c>
      <c r="I36" s="59">
        <v>64075309</v>
      </c>
      <c r="J36" s="59">
        <v>64075309</v>
      </c>
      <c r="K36" s="59">
        <v>64075309</v>
      </c>
      <c r="L36" s="59">
        <v>0</v>
      </c>
      <c r="M36" s="59">
        <v>64075309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64075309</v>
      </c>
      <c r="W36" s="59">
        <v>32284449</v>
      </c>
      <c r="X36" s="59">
        <v>31790860</v>
      </c>
      <c r="Y36" s="60">
        <v>98.47</v>
      </c>
      <c r="Z36" s="61">
        <v>64568898</v>
      </c>
    </row>
    <row r="37" spans="1:26" ht="13.5">
      <c r="A37" s="57" t="s">
        <v>54</v>
      </c>
      <c r="B37" s="18">
        <v>10350370</v>
      </c>
      <c r="C37" s="18">
        <v>0</v>
      </c>
      <c r="D37" s="58">
        <v>19025842</v>
      </c>
      <c r="E37" s="59">
        <v>19025842</v>
      </c>
      <c r="F37" s="59">
        <v>9752163</v>
      </c>
      <c r="G37" s="59">
        <v>14672530</v>
      </c>
      <c r="H37" s="59">
        <v>13981749</v>
      </c>
      <c r="I37" s="59">
        <v>13981749</v>
      </c>
      <c r="J37" s="59">
        <v>13750288</v>
      </c>
      <c r="K37" s="59">
        <v>13225743</v>
      </c>
      <c r="L37" s="59">
        <v>0</v>
      </c>
      <c r="M37" s="59">
        <v>13225743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13225743</v>
      </c>
      <c r="W37" s="59">
        <v>9512921</v>
      </c>
      <c r="X37" s="59">
        <v>3712822</v>
      </c>
      <c r="Y37" s="60">
        <v>39.03</v>
      </c>
      <c r="Z37" s="61">
        <v>19025842</v>
      </c>
    </row>
    <row r="38" spans="1:26" ht="13.5">
      <c r="A38" s="57" t="s">
        <v>55</v>
      </c>
      <c r="B38" s="18">
        <v>18953664</v>
      </c>
      <c r="C38" s="18">
        <v>0</v>
      </c>
      <c r="D38" s="58">
        <v>17186436</v>
      </c>
      <c r="E38" s="59">
        <v>17186436</v>
      </c>
      <c r="F38" s="59">
        <v>13746587</v>
      </c>
      <c r="G38" s="59">
        <v>17292907</v>
      </c>
      <c r="H38" s="59">
        <v>17280066</v>
      </c>
      <c r="I38" s="59">
        <v>17280066</v>
      </c>
      <c r="J38" s="59">
        <v>17235609</v>
      </c>
      <c r="K38" s="59">
        <v>17235609</v>
      </c>
      <c r="L38" s="59">
        <v>0</v>
      </c>
      <c r="M38" s="59">
        <v>17235609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17235609</v>
      </c>
      <c r="W38" s="59">
        <v>8593218</v>
      </c>
      <c r="X38" s="59">
        <v>8642391</v>
      </c>
      <c r="Y38" s="60">
        <v>100.57</v>
      </c>
      <c r="Z38" s="61">
        <v>17186436</v>
      </c>
    </row>
    <row r="39" spans="1:26" ht="13.5">
      <c r="A39" s="57" t="s">
        <v>56</v>
      </c>
      <c r="B39" s="18">
        <v>130970034</v>
      </c>
      <c r="C39" s="18">
        <v>0</v>
      </c>
      <c r="D39" s="58">
        <v>100953830</v>
      </c>
      <c r="E39" s="59">
        <v>100953830</v>
      </c>
      <c r="F39" s="59">
        <v>168854158</v>
      </c>
      <c r="G39" s="59">
        <v>156579248</v>
      </c>
      <c r="H39" s="59">
        <v>149000433</v>
      </c>
      <c r="I39" s="59">
        <v>149000433</v>
      </c>
      <c r="J39" s="59">
        <v>140455478</v>
      </c>
      <c r="K39" s="59">
        <v>132398487</v>
      </c>
      <c r="L39" s="59">
        <v>0</v>
      </c>
      <c r="M39" s="59">
        <v>132398487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132398487</v>
      </c>
      <c r="W39" s="59">
        <v>50476915</v>
      </c>
      <c r="X39" s="59">
        <v>81921572</v>
      </c>
      <c r="Y39" s="60">
        <v>162.3</v>
      </c>
      <c r="Z39" s="61">
        <v>100953830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-6585025</v>
      </c>
      <c r="C42" s="18">
        <v>0</v>
      </c>
      <c r="D42" s="58">
        <v>3554817</v>
      </c>
      <c r="E42" s="59">
        <v>3554817</v>
      </c>
      <c r="F42" s="59">
        <v>32472825</v>
      </c>
      <c r="G42" s="59">
        <v>-6993999</v>
      </c>
      <c r="H42" s="59">
        <v>-7578815</v>
      </c>
      <c r="I42" s="59">
        <v>17900011</v>
      </c>
      <c r="J42" s="59">
        <v>-8544954</v>
      </c>
      <c r="K42" s="59">
        <v>-8056990</v>
      </c>
      <c r="L42" s="59">
        <v>21713896</v>
      </c>
      <c r="M42" s="59">
        <v>5111952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23011963</v>
      </c>
      <c r="W42" s="59">
        <v>30252284</v>
      </c>
      <c r="X42" s="59">
        <v>-7240321</v>
      </c>
      <c r="Y42" s="60">
        <v>-23.93</v>
      </c>
      <c r="Z42" s="61">
        <v>3554817</v>
      </c>
    </row>
    <row r="43" spans="1:26" ht="13.5">
      <c r="A43" s="57" t="s">
        <v>59</v>
      </c>
      <c r="B43" s="18">
        <v>-14963683</v>
      </c>
      <c r="C43" s="18">
        <v>0</v>
      </c>
      <c r="D43" s="58">
        <v>0</v>
      </c>
      <c r="E43" s="59">
        <v>0</v>
      </c>
      <c r="F43" s="59">
        <v>208003</v>
      </c>
      <c r="G43" s="59">
        <v>0</v>
      </c>
      <c r="H43" s="59">
        <v>0</v>
      </c>
      <c r="I43" s="59">
        <v>208003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208003</v>
      </c>
      <c r="W43" s="59"/>
      <c r="X43" s="59">
        <v>208003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62436092</v>
      </c>
      <c r="C45" s="21">
        <v>0</v>
      </c>
      <c r="D45" s="98">
        <v>71731220</v>
      </c>
      <c r="E45" s="99">
        <v>71731220</v>
      </c>
      <c r="F45" s="99">
        <v>100857232</v>
      </c>
      <c r="G45" s="99">
        <v>93863233</v>
      </c>
      <c r="H45" s="99">
        <v>86284418</v>
      </c>
      <c r="I45" s="99">
        <v>86284418</v>
      </c>
      <c r="J45" s="99">
        <v>77739464</v>
      </c>
      <c r="K45" s="99">
        <v>69682474</v>
      </c>
      <c r="L45" s="99">
        <v>91396370</v>
      </c>
      <c r="M45" s="99">
        <v>91396370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91396370</v>
      </c>
      <c r="W45" s="99">
        <v>98428687</v>
      </c>
      <c r="X45" s="99">
        <v>-7032317</v>
      </c>
      <c r="Y45" s="100">
        <v>-7.14</v>
      </c>
      <c r="Z45" s="101">
        <v>71731220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107501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107501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106.77214481478579</v>
      </c>
      <c r="C58" s="5">
        <f>IF(C67=0,0,+(C76/C67)*100)</f>
        <v>0</v>
      </c>
      <c r="D58" s="6">
        <f aca="true" t="shared" si="6" ref="D58:Z58">IF(D67=0,0,+(D76/D67)*100)</f>
        <v>100.00025412960609</v>
      </c>
      <c r="E58" s="7">
        <f t="shared" si="6"/>
        <v>100.00025412960609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100.00025412960609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106.77380642419563</v>
      </c>
      <c r="C60" s="12">
        <f t="shared" si="7"/>
        <v>0</v>
      </c>
      <c r="D60" s="3">
        <f t="shared" si="7"/>
        <v>100.00025461489497</v>
      </c>
      <c r="E60" s="13">
        <f t="shared" si="7"/>
        <v>100.00025461489497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100.00025461489497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106.77380642419563</v>
      </c>
      <c r="C65" s="12">
        <f t="shared" si="7"/>
        <v>0</v>
      </c>
      <c r="D65" s="3">
        <f t="shared" si="7"/>
        <v>100.00025461489497</v>
      </c>
      <c r="E65" s="13">
        <f t="shared" si="7"/>
        <v>100.00025461489497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100.00025461489497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1670741</v>
      </c>
      <c r="C67" s="23"/>
      <c r="D67" s="24">
        <v>1574000</v>
      </c>
      <c r="E67" s="25">
        <v>1574000</v>
      </c>
      <c r="F67" s="25">
        <v>210092</v>
      </c>
      <c r="G67" s="25">
        <v>173679</v>
      </c>
      <c r="H67" s="25">
        <v>165781</v>
      </c>
      <c r="I67" s="25">
        <v>549552</v>
      </c>
      <c r="J67" s="25">
        <v>158286</v>
      </c>
      <c r="K67" s="25">
        <v>120982</v>
      </c>
      <c r="L67" s="25">
        <v>284567</v>
      </c>
      <c r="M67" s="25">
        <v>563835</v>
      </c>
      <c r="N67" s="25"/>
      <c r="O67" s="25"/>
      <c r="P67" s="25"/>
      <c r="Q67" s="25"/>
      <c r="R67" s="25"/>
      <c r="S67" s="25"/>
      <c r="T67" s="25"/>
      <c r="U67" s="25"/>
      <c r="V67" s="25">
        <v>1113387</v>
      </c>
      <c r="W67" s="25">
        <v>787002</v>
      </c>
      <c r="X67" s="25"/>
      <c r="Y67" s="24"/>
      <c r="Z67" s="26">
        <v>1574000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1670715</v>
      </c>
      <c r="C69" s="18"/>
      <c r="D69" s="19">
        <v>1571000</v>
      </c>
      <c r="E69" s="20">
        <v>1571000</v>
      </c>
      <c r="F69" s="20">
        <v>210092</v>
      </c>
      <c r="G69" s="20">
        <v>173679</v>
      </c>
      <c r="H69" s="20">
        <v>165781</v>
      </c>
      <c r="I69" s="20">
        <v>549552</v>
      </c>
      <c r="J69" s="20">
        <v>158286</v>
      </c>
      <c r="K69" s="20">
        <v>120970</v>
      </c>
      <c r="L69" s="20">
        <v>284567</v>
      </c>
      <c r="M69" s="20">
        <v>563823</v>
      </c>
      <c r="N69" s="20"/>
      <c r="O69" s="20"/>
      <c r="P69" s="20"/>
      <c r="Q69" s="20"/>
      <c r="R69" s="20"/>
      <c r="S69" s="20"/>
      <c r="T69" s="20"/>
      <c r="U69" s="20"/>
      <c r="V69" s="20">
        <v>1113375</v>
      </c>
      <c r="W69" s="20">
        <v>785502</v>
      </c>
      <c r="X69" s="20"/>
      <c r="Y69" s="19"/>
      <c r="Z69" s="22">
        <v>1571000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1670715</v>
      </c>
      <c r="C74" s="18"/>
      <c r="D74" s="19">
        <v>1571000</v>
      </c>
      <c r="E74" s="20">
        <v>1571000</v>
      </c>
      <c r="F74" s="20">
        <v>210092</v>
      </c>
      <c r="G74" s="20">
        <v>173679</v>
      </c>
      <c r="H74" s="20">
        <v>165781</v>
      </c>
      <c r="I74" s="20">
        <v>549552</v>
      </c>
      <c r="J74" s="20">
        <v>158286</v>
      </c>
      <c r="K74" s="20">
        <v>120970</v>
      </c>
      <c r="L74" s="20">
        <v>284567</v>
      </c>
      <c r="M74" s="20">
        <v>563823</v>
      </c>
      <c r="N74" s="20"/>
      <c r="O74" s="20"/>
      <c r="P74" s="20"/>
      <c r="Q74" s="20"/>
      <c r="R74" s="20"/>
      <c r="S74" s="20"/>
      <c r="T74" s="20"/>
      <c r="U74" s="20"/>
      <c r="V74" s="20">
        <v>1113375</v>
      </c>
      <c r="W74" s="20">
        <v>785502</v>
      </c>
      <c r="X74" s="20"/>
      <c r="Y74" s="19"/>
      <c r="Z74" s="22">
        <v>1571000</v>
      </c>
    </row>
    <row r="75" spans="1:26" ht="13.5" hidden="1">
      <c r="A75" s="39" t="s">
        <v>118</v>
      </c>
      <c r="B75" s="27">
        <v>26</v>
      </c>
      <c r="C75" s="27"/>
      <c r="D75" s="28">
        <v>3000</v>
      </c>
      <c r="E75" s="29">
        <v>3000</v>
      </c>
      <c r="F75" s="29"/>
      <c r="G75" s="29"/>
      <c r="H75" s="29"/>
      <c r="I75" s="29"/>
      <c r="J75" s="29"/>
      <c r="K75" s="29">
        <v>12</v>
      </c>
      <c r="L75" s="29"/>
      <c r="M75" s="29">
        <v>12</v>
      </c>
      <c r="N75" s="29"/>
      <c r="O75" s="29"/>
      <c r="P75" s="29"/>
      <c r="Q75" s="29"/>
      <c r="R75" s="29"/>
      <c r="S75" s="29"/>
      <c r="T75" s="29"/>
      <c r="U75" s="29"/>
      <c r="V75" s="29">
        <v>12</v>
      </c>
      <c r="W75" s="29">
        <v>1500</v>
      </c>
      <c r="X75" s="29"/>
      <c r="Y75" s="28"/>
      <c r="Z75" s="30">
        <v>3000</v>
      </c>
    </row>
    <row r="76" spans="1:26" ht="13.5" hidden="1">
      <c r="A76" s="41" t="s">
        <v>120</v>
      </c>
      <c r="B76" s="31">
        <v>1783886</v>
      </c>
      <c r="C76" s="31"/>
      <c r="D76" s="32">
        <v>1574004</v>
      </c>
      <c r="E76" s="33">
        <v>1574004</v>
      </c>
      <c r="F76" s="33">
        <v>210092</v>
      </c>
      <c r="G76" s="33">
        <v>173679</v>
      </c>
      <c r="H76" s="33">
        <v>165781</v>
      </c>
      <c r="I76" s="33">
        <v>549552</v>
      </c>
      <c r="J76" s="33">
        <v>158286</v>
      </c>
      <c r="K76" s="33">
        <v>120982</v>
      </c>
      <c r="L76" s="33">
        <v>284567</v>
      </c>
      <c r="M76" s="33">
        <v>563835</v>
      </c>
      <c r="N76" s="33"/>
      <c r="O76" s="33"/>
      <c r="P76" s="33"/>
      <c r="Q76" s="33"/>
      <c r="R76" s="33"/>
      <c r="S76" s="33"/>
      <c r="T76" s="33"/>
      <c r="U76" s="33"/>
      <c r="V76" s="33">
        <v>1113387</v>
      </c>
      <c r="W76" s="33">
        <v>787002</v>
      </c>
      <c r="X76" s="33"/>
      <c r="Y76" s="32"/>
      <c r="Z76" s="34">
        <v>1574004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1783886</v>
      </c>
      <c r="C78" s="18"/>
      <c r="D78" s="19">
        <v>1571004</v>
      </c>
      <c r="E78" s="20">
        <v>1571004</v>
      </c>
      <c r="F78" s="20">
        <v>210092</v>
      </c>
      <c r="G78" s="20">
        <v>173679</v>
      </c>
      <c r="H78" s="20">
        <v>165781</v>
      </c>
      <c r="I78" s="20">
        <v>549552</v>
      </c>
      <c r="J78" s="20">
        <v>158286</v>
      </c>
      <c r="K78" s="20">
        <v>120970</v>
      </c>
      <c r="L78" s="20">
        <v>284567</v>
      </c>
      <c r="M78" s="20">
        <v>563823</v>
      </c>
      <c r="N78" s="20"/>
      <c r="O78" s="20"/>
      <c r="P78" s="20"/>
      <c r="Q78" s="20"/>
      <c r="R78" s="20"/>
      <c r="S78" s="20"/>
      <c r="T78" s="20"/>
      <c r="U78" s="20"/>
      <c r="V78" s="20">
        <v>1113375</v>
      </c>
      <c r="W78" s="20">
        <v>785502</v>
      </c>
      <c r="X78" s="20"/>
      <c r="Y78" s="19"/>
      <c r="Z78" s="22">
        <v>1571004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1783886</v>
      </c>
      <c r="C83" s="18"/>
      <c r="D83" s="19">
        <v>1571004</v>
      </c>
      <c r="E83" s="20">
        <v>1571004</v>
      </c>
      <c r="F83" s="20">
        <v>210092</v>
      </c>
      <c r="G83" s="20">
        <v>173679</v>
      </c>
      <c r="H83" s="20">
        <v>165781</v>
      </c>
      <c r="I83" s="20">
        <v>549552</v>
      </c>
      <c r="J83" s="20">
        <v>158286</v>
      </c>
      <c r="K83" s="20">
        <v>120970</v>
      </c>
      <c r="L83" s="20">
        <v>284567</v>
      </c>
      <c r="M83" s="20">
        <v>563823</v>
      </c>
      <c r="N83" s="20"/>
      <c r="O83" s="20"/>
      <c r="P83" s="20"/>
      <c r="Q83" s="20"/>
      <c r="R83" s="20"/>
      <c r="S83" s="20"/>
      <c r="T83" s="20"/>
      <c r="U83" s="20"/>
      <c r="V83" s="20">
        <v>1113375</v>
      </c>
      <c r="W83" s="20">
        <v>785502</v>
      </c>
      <c r="X83" s="20"/>
      <c r="Y83" s="19"/>
      <c r="Z83" s="22">
        <v>1571004</v>
      </c>
    </row>
    <row r="84" spans="1:26" ht="13.5" hidden="1">
      <c r="A84" s="39" t="s">
        <v>118</v>
      </c>
      <c r="B84" s="27"/>
      <c r="C84" s="27"/>
      <c r="D84" s="28">
        <v>3000</v>
      </c>
      <c r="E84" s="29">
        <v>3000</v>
      </c>
      <c r="F84" s="29"/>
      <c r="G84" s="29"/>
      <c r="H84" s="29"/>
      <c r="I84" s="29"/>
      <c r="J84" s="29"/>
      <c r="K84" s="29">
        <v>12</v>
      </c>
      <c r="L84" s="29"/>
      <c r="M84" s="29">
        <v>12</v>
      </c>
      <c r="N84" s="29"/>
      <c r="O84" s="29"/>
      <c r="P84" s="29"/>
      <c r="Q84" s="29"/>
      <c r="R84" s="29"/>
      <c r="S84" s="29"/>
      <c r="T84" s="29"/>
      <c r="U84" s="29"/>
      <c r="V84" s="29">
        <v>12</v>
      </c>
      <c r="W84" s="29">
        <v>1500</v>
      </c>
      <c r="X84" s="29"/>
      <c r="Y84" s="28"/>
      <c r="Z84" s="30">
        <v>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15204926</v>
      </c>
      <c r="E5" s="59">
        <v>15204926</v>
      </c>
      <c r="F5" s="59">
        <v>2404699</v>
      </c>
      <c r="G5" s="59">
        <v>2475993</v>
      </c>
      <c r="H5" s="59">
        <v>4437869</v>
      </c>
      <c r="I5" s="59">
        <v>9318561</v>
      </c>
      <c r="J5" s="59">
        <v>1489651</v>
      </c>
      <c r="K5" s="59">
        <v>2283620</v>
      </c>
      <c r="L5" s="59">
        <v>2066914</v>
      </c>
      <c r="M5" s="59">
        <v>5840185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15158746</v>
      </c>
      <c r="W5" s="59">
        <v>7602000</v>
      </c>
      <c r="X5" s="59">
        <v>7556746</v>
      </c>
      <c r="Y5" s="60">
        <v>99.4</v>
      </c>
      <c r="Z5" s="61">
        <v>15204926</v>
      </c>
    </row>
    <row r="6" spans="1:26" ht="13.5">
      <c r="A6" s="57" t="s">
        <v>32</v>
      </c>
      <c r="B6" s="18">
        <v>0</v>
      </c>
      <c r="C6" s="18">
        <v>0</v>
      </c>
      <c r="D6" s="58">
        <v>52880417</v>
      </c>
      <c r="E6" s="59">
        <v>52880417</v>
      </c>
      <c r="F6" s="59">
        <v>3696730</v>
      </c>
      <c r="G6" s="59">
        <v>3691319</v>
      </c>
      <c r="H6" s="59">
        <v>3730864</v>
      </c>
      <c r="I6" s="59">
        <v>11118913</v>
      </c>
      <c r="J6" s="59">
        <v>3452220</v>
      </c>
      <c r="K6" s="59">
        <v>3561328</v>
      </c>
      <c r="L6" s="59">
        <v>3187810</v>
      </c>
      <c r="M6" s="59">
        <v>10201358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21320271</v>
      </c>
      <c r="W6" s="59">
        <v>25524000</v>
      </c>
      <c r="X6" s="59">
        <v>-4203729</v>
      </c>
      <c r="Y6" s="60">
        <v>-16.47</v>
      </c>
      <c r="Z6" s="61">
        <v>52880417</v>
      </c>
    </row>
    <row r="7" spans="1:26" ht="13.5">
      <c r="A7" s="57" t="s">
        <v>33</v>
      </c>
      <c r="B7" s="18">
        <v>0</v>
      </c>
      <c r="C7" s="18">
        <v>0</v>
      </c>
      <c r="D7" s="58">
        <v>4127000</v>
      </c>
      <c r="E7" s="59">
        <v>4127000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102244</v>
      </c>
      <c r="M7" s="59">
        <v>102244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102244</v>
      </c>
      <c r="W7" s="59">
        <v>2058000</v>
      </c>
      <c r="X7" s="59">
        <v>-1955756</v>
      </c>
      <c r="Y7" s="60">
        <v>-95.03</v>
      </c>
      <c r="Z7" s="61">
        <v>4127000</v>
      </c>
    </row>
    <row r="8" spans="1:26" ht="13.5">
      <c r="A8" s="57" t="s">
        <v>34</v>
      </c>
      <c r="B8" s="18">
        <v>0</v>
      </c>
      <c r="C8" s="18">
        <v>0</v>
      </c>
      <c r="D8" s="58">
        <v>126497000</v>
      </c>
      <c r="E8" s="59">
        <v>126497000</v>
      </c>
      <c r="F8" s="59">
        <v>37864000</v>
      </c>
      <c r="G8" s="59">
        <v>1446000</v>
      </c>
      <c r="H8" s="59">
        <v>0</v>
      </c>
      <c r="I8" s="59">
        <v>39310000</v>
      </c>
      <c r="J8" s="59">
        <v>0</v>
      </c>
      <c r="K8" s="59">
        <v>384000</v>
      </c>
      <c r="L8" s="59">
        <v>30359000</v>
      </c>
      <c r="M8" s="59">
        <v>30743000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70053000</v>
      </c>
      <c r="W8" s="59">
        <v>73000000</v>
      </c>
      <c r="X8" s="59">
        <v>-2947000</v>
      </c>
      <c r="Y8" s="60">
        <v>-4.04</v>
      </c>
      <c r="Z8" s="61">
        <v>126497000</v>
      </c>
    </row>
    <row r="9" spans="1:26" ht="13.5">
      <c r="A9" s="57" t="s">
        <v>35</v>
      </c>
      <c r="B9" s="18">
        <v>0</v>
      </c>
      <c r="C9" s="18">
        <v>0</v>
      </c>
      <c r="D9" s="58">
        <v>24785117</v>
      </c>
      <c r="E9" s="59">
        <v>24785117</v>
      </c>
      <c r="F9" s="59">
        <v>406398</v>
      </c>
      <c r="G9" s="59">
        <v>1566685</v>
      </c>
      <c r="H9" s="59">
        <v>1323704</v>
      </c>
      <c r="I9" s="59">
        <v>3296787</v>
      </c>
      <c r="J9" s="59">
        <v>1443620</v>
      </c>
      <c r="K9" s="59">
        <v>835669</v>
      </c>
      <c r="L9" s="59">
        <v>1227377</v>
      </c>
      <c r="M9" s="59">
        <v>3506666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6803453</v>
      </c>
      <c r="W9" s="59">
        <v>12386000</v>
      </c>
      <c r="X9" s="59">
        <v>-5582547</v>
      </c>
      <c r="Y9" s="60">
        <v>-45.07</v>
      </c>
      <c r="Z9" s="61">
        <v>24785117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223494460</v>
      </c>
      <c r="E10" s="65">
        <f t="shared" si="0"/>
        <v>223494460</v>
      </c>
      <c r="F10" s="65">
        <f t="shared" si="0"/>
        <v>44371827</v>
      </c>
      <c r="G10" s="65">
        <f t="shared" si="0"/>
        <v>9179997</v>
      </c>
      <c r="H10" s="65">
        <f t="shared" si="0"/>
        <v>9492437</v>
      </c>
      <c r="I10" s="65">
        <f t="shared" si="0"/>
        <v>63044261</v>
      </c>
      <c r="J10" s="65">
        <f t="shared" si="0"/>
        <v>6385491</v>
      </c>
      <c r="K10" s="65">
        <f t="shared" si="0"/>
        <v>7064617</v>
      </c>
      <c r="L10" s="65">
        <f t="shared" si="0"/>
        <v>36943345</v>
      </c>
      <c r="M10" s="65">
        <f t="shared" si="0"/>
        <v>50393453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113437714</v>
      </c>
      <c r="W10" s="65">
        <f t="shared" si="0"/>
        <v>120570000</v>
      </c>
      <c r="X10" s="65">
        <f t="shared" si="0"/>
        <v>-7132286</v>
      </c>
      <c r="Y10" s="66">
        <f>+IF(W10&lt;&gt;0,(X10/W10)*100,0)</f>
        <v>-5.915473169113379</v>
      </c>
      <c r="Z10" s="67">
        <f t="shared" si="0"/>
        <v>223494460</v>
      </c>
    </row>
    <row r="11" spans="1:26" ht="13.5">
      <c r="A11" s="57" t="s">
        <v>36</v>
      </c>
      <c r="B11" s="18">
        <v>0</v>
      </c>
      <c r="C11" s="18">
        <v>0</v>
      </c>
      <c r="D11" s="58">
        <v>47354523</v>
      </c>
      <c r="E11" s="59">
        <v>47354523</v>
      </c>
      <c r="F11" s="59">
        <v>4048393</v>
      </c>
      <c r="G11" s="59">
        <v>4009226</v>
      </c>
      <c r="H11" s="59">
        <v>3912202</v>
      </c>
      <c r="I11" s="59">
        <v>11969821</v>
      </c>
      <c r="J11" s="59">
        <v>3892702</v>
      </c>
      <c r="K11" s="59">
        <v>3877214</v>
      </c>
      <c r="L11" s="59">
        <v>3932635</v>
      </c>
      <c r="M11" s="59">
        <v>11702551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23672372</v>
      </c>
      <c r="W11" s="59">
        <v>23676000</v>
      </c>
      <c r="X11" s="59">
        <v>-3628</v>
      </c>
      <c r="Y11" s="60">
        <v>-0.02</v>
      </c>
      <c r="Z11" s="61">
        <v>47354523</v>
      </c>
    </row>
    <row r="12" spans="1:26" ht="13.5">
      <c r="A12" s="57" t="s">
        <v>37</v>
      </c>
      <c r="B12" s="18">
        <v>0</v>
      </c>
      <c r="C12" s="18">
        <v>0</v>
      </c>
      <c r="D12" s="58">
        <v>10656093</v>
      </c>
      <c r="E12" s="59">
        <v>10656093</v>
      </c>
      <c r="F12" s="59">
        <v>789673</v>
      </c>
      <c r="G12" s="59">
        <v>789675</v>
      </c>
      <c r="H12" s="59">
        <v>789675</v>
      </c>
      <c r="I12" s="59">
        <v>2369023</v>
      </c>
      <c r="J12" s="59">
        <v>788938</v>
      </c>
      <c r="K12" s="59">
        <v>789674</v>
      </c>
      <c r="L12" s="59">
        <v>801674</v>
      </c>
      <c r="M12" s="59">
        <v>2380286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4749309</v>
      </c>
      <c r="W12" s="59">
        <v>5328000</v>
      </c>
      <c r="X12" s="59">
        <v>-578691</v>
      </c>
      <c r="Y12" s="60">
        <v>-10.86</v>
      </c>
      <c r="Z12" s="61">
        <v>10656093</v>
      </c>
    </row>
    <row r="13" spans="1:26" ht="13.5">
      <c r="A13" s="57" t="s">
        <v>106</v>
      </c>
      <c r="B13" s="18">
        <v>0</v>
      </c>
      <c r="C13" s="18">
        <v>0</v>
      </c>
      <c r="D13" s="58">
        <v>27500000</v>
      </c>
      <c r="E13" s="59">
        <v>27500000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27500000</v>
      </c>
    </row>
    <row r="14" spans="1:26" ht="13.5">
      <c r="A14" s="57" t="s">
        <v>38</v>
      </c>
      <c r="B14" s="18">
        <v>0</v>
      </c>
      <c r="C14" s="18">
        <v>0</v>
      </c>
      <c r="D14" s="58">
        <v>710200</v>
      </c>
      <c r="E14" s="59">
        <v>710200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354000</v>
      </c>
      <c r="X14" s="59">
        <v>-354000</v>
      </c>
      <c r="Y14" s="60">
        <v>-100</v>
      </c>
      <c r="Z14" s="61">
        <v>710200</v>
      </c>
    </row>
    <row r="15" spans="1:26" ht="13.5">
      <c r="A15" s="57" t="s">
        <v>39</v>
      </c>
      <c r="B15" s="18">
        <v>0</v>
      </c>
      <c r="C15" s="18">
        <v>0</v>
      </c>
      <c r="D15" s="58">
        <v>36855614</v>
      </c>
      <c r="E15" s="59">
        <v>36855614</v>
      </c>
      <c r="F15" s="59">
        <v>0</v>
      </c>
      <c r="G15" s="59">
        <v>3004587</v>
      </c>
      <c r="H15" s="59">
        <v>2803521</v>
      </c>
      <c r="I15" s="59">
        <v>5808108</v>
      </c>
      <c r="J15" s="59">
        <v>1698278</v>
      </c>
      <c r="K15" s="59">
        <v>1741538</v>
      </c>
      <c r="L15" s="59">
        <v>1678905</v>
      </c>
      <c r="M15" s="59">
        <v>5118721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10926829</v>
      </c>
      <c r="W15" s="59">
        <v>18420000</v>
      </c>
      <c r="X15" s="59">
        <v>-7493171</v>
      </c>
      <c r="Y15" s="60">
        <v>-40.68</v>
      </c>
      <c r="Z15" s="61">
        <v>36855614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43487613</v>
      </c>
      <c r="E17" s="59">
        <v>43487613</v>
      </c>
      <c r="F17" s="59">
        <v>1643151</v>
      </c>
      <c r="G17" s="59">
        <v>3501754</v>
      </c>
      <c r="H17" s="59">
        <v>4828455</v>
      </c>
      <c r="I17" s="59">
        <v>9973360</v>
      </c>
      <c r="J17" s="59">
        <v>3959800</v>
      </c>
      <c r="K17" s="59">
        <v>4798018</v>
      </c>
      <c r="L17" s="59">
        <v>4496638</v>
      </c>
      <c r="M17" s="59">
        <v>13254456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23227816</v>
      </c>
      <c r="W17" s="59">
        <v>21744000</v>
      </c>
      <c r="X17" s="59">
        <v>1483816</v>
      </c>
      <c r="Y17" s="60">
        <v>6.82</v>
      </c>
      <c r="Z17" s="61">
        <v>43487613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166564043</v>
      </c>
      <c r="E18" s="72">
        <f t="shared" si="1"/>
        <v>166564043</v>
      </c>
      <c r="F18" s="72">
        <f t="shared" si="1"/>
        <v>6481217</v>
      </c>
      <c r="G18" s="72">
        <f t="shared" si="1"/>
        <v>11305242</v>
      </c>
      <c r="H18" s="72">
        <f t="shared" si="1"/>
        <v>12333853</v>
      </c>
      <c r="I18" s="72">
        <f t="shared" si="1"/>
        <v>30120312</v>
      </c>
      <c r="J18" s="72">
        <f t="shared" si="1"/>
        <v>10339718</v>
      </c>
      <c r="K18" s="72">
        <f t="shared" si="1"/>
        <v>11206444</v>
      </c>
      <c r="L18" s="72">
        <f t="shared" si="1"/>
        <v>10909852</v>
      </c>
      <c r="M18" s="72">
        <f t="shared" si="1"/>
        <v>32456014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62576326</v>
      </c>
      <c r="W18" s="72">
        <f t="shared" si="1"/>
        <v>69522000</v>
      </c>
      <c r="X18" s="72">
        <f t="shared" si="1"/>
        <v>-6945674</v>
      </c>
      <c r="Y18" s="66">
        <f>+IF(W18&lt;&gt;0,(X18/W18)*100,0)</f>
        <v>-9.990613043353184</v>
      </c>
      <c r="Z18" s="73">
        <f t="shared" si="1"/>
        <v>166564043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56930417</v>
      </c>
      <c r="E19" s="76">
        <f t="shared" si="2"/>
        <v>56930417</v>
      </c>
      <c r="F19" s="76">
        <f t="shared" si="2"/>
        <v>37890610</v>
      </c>
      <c r="G19" s="76">
        <f t="shared" si="2"/>
        <v>-2125245</v>
      </c>
      <c r="H19" s="76">
        <f t="shared" si="2"/>
        <v>-2841416</v>
      </c>
      <c r="I19" s="76">
        <f t="shared" si="2"/>
        <v>32923949</v>
      </c>
      <c r="J19" s="76">
        <f t="shared" si="2"/>
        <v>-3954227</v>
      </c>
      <c r="K19" s="76">
        <f t="shared" si="2"/>
        <v>-4141827</v>
      </c>
      <c r="L19" s="76">
        <f t="shared" si="2"/>
        <v>26033493</v>
      </c>
      <c r="M19" s="76">
        <f t="shared" si="2"/>
        <v>17937439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50861388</v>
      </c>
      <c r="W19" s="76">
        <f>IF(E10=E18,0,W10-W18)</f>
        <v>51048000</v>
      </c>
      <c r="X19" s="76">
        <f t="shared" si="2"/>
        <v>-186612</v>
      </c>
      <c r="Y19" s="77">
        <f>+IF(W19&lt;&gt;0,(X19/W19)*100,0)</f>
        <v>-0.36556182416549127</v>
      </c>
      <c r="Z19" s="78">
        <f t="shared" si="2"/>
        <v>56930417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10357000</v>
      </c>
      <c r="M20" s="59">
        <v>10357000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10357000</v>
      </c>
      <c r="W20" s="59"/>
      <c r="X20" s="59">
        <v>10357000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56930417</v>
      </c>
      <c r="E22" s="87">
        <f t="shared" si="3"/>
        <v>56930417</v>
      </c>
      <c r="F22" s="87">
        <f t="shared" si="3"/>
        <v>37890610</v>
      </c>
      <c r="G22" s="87">
        <f t="shared" si="3"/>
        <v>-2125245</v>
      </c>
      <c r="H22" s="87">
        <f t="shared" si="3"/>
        <v>-2841416</v>
      </c>
      <c r="I22" s="87">
        <f t="shared" si="3"/>
        <v>32923949</v>
      </c>
      <c r="J22" s="87">
        <f t="shared" si="3"/>
        <v>-3954227</v>
      </c>
      <c r="K22" s="87">
        <f t="shared" si="3"/>
        <v>-4141827</v>
      </c>
      <c r="L22" s="87">
        <f t="shared" si="3"/>
        <v>36390493</v>
      </c>
      <c r="M22" s="87">
        <f t="shared" si="3"/>
        <v>28294439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61218388</v>
      </c>
      <c r="W22" s="87">
        <f t="shared" si="3"/>
        <v>51048000</v>
      </c>
      <c r="X22" s="87">
        <f t="shared" si="3"/>
        <v>10170388</v>
      </c>
      <c r="Y22" s="88">
        <f>+IF(W22&lt;&gt;0,(X22/W22)*100,0)</f>
        <v>19.923186020999843</v>
      </c>
      <c r="Z22" s="89">
        <f t="shared" si="3"/>
        <v>56930417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56930417</v>
      </c>
      <c r="E24" s="76">
        <f t="shared" si="4"/>
        <v>56930417</v>
      </c>
      <c r="F24" s="76">
        <f t="shared" si="4"/>
        <v>37890610</v>
      </c>
      <c r="G24" s="76">
        <f t="shared" si="4"/>
        <v>-2125245</v>
      </c>
      <c r="H24" s="76">
        <f t="shared" si="4"/>
        <v>-2841416</v>
      </c>
      <c r="I24" s="76">
        <f t="shared" si="4"/>
        <v>32923949</v>
      </c>
      <c r="J24" s="76">
        <f t="shared" si="4"/>
        <v>-3954227</v>
      </c>
      <c r="K24" s="76">
        <f t="shared" si="4"/>
        <v>-4141827</v>
      </c>
      <c r="L24" s="76">
        <f t="shared" si="4"/>
        <v>36390493</v>
      </c>
      <c r="M24" s="76">
        <f t="shared" si="4"/>
        <v>28294439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61218388</v>
      </c>
      <c r="W24" s="76">
        <f t="shared" si="4"/>
        <v>51048000</v>
      </c>
      <c r="X24" s="76">
        <f t="shared" si="4"/>
        <v>10170388</v>
      </c>
      <c r="Y24" s="77">
        <f>+IF(W24&lt;&gt;0,(X24/W24)*100,0)</f>
        <v>19.923186020999843</v>
      </c>
      <c r="Z24" s="78">
        <f t="shared" si="4"/>
        <v>56930417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83807320</v>
      </c>
      <c r="E27" s="99">
        <v>83807320</v>
      </c>
      <c r="F27" s="99">
        <v>0</v>
      </c>
      <c r="G27" s="99">
        <v>0</v>
      </c>
      <c r="H27" s="99">
        <v>5127036</v>
      </c>
      <c r="I27" s="99">
        <v>5127036</v>
      </c>
      <c r="J27" s="99">
        <v>424295</v>
      </c>
      <c r="K27" s="99">
        <v>284085</v>
      </c>
      <c r="L27" s="99">
        <v>10509014</v>
      </c>
      <c r="M27" s="99">
        <v>11217394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16344430</v>
      </c>
      <c r="W27" s="99">
        <v>41903660</v>
      </c>
      <c r="X27" s="99">
        <v>-25559230</v>
      </c>
      <c r="Y27" s="100">
        <v>-61</v>
      </c>
      <c r="Z27" s="101">
        <v>83807320</v>
      </c>
    </row>
    <row r="28" spans="1:26" ht="13.5">
      <c r="A28" s="102" t="s">
        <v>44</v>
      </c>
      <c r="B28" s="18">
        <v>0</v>
      </c>
      <c r="C28" s="18">
        <v>0</v>
      </c>
      <c r="D28" s="58">
        <v>31070000</v>
      </c>
      <c r="E28" s="59">
        <v>31070000</v>
      </c>
      <c r="F28" s="59">
        <v>0</v>
      </c>
      <c r="G28" s="59">
        <v>0</v>
      </c>
      <c r="H28" s="59">
        <v>4067736</v>
      </c>
      <c r="I28" s="59">
        <v>4067736</v>
      </c>
      <c r="J28" s="59">
        <v>90495</v>
      </c>
      <c r="K28" s="59">
        <v>0</v>
      </c>
      <c r="L28" s="59">
        <v>0</v>
      </c>
      <c r="M28" s="59">
        <v>90495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4158231</v>
      </c>
      <c r="W28" s="59">
        <v>15535000</v>
      </c>
      <c r="X28" s="59">
        <v>-11376769</v>
      </c>
      <c r="Y28" s="60">
        <v>-73.23</v>
      </c>
      <c r="Z28" s="61">
        <v>31070000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52737320</v>
      </c>
      <c r="E31" s="59">
        <v>52737320</v>
      </c>
      <c r="F31" s="59">
        <v>0</v>
      </c>
      <c r="G31" s="59">
        <v>0</v>
      </c>
      <c r="H31" s="59">
        <v>1059300</v>
      </c>
      <c r="I31" s="59">
        <v>1059300</v>
      </c>
      <c r="J31" s="59">
        <v>333800</v>
      </c>
      <c r="K31" s="59">
        <v>284085</v>
      </c>
      <c r="L31" s="59">
        <v>10509014</v>
      </c>
      <c r="M31" s="59">
        <v>11126899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12186199</v>
      </c>
      <c r="W31" s="59">
        <v>26368660</v>
      </c>
      <c r="X31" s="59">
        <v>-14182461</v>
      </c>
      <c r="Y31" s="60">
        <v>-53.79</v>
      </c>
      <c r="Z31" s="61">
        <v>52737320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83807320</v>
      </c>
      <c r="E32" s="99">
        <f t="shared" si="5"/>
        <v>83807320</v>
      </c>
      <c r="F32" s="99">
        <f t="shared" si="5"/>
        <v>0</v>
      </c>
      <c r="G32" s="99">
        <f t="shared" si="5"/>
        <v>0</v>
      </c>
      <c r="H32" s="99">
        <f t="shared" si="5"/>
        <v>5127036</v>
      </c>
      <c r="I32" s="99">
        <f t="shared" si="5"/>
        <v>5127036</v>
      </c>
      <c r="J32" s="99">
        <f t="shared" si="5"/>
        <v>424295</v>
      </c>
      <c r="K32" s="99">
        <f t="shared" si="5"/>
        <v>284085</v>
      </c>
      <c r="L32" s="99">
        <f t="shared" si="5"/>
        <v>10509014</v>
      </c>
      <c r="M32" s="99">
        <f t="shared" si="5"/>
        <v>11217394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16344430</v>
      </c>
      <c r="W32" s="99">
        <f t="shared" si="5"/>
        <v>41903660</v>
      </c>
      <c r="X32" s="99">
        <f t="shared" si="5"/>
        <v>-25559230</v>
      </c>
      <c r="Y32" s="100">
        <f>+IF(W32&lt;&gt;0,(X32/W32)*100,0)</f>
        <v>-60.99522094251433</v>
      </c>
      <c r="Z32" s="101">
        <f t="shared" si="5"/>
        <v>83807320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26000000</v>
      </c>
      <c r="E35" s="59">
        <v>26000000</v>
      </c>
      <c r="F35" s="59">
        <v>52920961</v>
      </c>
      <c r="G35" s="59">
        <v>68433664</v>
      </c>
      <c r="H35" s="59">
        <v>0</v>
      </c>
      <c r="I35" s="59">
        <v>0</v>
      </c>
      <c r="J35" s="59">
        <v>32047930</v>
      </c>
      <c r="K35" s="59">
        <v>42970660</v>
      </c>
      <c r="L35" s="59">
        <v>70613922</v>
      </c>
      <c r="M35" s="59">
        <v>70613922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70613922</v>
      </c>
      <c r="W35" s="59">
        <v>13000000</v>
      </c>
      <c r="X35" s="59">
        <v>57613922</v>
      </c>
      <c r="Y35" s="60">
        <v>443.18</v>
      </c>
      <c r="Z35" s="61">
        <v>26000000</v>
      </c>
    </row>
    <row r="36" spans="1:26" ht="13.5">
      <c r="A36" s="57" t="s">
        <v>53</v>
      </c>
      <c r="B36" s="18">
        <v>0</v>
      </c>
      <c r="C36" s="18">
        <v>0</v>
      </c>
      <c r="D36" s="58">
        <v>83807000</v>
      </c>
      <c r="E36" s="59">
        <v>83807000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41903500</v>
      </c>
      <c r="X36" s="59">
        <v>-41903500</v>
      </c>
      <c r="Y36" s="60">
        <v>-100</v>
      </c>
      <c r="Z36" s="61">
        <v>83807000</v>
      </c>
    </row>
    <row r="37" spans="1:26" ht="13.5">
      <c r="A37" s="57" t="s">
        <v>54</v>
      </c>
      <c r="B37" s="18">
        <v>0</v>
      </c>
      <c r="C37" s="18">
        <v>0</v>
      </c>
      <c r="D37" s="58">
        <v>4000000</v>
      </c>
      <c r="E37" s="59">
        <v>4000000</v>
      </c>
      <c r="F37" s="59">
        <v>3536641</v>
      </c>
      <c r="G37" s="59">
        <v>3373492</v>
      </c>
      <c r="H37" s="59">
        <v>0</v>
      </c>
      <c r="I37" s="59">
        <v>0</v>
      </c>
      <c r="J37" s="59">
        <v>2340348</v>
      </c>
      <c r="K37" s="59">
        <v>1975005</v>
      </c>
      <c r="L37" s="59">
        <v>70759</v>
      </c>
      <c r="M37" s="59">
        <v>70759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70759</v>
      </c>
      <c r="W37" s="59">
        <v>2000000</v>
      </c>
      <c r="X37" s="59">
        <v>-1929241</v>
      </c>
      <c r="Y37" s="60">
        <v>-96.46</v>
      </c>
      <c r="Z37" s="61">
        <v>4000000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105807000</v>
      </c>
      <c r="E39" s="59">
        <v>105807000</v>
      </c>
      <c r="F39" s="59">
        <v>49384320</v>
      </c>
      <c r="G39" s="59">
        <v>65060172</v>
      </c>
      <c r="H39" s="59">
        <v>0</v>
      </c>
      <c r="I39" s="59">
        <v>0</v>
      </c>
      <c r="J39" s="59">
        <v>29707582</v>
      </c>
      <c r="K39" s="59">
        <v>40995655</v>
      </c>
      <c r="L39" s="59">
        <v>70543163</v>
      </c>
      <c r="M39" s="59">
        <v>70543163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70543163</v>
      </c>
      <c r="W39" s="59">
        <v>52903500</v>
      </c>
      <c r="X39" s="59">
        <v>17639663</v>
      </c>
      <c r="Y39" s="60">
        <v>33.34</v>
      </c>
      <c r="Z39" s="61">
        <v>105807000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85130994</v>
      </c>
      <c r="E42" s="59">
        <v>85130994</v>
      </c>
      <c r="F42" s="59">
        <v>37890610</v>
      </c>
      <c r="G42" s="59">
        <v>-2638244</v>
      </c>
      <c r="H42" s="59">
        <v>-1071201</v>
      </c>
      <c r="I42" s="59">
        <v>34181165</v>
      </c>
      <c r="J42" s="59">
        <v>-3986413</v>
      </c>
      <c r="K42" s="59">
        <v>-3627034</v>
      </c>
      <c r="L42" s="59">
        <v>36548877</v>
      </c>
      <c r="M42" s="59">
        <v>28935430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63116595</v>
      </c>
      <c r="W42" s="59">
        <v>49757900</v>
      </c>
      <c r="X42" s="59">
        <v>13358695</v>
      </c>
      <c r="Y42" s="60">
        <v>26.85</v>
      </c>
      <c r="Z42" s="61">
        <v>85130994</v>
      </c>
    </row>
    <row r="43" spans="1:26" ht="13.5">
      <c r="A43" s="57" t="s">
        <v>59</v>
      </c>
      <c r="B43" s="18">
        <v>0</v>
      </c>
      <c r="C43" s="18">
        <v>0</v>
      </c>
      <c r="D43" s="58">
        <v>-83807000</v>
      </c>
      <c r="E43" s="59">
        <v>-83807000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-38094000</v>
      </c>
      <c r="X43" s="59">
        <v>38094000</v>
      </c>
      <c r="Y43" s="60">
        <v>-100</v>
      </c>
      <c r="Z43" s="61">
        <v>-83807000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1323994</v>
      </c>
      <c r="E45" s="99">
        <v>1323994</v>
      </c>
      <c r="F45" s="99">
        <v>37890610</v>
      </c>
      <c r="G45" s="99">
        <v>35252366</v>
      </c>
      <c r="H45" s="99">
        <v>34181165</v>
      </c>
      <c r="I45" s="99">
        <v>34181165</v>
      </c>
      <c r="J45" s="99">
        <v>30194752</v>
      </c>
      <c r="K45" s="99">
        <v>26567718</v>
      </c>
      <c r="L45" s="99">
        <v>63116595</v>
      </c>
      <c r="M45" s="99">
        <v>63116595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63116595</v>
      </c>
      <c r="W45" s="99">
        <v>11663900</v>
      </c>
      <c r="X45" s="99">
        <v>51452695</v>
      </c>
      <c r="Y45" s="100">
        <v>441.13</v>
      </c>
      <c r="Z45" s="101">
        <v>1323994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6309991</v>
      </c>
      <c r="C49" s="51">
        <v>0</v>
      </c>
      <c r="D49" s="128">
        <v>2082127</v>
      </c>
      <c r="E49" s="53">
        <v>2181021</v>
      </c>
      <c r="F49" s="53">
        <v>0</v>
      </c>
      <c r="G49" s="53">
        <v>0</v>
      </c>
      <c r="H49" s="53">
        <v>0</v>
      </c>
      <c r="I49" s="53">
        <v>1872427</v>
      </c>
      <c r="J49" s="53">
        <v>0</v>
      </c>
      <c r="K49" s="53">
        <v>0</v>
      </c>
      <c r="L49" s="53">
        <v>0</v>
      </c>
      <c r="M49" s="53">
        <v>1458425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29983734</v>
      </c>
      <c r="W49" s="53">
        <v>0</v>
      </c>
      <c r="X49" s="53">
        <v>0</v>
      </c>
      <c r="Y49" s="53">
        <v>43887725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68085343</v>
      </c>
      <c r="E67" s="25">
        <v>68085343</v>
      </c>
      <c r="F67" s="25">
        <v>6101429</v>
      </c>
      <c r="G67" s="25">
        <v>6167312</v>
      </c>
      <c r="H67" s="25">
        <v>8168733</v>
      </c>
      <c r="I67" s="25">
        <v>20437474</v>
      </c>
      <c r="J67" s="25">
        <v>4941871</v>
      </c>
      <c r="K67" s="25">
        <v>5844948</v>
      </c>
      <c r="L67" s="25">
        <v>5254724</v>
      </c>
      <c r="M67" s="25">
        <v>16041543</v>
      </c>
      <c r="N67" s="25"/>
      <c r="O67" s="25"/>
      <c r="P67" s="25"/>
      <c r="Q67" s="25"/>
      <c r="R67" s="25"/>
      <c r="S67" s="25"/>
      <c r="T67" s="25"/>
      <c r="U67" s="25"/>
      <c r="V67" s="25">
        <v>36479017</v>
      </c>
      <c r="W67" s="25">
        <v>33126000</v>
      </c>
      <c r="X67" s="25"/>
      <c r="Y67" s="24"/>
      <c r="Z67" s="26">
        <v>68085343</v>
      </c>
    </row>
    <row r="68" spans="1:26" ht="13.5" hidden="1">
      <c r="A68" s="36" t="s">
        <v>31</v>
      </c>
      <c r="B68" s="18"/>
      <c r="C68" s="18"/>
      <c r="D68" s="19">
        <v>15204926</v>
      </c>
      <c r="E68" s="20">
        <v>15204926</v>
      </c>
      <c r="F68" s="20">
        <v>2404699</v>
      </c>
      <c r="G68" s="20">
        <v>2475993</v>
      </c>
      <c r="H68" s="20">
        <v>4437869</v>
      </c>
      <c r="I68" s="20">
        <v>9318561</v>
      </c>
      <c r="J68" s="20">
        <v>1489651</v>
      </c>
      <c r="K68" s="20">
        <v>2283620</v>
      </c>
      <c r="L68" s="20">
        <v>2066914</v>
      </c>
      <c r="M68" s="20">
        <v>5840185</v>
      </c>
      <c r="N68" s="20"/>
      <c r="O68" s="20"/>
      <c r="P68" s="20"/>
      <c r="Q68" s="20"/>
      <c r="R68" s="20"/>
      <c r="S68" s="20"/>
      <c r="T68" s="20"/>
      <c r="U68" s="20"/>
      <c r="V68" s="20">
        <v>15158746</v>
      </c>
      <c r="W68" s="20">
        <v>7602000</v>
      </c>
      <c r="X68" s="20"/>
      <c r="Y68" s="19"/>
      <c r="Z68" s="22">
        <v>15204926</v>
      </c>
    </row>
    <row r="69" spans="1:26" ht="13.5" hidden="1">
      <c r="A69" s="37" t="s">
        <v>32</v>
      </c>
      <c r="B69" s="18"/>
      <c r="C69" s="18"/>
      <c r="D69" s="19">
        <v>52880417</v>
      </c>
      <c r="E69" s="20">
        <v>52880417</v>
      </c>
      <c r="F69" s="20">
        <v>3696730</v>
      </c>
      <c r="G69" s="20">
        <v>3691319</v>
      </c>
      <c r="H69" s="20">
        <v>3730864</v>
      </c>
      <c r="I69" s="20">
        <v>11118913</v>
      </c>
      <c r="J69" s="20">
        <v>3452220</v>
      </c>
      <c r="K69" s="20">
        <v>3561328</v>
      </c>
      <c r="L69" s="20">
        <v>3187810</v>
      </c>
      <c r="M69" s="20">
        <v>10201358</v>
      </c>
      <c r="N69" s="20"/>
      <c r="O69" s="20"/>
      <c r="P69" s="20"/>
      <c r="Q69" s="20"/>
      <c r="R69" s="20"/>
      <c r="S69" s="20"/>
      <c r="T69" s="20"/>
      <c r="U69" s="20"/>
      <c r="V69" s="20">
        <v>21320271</v>
      </c>
      <c r="W69" s="20">
        <v>25524000</v>
      </c>
      <c r="X69" s="20"/>
      <c r="Y69" s="19"/>
      <c r="Z69" s="22">
        <v>52880417</v>
      </c>
    </row>
    <row r="70" spans="1:26" ht="13.5" hidden="1">
      <c r="A70" s="38" t="s">
        <v>113</v>
      </c>
      <c r="B70" s="18"/>
      <c r="C70" s="18"/>
      <c r="D70" s="19">
        <v>47093133</v>
      </c>
      <c r="E70" s="20">
        <v>47093133</v>
      </c>
      <c r="F70" s="20">
        <v>3378202</v>
      </c>
      <c r="G70" s="20">
        <v>3385458</v>
      </c>
      <c r="H70" s="20">
        <v>3394126</v>
      </c>
      <c r="I70" s="20">
        <v>10157786</v>
      </c>
      <c r="J70" s="20">
        <v>3149964</v>
      </c>
      <c r="K70" s="20">
        <v>3253667</v>
      </c>
      <c r="L70" s="20">
        <v>3148845</v>
      </c>
      <c r="M70" s="20">
        <v>9552476</v>
      </c>
      <c r="N70" s="20"/>
      <c r="O70" s="20"/>
      <c r="P70" s="20"/>
      <c r="Q70" s="20"/>
      <c r="R70" s="20"/>
      <c r="S70" s="20"/>
      <c r="T70" s="20"/>
      <c r="U70" s="20"/>
      <c r="V70" s="20">
        <v>19710262</v>
      </c>
      <c r="W70" s="20">
        <v>23544000</v>
      </c>
      <c r="X70" s="20"/>
      <c r="Y70" s="19"/>
      <c r="Z70" s="22">
        <v>47093133</v>
      </c>
    </row>
    <row r="71" spans="1:26" ht="13.5" hidden="1">
      <c r="A71" s="38" t="s">
        <v>114</v>
      </c>
      <c r="B71" s="18"/>
      <c r="C71" s="18"/>
      <c r="D71" s="19">
        <v>1389259</v>
      </c>
      <c r="E71" s="20">
        <v>1389259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>
        <v>1389259</v>
      </c>
    </row>
    <row r="72" spans="1:26" ht="13.5" hidden="1">
      <c r="A72" s="38" t="s">
        <v>115</v>
      </c>
      <c r="B72" s="18"/>
      <c r="C72" s="18"/>
      <c r="D72" s="19">
        <v>437966</v>
      </c>
      <c r="E72" s="20">
        <v>437966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>
        <v>437966</v>
      </c>
    </row>
    <row r="73" spans="1:26" ht="13.5" hidden="1">
      <c r="A73" s="38" t="s">
        <v>116</v>
      </c>
      <c r="B73" s="18"/>
      <c r="C73" s="18"/>
      <c r="D73" s="19">
        <v>3960059</v>
      </c>
      <c r="E73" s="20">
        <v>3960059</v>
      </c>
      <c r="F73" s="20">
        <v>318528</v>
      </c>
      <c r="G73" s="20">
        <v>305861</v>
      </c>
      <c r="H73" s="20">
        <v>336738</v>
      </c>
      <c r="I73" s="20">
        <v>961127</v>
      </c>
      <c r="J73" s="20">
        <v>302256</v>
      </c>
      <c r="K73" s="20">
        <v>307661</v>
      </c>
      <c r="L73" s="20">
        <v>38965</v>
      </c>
      <c r="M73" s="20">
        <v>648882</v>
      </c>
      <c r="N73" s="20"/>
      <c r="O73" s="20"/>
      <c r="P73" s="20"/>
      <c r="Q73" s="20"/>
      <c r="R73" s="20"/>
      <c r="S73" s="20"/>
      <c r="T73" s="20"/>
      <c r="U73" s="20"/>
      <c r="V73" s="20">
        <v>1610009</v>
      </c>
      <c r="W73" s="20">
        <v>1980000</v>
      </c>
      <c r="X73" s="20"/>
      <c r="Y73" s="19"/>
      <c r="Z73" s="22">
        <v>3960059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68085343</v>
      </c>
      <c r="E76" s="33">
        <v>68085343</v>
      </c>
      <c r="F76" s="33">
        <v>6101429</v>
      </c>
      <c r="G76" s="33">
        <v>6167312</v>
      </c>
      <c r="H76" s="33">
        <v>8168733</v>
      </c>
      <c r="I76" s="33">
        <v>20437474</v>
      </c>
      <c r="J76" s="33">
        <v>4941871</v>
      </c>
      <c r="K76" s="33">
        <v>5844948</v>
      </c>
      <c r="L76" s="33">
        <v>5254724</v>
      </c>
      <c r="M76" s="33">
        <v>16041543</v>
      </c>
      <c r="N76" s="33"/>
      <c r="O76" s="33"/>
      <c r="P76" s="33"/>
      <c r="Q76" s="33"/>
      <c r="R76" s="33"/>
      <c r="S76" s="33"/>
      <c r="T76" s="33"/>
      <c r="U76" s="33"/>
      <c r="V76" s="33">
        <v>36479017</v>
      </c>
      <c r="W76" s="33">
        <v>33126000</v>
      </c>
      <c r="X76" s="33"/>
      <c r="Y76" s="32"/>
      <c r="Z76" s="34">
        <v>68085343</v>
      </c>
    </row>
    <row r="77" spans="1:26" ht="13.5" hidden="1">
      <c r="A77" s="36" t="s">
        <v>31</v>
      </c>
      <c r="B77" s="18"/>
      <c r="C77" s="18"/>
      <c r="D77" s="19">
        <v>15204926</v>
      </c>
      <c r="E77" s="20">
        <v>15204926</v>
      </c>
      <c r="F77" s="20">
        <v>2404699</v>
      </c>
      <c r="G77" s="20">
        <v>2475993</v>
      </c>
      <c r="H77" s="20">
        <v>4437869</v>
      </c>
      <c r="I77" s="20">
        <v>9318561</v>
      </c>
      <c r="J77" s="20">
        <v>1489651</v>
      </c>
      <c r="K77" s="20">
        <v>2283620</v>
      </c>
      <c r="L77" s="20">
        <v>2066914</v>
      </c>
      <c r="M77" s="20">
        <v>5840185</v>
      </c>
      <c r="N77" s="20"/>
      <c r="O77" s="20"/>
      <c r="P77" s="20"/>
      <c r="Q77" s="20"/>
      <c r="R77" s="20"/>
      <c r="S77" s="20"/>
      <c r="T77" s="20"/>
      <c r="U77" s="20"/>
      <c r="V77" s="20">
        <v>15158746</v>
      </c>
      <c r="W77" s="20">
        <v>7602000</v>
      </c>
      <c r="X77" s="20"/>
      <c r="Y77" s="19"/>
      <c r="Z77" s="22">
        <v>15204926</v>
      </c>
    </row>
    <row r="78" spans="1:26" ht="13.5" hidden="1">
      <c r="A78" s="37" t="s">
        <v>32</v>
      </c>
      <c r="B78" s="18"/>
      <c r="C78" s="18"/>
      <c r="D78" s="19">
        <v>52880417</v>
      </c>
      <c r="E78" s="20">
        <v>52880417</v>
      </c>
      <c r="F78" s="20">
        <v>3696730</v>
      </c>
      <c r="G78" s="20">
        <v>3691319</v>
      </c>
      <c r="H78" s="20">
        <v>3730864</v>
      </c>
      <c r="I78" s="20">
        <v>11118913</v>
      </c>
      <c r="J78" s="20">
        <v>3452220</v>
      </c>
      <c r="K78" s="20">
        <v>3561328</v>
      </c>
      <c r="L78" s="20">
        <v>3187810</v>
      </c>
      <c r="M78" s="20">
        <v>10201358</v>
      </c>
      <c r="N78" s="20"/>
      <c r="O78" s="20"/>
      <c r="P78" s="20"/>
      <c r="Q78" s="20"/>
      <c r="R78" s="20"/>
      <c r="S78" s="20"/>
      <c r="T78" s="20"/>
      <c r="U78" s="20"/>
      <c r="V78" s="20">
        <v>21320271</v>
      </c>
      <c r="W78" s="20">
        <v>25524000</v>
      </c>
      <c r="X78" s="20"/>
      <c r="Y78" s="19"/>
      <c r="Z78" s="22">
        <v>52880417</v>
      </c>
    </row>
    <row r="79" spans="1:26" ht="13.5" hidden="1">
      <c r="A79" s="38" t="s">
        <v>113</v>
      </c>
      <c r="B79" s="18"/>
      <c r="C79" s="18"/>
      <c r="D79" s="19">
        <v>47093133</v>
      </c>
      <c r="E79" s="20">
        <v>47093133</v>
      </c>
      <c r="F79" s="20">
        <v>3378202</v>
      </c>
      <c r="G79" s="20">
        <v>3385458</v>
      </c>
      <c r="H79" s="20">
        <v>3394126</v>
      </c>
      <c r="I79" s="20">
        <v>10157786</v>
      </c>
      <c r="J79" s="20">
        <v>3149964</v>
      </c>
      <c r="K79" s="20">
        <v>3253667</v>
      </c>
      <c r="L79" s="20">
        <v>3148845</v>
      </c>
      <c r="M79" s="20">
        <v>9552476</v>
      </c>
      <c r="N79" s="20"/>
      <c r="O79" s="20"/>
      <c r="P79" s="20"/>
      <c r="Q79" s="20"/>
      <c r="R79" s="20"/>
      <c r="S79" s="20"/>
      <c r="T79" s="20"/>
      <c r="U79" s="20"/>
      <c r="V79" s="20">
        <v>19710262</v>
      </c>
      <c r="W79" s="20">
        <v>23544000</v>
      </c>
      <c r="X79" s="20"/>
      <c r="Y79" s="19"/>
      <c r="Z79" s="22">
        <v>47093133</v>
      </c>
    </row>
    <row r="80" spans="1:26" ht="13.5" hidden="1">
      <c r="A80" s="38" t="s">
        <v>114</v>
      </c>
      <c r="B80" s="18"/>
      <c r="C80" s="18"/>
      <c r="D80" s="19">
        <v>1389259</v>
      </c>
      <c r="E80" s="20">
        <v>1389259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>
        <v>1389259</v>
      </c>
    </row>
    <row r="81" spans="1:26" ht="13.5" hidden="1">
      <c r="A81" s="38" t="s">
        <v>115</v>
      </c>
      <c r="B81" s="18"/>
      <c r="C81" s="18"/>
      <c r="D81" s="19">
        <v>437966</v>
      </c>
      <c r="E81" s="20">
        <v>437966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>
        <v>437966</v>
      </c>
    </row>
    <row r="82" spans="1:26" ht="13.5" hidden="1">
      <c r="A82" s="38" t="s">
        <v>116</v>
      </c>
      <c r="B82" s="18"/>
      <c r="C82" s="18"/>
      <c r="D82" s="19">
        <v>3960059</v>
      </c>
      <c r="E82" s="20">
        <v>3960059</v>
      </c>
      <c r="F82" s="20">
        <v>318528</v>
      </c>
      <c r="G82" s="20">
        <v>305861</v>
      </c>
      <c r="H82" s="20">
        <v>336738</v>
      </c>
      <c r="I82" s="20">
        <v>961127</v>
      </c>
      <c r="J82" s="20">
        <v>302256</v>
      </c>
      <c r="K82" s="20">
        <v>307661</v>
      </c>
      <c r="L82" s="20">
        <v>38965</v>
      </c>
      <c r="M82" s="20">
        <v>648882</v>
      </c>
      <c r="N82" s="20"/>
      <c r="O82" s="20"/>
      <c r="P82" s="20"/>
      <c r="Q82" s="20"/>
      <c r="R82" s="20"/>
      <c r="S82" s="20"/>
      <c r="T82" s="20"/>
      <c r="U82" s="20"/>
      <c r="V82" s="20">
        <v>1610009</v>
      </c>
      <c r="W82" s="20">
        <v>1980000</v>
      </c>
      <c r="X82" s="20"/>
      <c r="Y82" s="19"/>
      <c r="Z82" s="22">
        <v>3960059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20449606</v>
      </c>
      <c r="C5" s="18">
        <v>0</v>
      </c>
      <c r="D5" s="58">
        <v>30000000</v>
      </c>
      <c r="E5" s="59">
        <v>30000000</v>
      </c>
      <c r="F5" s="59">
        <v>1628254</v>
      </c>
      <c r="G5" s="59">
        <v>1866850</v>
      </c>
      <c r="H5" s="59">
        <v>1301271</v>
      </c>
      <c r="I5" s="59">
        <v>4796375</v>
      </c>
      <c r="J5" s="59">
        <v>1819458</v>
      </c>
      <c r="K5" s="59">
        <v>1852670</v>
      </c>
      <c r="L5" s="59">
        <v>1826246</v>
      </c>
      <c r="M5" s="59">
        <v>5498374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10294749</v>
      </c>
      <c r="W5" s="59">
        <v>14522226</v>
      </c>
      <c r="X5" s="59">
        <v>-4227477</v>
      </c>
      <c r="Y5" s="60">
        <v>-29.11</v>
      </c>
      <c r="Z5" s="61">
        <v>30000000</v>
      </c>
    </row>
    <row r="6" spans="1:26" ht="13.5">
      <c r="A6" s="57" t="s">
        <v>32</v>
      </c>
      <c r="B6" s="18">
        <v>56620595</v>
      </c>
      <c r="C6" s="18">
        <v>0</v>
      </c>
      <c r="D6" s="58">
        <v>63049000</v>
      </c>
      <c r="E6" s="59">
        <v>63049000</v>
      </c>
      <c r="F6" s="59">
        <v>4987230</v>
      </c>
      <c r="G6" s="59">
        <v>5133442</v>
      </c>
      <c r="H6" s="59">
        <v>5076096</v>
      </c>
      <c r="I6" s="59">
        <v>15196768</v>
      </c>
      <c r="J6" s="59">
        <v>5426727</v>
      </c>
      <c r="K6" s="59">
        <v>4939562</v>
      </c>
      <c r="L6" s="59">
        <v>5356777</v>
      </c>
      <c r="M6" s="59">
        <v>15723066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30919834</v>
      </c>
      <c r="W6" s="59">
        <v>30484088</v>
      </c>
      <c r="X6" s="59">
        <v>435746</v>
      </c>
      <c r="Y6" s="60">
        <v>1.43</v>
      </c>
      <c r="Z6" s="61">
        <v>63049000</v>
      </c>
    </row>
    <row r="7" spans="1:26" ht="13.5">
      <c r="A7" s="57" t="s">
        <v>33</v>
      </c>
      <c r="B7" s="18">
        <v>3597940</v>
      </c>
      <c r="C7" s="18">
        <v>0</v>
      </c>
      <c r="D7" s="58">
        <v>2800000</v>
      </c>
      <c r="E7" s="59">
        <v>2800000</v>
      </c>
      <c r="F7" s="59">
        <v>359108</v>
      </c>
      <c r="G7" s="59">
        <v>443525</v>
      </c>
      <c r="H7" s="59">
        <v>723510</v>
      </c>
      <c r="I7" s="59">
        <v>1526143</v>
      </c>
      <c r="J7" s="59">
        <v>723773</v>
      </c>
      <c r="K7" s="59">
        <v>-602566</v>
      </c>
      <c r="L7" s="59">
        <v>38284</v>
      </c>
      <c r="M7" s="59">
        <v>159491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1685634</v>
      </c>
      <c r="W7" s="59">
        <v>1355408</v>
      </c>
      <c r="X7" s="59">
        <v>330226</v>
      </c>
      <c r="Y7" s="60">
        <v>24.36</v>
      </c>
      <c r="Z7" s="61">
        <v>2800000</v>
      </c>
    </row>
    <row r="8" spans="1:26" ht="13.5">
      <c r="A8" s="57" t="s">
        <v>34</v>
      </c>
      <c r="B8" s="18">
        <v>146878000</v>
      </c>
      <c r="C8" s="18">
        <v>0</v>
      </c>
      <c r="D8" s="58">
        <v>170641000</v>
      </c>
      <c r="E8" s="59">
        <v>170641000</v>
      </c>
      <c r="F8" s="59">
        <v>66140400</v>
      </c>
      <c r="G8" s="59">
        <v>84410</v>
      </c>
      <c r="H8" s="59">
        <v>42115</v>
      </c>
      <c r="I8" s="59">
        <v>66266925</v>
      </c>
      <c r="J8" s="59">
        <v>1533943</v>
      </c>
      <c r="K8" s="59">
        <v>55962143</v>
      </c>
      <c r="L8" s="59">
        <v>0</v>
      </c>
      <c r="M8" s="59">
        <v>57496086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123763011</v>
      </c>
      <c r="W8" s="59">
        <v>82602901</v>
      </c>
      <c r="X8" s="59">
        <v>41160110</v>
      </c>
      <c r="Y8" s="60">
        <v>49.83</v>
      </c>
      <c r="Z8" s="61">
        <v>170641000</v>
      </c>
    </row>
    <row r="9" spans="1:26" ht="13.5">
      <c r="A9" s="57" t="s">
        <v>35</v>
      </c>
      <c r="B9" s="18">
        <v>17548582</v>
      </c>
      <c r="C9" s="18">
        <v>0</v>
      </c>
      <c r="D9" s="58">
        <v>13627600</v>
      </c>
      <c r="E9" s="59">
        <v>13627600</v>
      </c>
      <c r="F9" s="59">
        <v>553499</v>
      </c>
      <c r="G9" s="59">
        <v>2130648</v>
      </c>
      <c r="H9" s="59">
        <v>1152845</v>
      </c>
      <c r="I9" s="59">
        <v>3836992</v>
      </c>
      <c r="J9" s="59">
        <v>2118490</v>
      </c>
      <c r="K9" s="59">
        <v>1300570</v>
      </c>
      <c r="L9" s="59">
        <v>-80390</v>
      </c>
      <c r="M9" s="59">
        <v>3338670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7175662</v>
      </c>
      <c r="W9" s="59">
        <v>6633077</v>
      </c>
      <c r="X9" s="59">
        <v>542585</v>
      </c>
      <c r="Y9" s="60">
        <v>8.18</v>
      </c>
      <c r="Z9" s="61">
        <v>13627600</v>
      </c>
    </row>
    <row r="10" spans="1:26" ht="25.5">
      <c r="A10" s="62" t="s">
        <v>105</v>
      </c>
      <c r="B10" s="63">
        <f>SUM(B5:B9)</f>
        <v>245094723</v>
      </c>
      <c r="C10" s="63">
        <f>SUM(C5:C9)</f>
        <v>0</v>
      </c>
      <c r="D10" s="64">
        <f aca="true" t="shared" si="0" ref="D10:Z10">SUM(D5:D9)</f>
        <v>280117600</v>
      </c>
      <c r="E10" s="65">
        <f t="shared" si="0"/>
        <v>280117600</v>
      </c>
      <c r="F10" s="65">
        <f t="shared" si="0"/>
        <v>73668491</v>
      </c>
      <c r="G10" s="65">
        <f t="shared" si="0"/>
        <v>9658875</v>
      </c>
      <c r="H10" s="65">
        <f t="shared" si="0"/>
        <v>8295837</v>
      </c>
      <c r="I10" s="65">
        <f t="shared" si="0"/>
        <v>91623203</v>
      </c>
      <c r="J10" s="65">
        <f t="shared" si="0"/>
        <v>11622391</v>
      </c>
      <c r="K10" s="65">
        <f t="shared" si="0"/>
        <v>63452379</v>
      </c>
      <c r="L10" s="65">
        <f t="shared" si="0"/>
        <v>7140917</v>
      </c>
      <c r="M10" s="65">
        <f t="shared" si="0"/>
        <v>82215687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173838890</v>
      </c>
      <c r="W10" s="65">
        <f t="shared" si="0"/>
        <v>135597700</v>
      </c>
      <c r="X10" s="65">
        <f t="shared" si="0"/>
        <v>38241190</v>
      </c>
      <c r="Y10" s="66">
        <f>+IF(W10&lt;&gt;0,(X10/W10)*100,0)</f>
        <v>28.201945903212223</v>
      </c>
      <c r="Z10" s="67">
        <f t="shared" si="0"/>
        <v>280117600</v>
      </c>
    </row>
    <row r="11" spans="1:26" ht="13.5">
      <c r="A11" s="57" t="s">
        <v>36</v>
      </c>
      <c r="B11" s="18">
        <v>87145982</v>
      </c>
      <c r="C11" s="18">
        <v>0</v>
      </c>
      <c r="D11" s="58">
        <v>97177379</v>
      </c>
      <c r="E11" s="59">
        <v>97177379</v>
      </c>
      <c r="F11" s="59">
        <v>6940887</v>
      </c>
      <c r="G11" s="59">
        <v>6936902</v>
      </c>
      <c r="H11" s="59">
        <v>6987630</v>
      </c>
      <c r="I11" s="59">
        <v>20865419</v>
      </c>
      <c r="J11" s="59">
        <v>7120033</v>
      </c>
      <c r="K11" s="59">
        <v>7070678</v>
      </c>
      <c r="L11" s="59">
        <v>11317000</v>
      </c>
      <c r="M11" s="59">
        <v>25507711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46373130</v>
      </c>
      <c r="W11" s="59">
        <v>50854218</v>
      </c>
      <c r="X11" s="59">
        <v>-4481088</v>
      </c>
      <c r="Y11" s="60">
        <v>-8.81</v>
      </c>
      <c r="Z11" s="61">
        <v>97177379</v>
      </c>
    </row>
    <row r="12" spans="1:26" ht="13.5">
      <c r="A12" s="57" t="s">
        <v>37</v>
      </c>
      <c r="B12" s="18">
        <v>16036758</v>
      </c>
      <c r="C12" s="18">
        <v>0</v>
      </c>
      <c r="D12" s="58">
        <v>16273458</v>
      </c>
      <c r="E12" s="59">
        <v>16273458</v>
      </c>
      <c r="F12" s="59">
        <v>1930878</v>
      </c>
      <c r="G12" s="59">
        <v>1324354</v>
      </c>
      <c r="H12" s="59">
        <v>1518831</v>
      </c>
      <c r="I12" s="59">
        <v>4774063</v>
      </c>
      <c r="J12" s="59">
        <v>1348970</v>
      </c>
      <c r="K12" s="59">
        <v>1342553</v>
      </c>
      <c r="L12" s="59">
        <v>1331271</v>
      </c>
      <c r="M12" s="59">
        <v>4022794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8796857</v>
      </c>
      <c r="W12" s="59">
        <v>8516118</v>
      </c>
      <c r="X12" s="59">
        <v>280739</v>
      </c>
      <c r="Y12" s="60">
        <v>3.3</v>
      </c>
      <c r="Z12" s="61">
        <v>16273458</v>
      </c>
    </row>
    <row r="13" spans="1:26" ht="13.5">
      <c r="A13" s="57" t="s">
        <v>106</v>
      </c>
      <c r="B13" s="18">
        <v>32828403</v>
      </c>
      <c r="C13" s="18">
        <v>0</v>
      </c>
      <c r="D13" s="58">
        <v>35000000</v>
      </c>
      <c r="E13" s="59">
        <v>35000000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16522854</v>
      </c>
      <c r="X13" s="59">
        <v>-16522854</v>
      </c>
      <c r="Y13" s="60">
        <v>-100</v>
      </c>
      <c r="Z13" s="61">
        <v>35000000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49691143</v>
      </c>
      <c r="C15" s="18">
        <v>0</v>
      </c>
      <c r="D15" s="58">
        <v>50013200</v>
      </c>
      <c r="E15" s="59">
        <v>50013200</v>
      </c>
      <c r="F15" s="59">
        <v>5925082</v>
      </c>
      <c r="G15" s="59">
        <v>6154480</v>
      </c>
      <c r="H15" s="59">
        <v>4724219</v>
      </c>
      <c r="I15" s="59">
        <v>16803781</v>
      </c>
      <c r="J15" s="59">
        <v>4731278</v>
      </c>
      <c r="K15" s="59">
        <v>-680060</v>
      </c>
      <c r="L15" s="59">
        <v>7857075</v>
      </c>
      <c r="M15" s="59">
        <v>11908293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28712074</v>
      </c>
      <c r="W15" s="59">
        <v>23084788</v>
      </c>
      <c r="X15" s="59">
        <v>5627286</v>
      </c>
      <c r="Y15" s="60">
        <v>24.38</v>
      </c>
      <c r="Z15" s="61">
        <v>50013200</v>
      </c>
    </row>
    <row r="16" spans="1:26" ht="13.5">
      <c r="A16" s="68" t="s">
        <v>40</v>
      </c>
      <c r="B16" s="18">
        <v>2287145</v>
      </c>
      <c r="C16" s="18">
        <v>0</v>
      </c>
      <c r="D16" s="58">
        <v>9600000</v>
      </c>
      <c r="E16" s="59">
        <v>9600000</v>
      </c>
      <c r="F16" s="59">
        <v>0</v>
      </c>
      <c r="G16" s="59">
        <v>53073</v>
      </c>
      <c r="H16" s="59">
        <v>54501</v>
      </c>
      <c r="I16" s="59">
        <v>107574</v>
      </c>
      <c r="J16" s="59">
        <v>54501</v>
      </c>
      <c r="K16" s="59">
        <v>-54501</v>
      </c>
      <c r="L16" s="59">
        <v>164239</v>
      </c>
      <c r="M16" s="59">
        <v>164239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271813</v>
      </c>
      <c r="W16" s="59">
        <v>4531983</v>
      </c>
      <c r="X16" s="59">
        <v>-4260170</v>
      </c>
      <c r="Y16" s="60">
        <v>-94</v>
      </c>
      <c r="Z16" s="61">
        <v>9600000</v>
      </c>
    </row>
    <row r="17" spans="1:26" ht="13.5">
      <c r="A17" s="57" t="s">
        <v>41</v>
      </c>
      <c r="B17" s="18">
        <v>78685348</v>
      </c>
      <c r="C17" s="18">
        <v>0</v>
      </c>
      <c r="D17" s="58">
        <v>83432800</v>
      </c>
      <c r="E17" s="59">
        <v>83432800</v>
      </c>
      <c r="F17" s="59">
        <v>4904343</v>
      </c>
      <c r="G17" s="59">
        <v>7153851</v>
      </c>
      <c r="H17" s="59">
        <v>7961557</v>
      </c>
      <c r="I17" s="59">
        <v>20019751</v>
      </c>
      <c r="J17" s="59">
        <v>7054444</v>
      </c>
      <c r="K17" s="59">
        <v>7289204</v>
      </c>
      <c r="L17" s="59">
        <v>7948722</v>
      </c>
      <c r="M17" s="59">
        <v>22292370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42312121</v>
      </c>
      <c r="W17" s="59">
        <v>39933100</v>
      </c>
      <c r="X17" s="59">
        <v>2379021</v>
      </c>
      <c r="Y17" s="60">
        <v>5.96</v>
      </c>
      <c r="Z17" s="61">
        <v>83432800</v>
      </c>
    </row>
    <row r="18" spans="1:26" ht="13.5">
      <c r="A18" s="69" t="s">
        <v>42</v>
      </c>
      <c r="B18" s="70">
        <f>SUM(B11:B17)</f>
        <v>266674779</v>
      </c>
      <c r="C18" s="70">
        <f>SUM(C11:C17)</f>
        <v>0</v>
      </c>
      <c r="D18" s="71">
        <f aca="true" t="shared" si="1" ref="D18:Z18">SUM(D11:D17)</f>
        <v>291496837</v>
      </c>
      <c r="E18" s="72">
        <f t="shared" si="1"/>
        <v>291496837</v>
      </c>
      <c r="F18" s="72">
        <f t="shared" si="1"/>
        <v>19701190</v>
      </c>
      <c r="G18" s="72">
        <f t="shared" si="1"/>
        <v>21622660</v>
      </c>
      <c r="H18" s="72">
        <f t="shared" si="1"/>
        <v>21246738</v>
      </c>
      <c r="I18" s="72">
        <f t="shared" si="1"/>
        <v>62570588</v>
      </c>
      <c r="J18" s="72">
        <f t="shared" si="1"/>
        <v>20309226</v>
      </c>
      <c r="K18" s="72">
        <f t="shared" si="1"/>
        <v>14967874</v>
      </c>
      <c r="L18" s="72">
        <f t="shared" si="1"/>
        <v>28618307</v>
      </c>
      <c r="M18" s="72">
        <f t="shared" si="1"/>
        <v>63895407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126465995</v>
      </c>
      <c r="W18" s="72">
        <f t="shared" si="1"/>
        <v>143443061</v>
      </c>
      <c r="X18" s="72">
        <f t="shared" si="1"/>
        <v>-16977066</v>
      </c>
      <c r="Y18" s="66">
        <f>+IF(W18&lt;&gt;0,(X18/W18)*100,0)</f>
        <v>-11.835404153847499</v>
      </c>
      <c r="Z18" s="73">
        <f t="shared" si="1"/>
        <v>291496837</v>
      </c>
    </row>
    <row r="19" spans="1:26" ht="13.5">
      <c r="A19" s="69" t="s">
        <v>43</v>
      </c>
      <c r="B19" s="74">
        <f>+B10-B18</f>
        <v>-21580056</v>
      </c>
      <c r="C19" s="74">
        <f>+C10-C18</f>
        <v>0</v>
      </c>
      <c r="D19" s="75">
        <f aca="true" t="shared" si="2" ref="D19:Z19">+D10-D18</f>
        <v>-11379237</v>
      </c>
      <c r="E19" s="76">
        <f t="shared" si="2"/>
        <v>-11379237</v>
      </c>
      <c r="F19" s="76">
        <f t="shared" si="2"/>
        <v>53967301</v>
      </c>
      <c r="G19" s="76">
        <f t="shared" si="2"/>
        <v>-11963785</v>
      </c>
      <c r="H19" s="76">
        <f t="shared" si="2"/>
        <v>-12950901</v>
      </c>
      <c r="I19" s="76">
        <f t="shared" si="2"/>
        <v>29052615</v>
      </c>
      <c r="J19" s="76">
        <f t="shared" si="2"/>
        <v>-8686835</v>
      </c>
      <c r="K19" s="76">
        <f t="shared" si="2"/>
        <v>48484505</v>
      </c>
      <c r="L19" s="76">
        <f t="shared" si="2"/>
        <v>-21477390</v>
      </c>
      <c r="M19" s="76">
        <f t="shared" si="2"/>
        <v>18320280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47372895</v>
      </c>
      <c r="W19" s="76">
        <f>IF(E10=E18,0,W10-W18)</f>
        <v>-7845361</v>
      </c>
      <c r="X19" s="76">
        <f t="shared" si="2"/>
        <v>55218256</v>
      </c>
      <c r="Y19" s="77">
        <f>+IF(W19&lt;&gt;0,(X19/W19)*100,0)</f>
        <v>-703.8332079301385</v>
      </c>
      <c r="Z19" s="78">
        <f t="shared" si="2"/>
        <v>-11379237</v>
      </c>
    </row>
    <row r="20" spans="1:26" ht="13.5">
      <c r="A20" s="57" t="s">
        <v>44</v>
      </c>
      <c r="B20" s="18">
        <v>44722631</v>
      </c>
      <c r="C20" s="18">
        <v>0</v>
      </c>
      <c r="D20" s="58">
        <v>50840000</v>
      </c>
      <c r="E20" s="59">
        <v>50840000</v>
      </c>
      <c r="F20" s="59">
        <v>0</v>
      </c>
      <c r="G20" s="59">
        <v>0</v>
      </c>
      <c r="H20" s="59">
        <v>104080</v>
      </c>
      <c r="I20" s="59">
        <v>104080</v>
      </c>
      <c r="J20" s="59">
        <v>0</v>
      </c>
      <c r="K20" s="59">
        <v>3111618</v>
      </c>
      <c r="L20" s="59">
        <v>0</v>
      </c>
      <c r="M20" s="59">
        <v>3111618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3215698</v>
      </c>
      <c r="W20" s="59">
        <v>24610331</v>
      </c>
      <c r="X20" s="59">
        <v>-21394633</v>
      </c>
      <c r="Y20" s="60">
        <v>-86.93</v>
      </c>
      <c r="Z20" s="61">
        <v>50840000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23142575</v>
      </c>
      <c r="C22" s="85">
        <f>SUM(C19:C21)</f>
        <v>0</v>
      </c>
      <c r="D22" s="86">
        <f aca="true" t="shared" si="3" ref="D22:Z22">SUM(D19:D21)</f>
        <v>39460763</v>
      </c>
      <c r="E22" s="87">
        <f t="shared" si="3"/>
        <v>39460763</v>
      </c>
      <c r="F22" s="87">
        <f t="shared" si="3"/>
        <v>53967301</v>
      </c>
      <c r="G22" s="87">
        <f t="shared" si="3"/>
        <v>-11963785</v>
      </c>
      <c r="H22" s="87">
        <f t="shared" si="3"/>
        <v>-12846821</v>
      </c>
      <c r="I22" s="87">
        <f t="shared" si="3"/>
        <v>29156695</v>
      </c>
      <c r="J22" s="87">
        <f t="shared" si="3"/>
        <v>-8686835</v>
      </c>
      <c r="K22" s="87">
        <f t="shared" si="3"/>
        <v>51596123</v>
      </c>
      <c r="L22" s="87">
        <f t="shared" si="3"/>
        <v>-21477390</v>
      </c>
      <c r="M22" s="87">
        <f t="shared" si="3"/>
        <v>21431898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50588593</v>
      </c>
      <c r="W22" s="87">
        <f t="shared" si="3"/>
        <v>16764970</v>
      </c>
      <c r="X22" s="87">
        <f t="shared" si="3"/>
        <v>33823623</v>
      </c>
      <c r="Y22" s="88">
        <f>+IF(W22&lt;&gt;0,(X22/W22)*100,0)</f>
        <v>201.7517657353398</v>
      </c>
      <c r="Z22" s="89">
        <f t="shared" si="3"/>
        <v>39460763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23142575</v>
      </c>
      <c r="C24" s="74">
        <f>SUM(C22:C23)</f>
        <v>0</v>
      </c>
      <c r="D24" s="75">
        <f aca="true" t="shared" si="4" ref="D24:Z24">SUM(D22:D23)</f>
        <v>39460763</v>
      </c>
      <c r="E24" s="76">
        <f t="shared" si="4"/>
        <v>39460763</v>
      </c>
      <c r="F24" s="76">
        <f t="shared" si="4"/>
        <v>53967301</v>
      </c>
      <c r="G24" s="76">
        <f t="shared" si="4"/>
        <v>-11963785</v>
      </c>
      <c r="H24" s="76">
        <f t="shared" si="4"/>
        <v>-12846821</v>
      </c>
      <c r="I24" s="76">
        <f t="shared" si="4"/>
        <v>29156695</v>
      </c>
      <c r="J24" s="76">
        <f t="shared" si="4"/>
        <v>-8686835</v>
      </c>
      <c r="K24" s="76">
        <f t="shared" si="4"/>
        <v>51596123</v>
      </c>
      <c r="L24" s="76">
        <f t="shared" si="4"/>
        <v>-21477390</v>
      </c>
      <c r="M24" s="76">
        <f t="shared" si="4"/>
        <v>21431898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50588593</v>
      </c>
      <c r="W24" s="76">
        <f t="shared" si="4"/>
        <v>16764970</v>
      </c>
      <c r="X24" s="76">
        <f t="shared" si="4"/>
        <v>33823623</v>
      </c>
      <c r="Y24" s="77">
        <f>+IF(W24&lt;&gt;0,(X24/W24)*100,0)</f>
        <v>201.7517657353398</v>
      </c>
      <c r="Z24" s="78">
        <f t="shared" si="4"/>
        <v>39460763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54227684</v>
      </c>
      <c r="C27" s="21">
        <v>0</v>
      </c>
      <c r="D27" s="98">
        <v>77290000</v>
      </c>
      <c r="E27" s="99">
        <v>77290000</v>
      </c>
      <c r="F27" s="99">
        <v>123960</v>
      </c>
      <c r="G27" s="99">
        <v>0</v>
      </c>
      <c r="H27" s="99">
        <v>91298</v>
      </c>
      <c r="I27" s="99">
        <v>215258</v>
      </c>
      <c r="J27" s="99">
        <v>1531698</v>
      </c>
      <c r="K27" s="99">
        <v>2790184</v>
      </c>
      <c r="L27" s="99">
        <v>7445942</v>
      </c>
      <c r="M27" s="99">
        <v>11767824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11983082</v>
      </c>
      <c r="W27" s="99">
        <v>38645000</v>
      </c>
      <c r="X27" s="99">
        <v>-26661918</v>
      </c>
      <c r="Y27" s="100">
        <v>-68.99</v>
      </c>
      <c r="Z27" s="101">
        <v>77290000</v>
      </c>
    </row>
    <row r="28" spans="1:26" ht="13.5">
      <c r="A28" s="102" t="s">
        <v>44</v>
      </c>
      <c r="B28" s="18">
        <v>44797114</v>
      </c>
      <c r="C28" s="18">
        <v>0</v>
      </c>
      <c r="D28" s="58">
        <v>50840000</v>
      </c>
      <c r="E28" s="59">
        <v>50840000</v>
      </c>
      <c r="F28" s="59">
        <v>0</v>
      </c>
      <c r="G28" s="59">
        <v>0</v>
      </c>
      <c r="H28" s="59">
        <v>91298</v>
      </c>
      <c r="I28" s="59">
        <v>91298</v>
      </c>
      <c r="J28" s="59">
        <v>927965</v>
      </c>
      <c r="K28" s="59">
        <v>2758445</v>
      </c>
      <c r="L28" s="59">
        <v>7011535</v>
      </c>
      <c r="M28" s="59">
        <v>10697945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10789243</v>
      </c>
      <c r="W28" s="59">
        <v>25420000</v>
      </c>
      <c r="X28" s="59">
        <v>-14630757</v>
      </c>
      <c r="Y28" s="60">
        <v>-57.56</v>
      </c>
      <c r="Z28" s="61">
        <v>50840000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9430570</v>
      </c>
      <c r="C31" s="18">
        <v>0</v>
      </c>
      <c r="D31" s="58">
        <v>26450000</v>
      </c>
      <c r="E31" s="59">
        <v>26450000</v>
      </c>
      <c r="F31" s="59">
        <v>123960</v>
      </c>
      <c r="G31" s="59">
        <v>0</v>
      </c>
      <c r="H31" s="59">
        <v>0</v>
      </c>
      <c r="I31" s="59">
        <v>123960</v>
      </c>
      <c r="J31" s="59">
        <v>603733</v>
      </c>
      <c r="K31" s="59">
        <v>31739</v>
      </c>
      <c r="L31" s="59">
        <v>434407</v>
      </c>
      <c r="M31" s="59">
        <v>1069879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1193839</v>
      </c>
      <c r="W31" s="59">
        <v>13225000</v>
      </c>
      <c r="X31" s="59">
        <v>-12031161</v>
      </c>
      <c r="Y31" s="60">
        <v>-90.97</v>
      </c>
      <c r="Z31" s="61">
        <v>26450000</v>
      </c>
    </row>
    <row r="32" spans="1:26" ht="13.5">
      <c r="A32" s="69" t="s">
        <v>50</v>
      </c>
      <c r="B32" s="21">
        <f>SUM(B28:B31)</f>
        <v>54227684</v>
      </c>
      <c r="C32" s="21">
        <f>SUM(C28:C31)</f>
        <v>0</v>
      </c>
      <c r="D32" s="98">
        <f aca="true" t="shared" si="5" ref="D32:Z32">SUM(D28:D31)</f>
        <v>77290000</v>
      </c>
      <c r="E32" s="99">
        <f t="shared" si="5"/>
        <v>77290000</v>
      </c>
      <c r="F32" s="99">
        <f t="shared" si="5"/>
        <v>123960</v>
      </c>
      <c r="G32" s="99">
        <f t="shared" si="5"/>
        <v>0</v>
      </c>
      <c r="H32" s="99">
        <f t="shared" si="5"/>
        <v>91298</v>
      </c>
      <c r="I32" s="99">
        <f t="shared" si="5"/>
        <v>215258</v>
      </c>
      <c r="J32" s="99">
        <f t="shared" si="5"/>
        <v>1531698</v>
      </c>
      <c r="K32" s="99">
        <f t="shared" si="5"/>
        <v>2790184</v>
      </c>
      <c r="L32" s="99">
        <f t="shared" si="5"/>
        <v>7445942</v>
      </c>
      <c r="M32" s="99">
        <f t="shared" si="5"/>
        <v>11767824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11983082</v>
      </c>
      <c r="W32" s="99">
        <f t="shared" si="5"/>
        <v>38645000</v>
      </c>
      <c r="X32" s="99">
        <f t="shared" si="5"/>
        <v>-26661918</v>
      </c>
      <c r="Y32" s="100">
        <f>+IF(W32&lt;&gt;0,(X32/W32)*100,0)</f>
        <v>-68.99189545866219</v>
      </c>
      <c r="Z32" s="101">
        <f t="shared" si="5"/>
        <v>77290000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90617626</v>
      </c>
      <c r="C35" s="18">
        <v>0</v>
      </c>
      <c r="D35" s="58">
        <v>72269000</v>
      </c>
      <c r="E35" s="59">
        <v>72269000</v>
      </c>
      <c r="F35" s="59">
        <v>147122787</v>
      </c>
      <c r="G35" s="59">
        <v>155347125</v>
      </c>
      <c r="H35" s="59">
        <v>141355885</v>
      </c>
      <c r="I35" s="59">
        <v>141355885</v>
      </c>
      <c r="J35" s="59">
        <v>125991628</v>
      </c>
      <c r="K35" s="59">
        <v>0</v>
      </c>
      <c r="L35" s="59">
        <v>0</v>
      </c>
      <c r="M35" s="59">
        <v>125991628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125991628</v>
      </c>
      <c r="W35" s="59">
        <v>36134500</v>
      </c>
      <c r="X35" s="59">
        <v>89857128</v>
      </c>
      <c r="Y35" s="60">
        <v>248.67</v>
      </c>
      <c r="Z35" s="61">
        <v>72269000</v>
      </c>
    </row>
    <row r="36" spans="1:26" ht="13.5">
      <c r="A36" s="57" t="s">
        <v>53</v>
      </c>
      <c r="B36" s="18">
        <v>813498788</v>
      </c>
      <c r="C36" s="18">
        <v>0</v>
      </c>
      <c r="D36" s="58">
        <v>1077246812</v>
      </c>
      <c r="E36" s="59">
        <v>1077246812</v>
      </c>
      <c r="F36" s="59">
        <v>792387413</v>
      </c>
      <c r="G36" s="59">
        <v>802898405</v>
      </c>
      <c r="H36" s="59">
        <v>804507803</v>
      </c>
      <c r="I36" s="59">
        <v>804507803</v>
      </c>
      <c r="J36" s="59">
        <v>808341687</v>
      </c>
      <c r="K36" s="59">
        <v>0</v>
      </c>
      <c r="L36" s="59">
        <v>0</v>
      </c>
      <c r="M36" s="59">
        <v>808341687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808341687</v>
      </c>
      <c r="W36" s="59">
        <v>538623406</v>
      </c>
      <c r="X36" s="59">
        <v>269718281</v>
      </c>
      <c r="Y36" s="60">
        <v>50.08</v>
      </c>
      <c r="Z36" s="61">
        <v>1077246812</v>
      </c>
    </row>
    <row r="37" spans="1:26" ht="13.5">
      <c r="A37" s="57" t="s">
        <v>54</v>
      </c>
      <c r="B37" s="18">
        <v>82178006</v>
      </c>
      <c r="C37" s="18">
        <v>0</v>
      </c>
      <c r="D37" s="58">
        <v>43000000</v>
      </c>
      <c r="E37" s="59">
        <v>43000000</v>
      </c>
      <c r="F37" s="59">
        <v>74018365</v>
      </c>
      <c r="G37" s="59">
        <v>98109963</v>
      </c>
      <c r="H37" s="59">
        <v>98598466</v>
      </c>
      <c r="I37" s="59">
        <v>98598466</v>
      </c>
      <c r="J37" s="59">
        <v>95309934</v>
      </c>
      <c r="K37" s="59">
        <v>0</v>
      </c>
      <c r="L37" s="59">
        <v>0</v>
      </c>
      <c r="M37" s="59">
        <v>95309934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95309934</v>
      </c>
      <c r="W37" s="59">
        <v>21500000</v>
      </c>
      <c r="X37" s="59">
        <v>73809934</v>
      </c>
      <c r="Y37" s="60">
        <v>343.3</v>
      </c>
      <c r="Z37" s="61">
        <v>43000000</v>
      </c>
    </row>
    <row r="38" spans="1:26" ht="13.5">
      <c r="A38" s="57" t="s">
        <v>55</v>
      </c>
      <c r="B38" s="18">
        <v>34693365</v>
      </c>
      <c r="C38" s="18">
        <v>0</v>
      </c>
      <c r="D38" s="58">
        <v>40000000</v>
      </c>
      <c r="E38" s="59">
        <v>40000000</v>
      </c>
      <c r="F38" s="59">
        <v>27077179</v>
      </c>
      <c r="G38" s="59">
        <v>30512382</v>
      </c>
      <c r="H38" s="59">
        <v>30512382</v>
      </c>
      <c r="I38" s="59">
        <v>30512382</v>
      </c>
      <c r="J38" s="59">
        <v>30512382</v>
      </c>
      <c r="K38" s="59">
        <v>0</v>
      </c>
      <c r="L38" s="59">
        <v>0</v>
      </c>
      <c r="M38" s="59">
        <v>30512382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30512382</v>
      </c>
      <c r="W38" s="59">
        <v>20000000</v>
      </c>
      <c r="X38" s="59">
        <v>10512382</v>
      </c>
      <c r="Y38" s="60">
        <v>52.56</v>
      </c>
      <c r="Z38" s="61">
        <v>40000000</v>
      </c>
    </row>
    <row r="39" spans="1:26" ht="13.5">
      <c r="A39" s="57" t="s">
        <v>56</v>
      </c>
      <c r="B39" s="18">
        <v>787245043</v>
      </c>
      <c r="C39" s="18">
        <v>0</v>
      </c>
      <c r="D39" s="58">
        <v>1066515812</v>
      </c>
      <c r="E39" s="59">
        <v>1066515812</v>
      </c>
      <c r="F39" s="59">
        <v>838414656</v>
      </c>
      <c r="G39" s="59">
        <v>829623185</v>
      </c>
      <c r="H39" s="59">
        <v>816752840</v>
      </c>
      <c r="I39" s="59">
        <v>816752840</v>
      </c>
      <c r="J39" s="59">
        <v>808510999</v>
      </c>
      <c r="K39" s="59">
        <v>0</v>
      </c>
      <c r="L39" s="59">
        <v>0</v>
      </c>
      <c r="M39" s="59">
        <v>808510999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808510999</v>
      </c>
      <c r="W39" s="59">
        <v>533257906</v>
      </c>
      <c r="X39" s="59">
        <v>275253093</v>
      </c>
      <c r="Y39" s="60">
        <v>51.62</v>
      </c>
      <c r="Z39" s="61">
        <v>1066515812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19001146</v>
      </c>
      <c r="C42" s="18">
        <v>0</v>
      </c>
      <c r="D42" s="58">
        <v>72558760</v>
      </c>
      <c r="E42" s="59">
        <v>72558760</v>
      </c>
      <c r="F42" s="59">
        <v>48874758</v>
      </c>
      <c r="G42" s="59">
        <v>-14946260</v>
      </c>
      <c r="H42" s="59">
        <v>4768172</v>
      </c>
      <c r="I42" s="59">
        <v>38696670</v>
      </c>
      <c r="J42" s="59">
        <v>-23051389</v>
      </c>
      <c r="K42" s="59">
        <v>0</v>
      </c>
      <c r="L42" s="59">
        <v>0</v>
      </c>
      <c r="M42" s="59">
        <v>-23051389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15645281</v>
      </c>
      <c r="W42" s="59">
        <v>32866803</v>
      </c>
      <c r="X42" s="59">
        <v>-17221522</v>
      </c>
      <c r="Y42" s="60">
        <v>-52.4</v>
      </c>
      <c r="Z42" s="61">
        <v>72558760</v>
      </c>
    </row>
    <row r="43" spans="1:26" ht="13.5">
      <c r="A43" s="57" t="s">
        <v>59</v>
      </c>
      <c r="B43" s="18">
        <v>0</v>
      </c>
      <c r="C43" s="18">
        <v>0</v>
      </c>
      <c r="D43" s="58">
        <v>-72290000</v>
      </c>
      <c r="E43" s="59">
        <v>-72290000</v>
      </c>
      <c r="F43" s="59">
        <v>-125771</v>
      </c>
      <c r="G43" s="59">
        <v>0</v>
      </c>
      <c r="H43" s="59">
        <v>-91298</v>
      </c>
      <c r="I43" s="59">
        <v>-217069</v>
      </c>
      <c r="J43" s="59">
        <v>-1531698</v>
      </c>
      <c r="K43" s="59">
        <v>0</v>
      </c>
      <c r="L43" s="59">
        <v>0</v>
      </c>
      <c r="M43" s="59">
        <v>-1531698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-1748767</v>
      </c>
      <c r="W43" s="59">
        <v>-26562150</v>
      </c>
      <c r="X43" s="59">
        <v>24813383</v>
      </c>
      <c r="Y43" s="60">
        <v>-93.42</v>
      </c>
      <c r="Z43" s="61">
        <v>-72290000</v>
      </c>
    </row>
    <row r="44" spans="1:26" ht="13.5">
      <c r="A44" s="57" t="s">
        <v>60</v>
      </c>
      <c r="B44" s="18">
        <v>0</v>
      </c>
      <c r="C44" s="18">
        <v>0</v>
      </c>
      <c r="D44" s="58">
        <v>500000</v>
      </c>
      <c r="E44" s="59">
        <v>500000</v>
      </c>
      <c r="F44" s="59">
        <v>-2910</v>
      </c>
      <c r="G44" s="59">
        <v>-22214</v>
      </c>
      <c r="H44" s="59">
        <v>-600</v>
      </c>
      <c r="I44" s="59">
        <v>-25724</v>
      </c>
      <c r="J44" s="59">
        <v>23888</v>
      </c>
      <c r="K44" s="59">
        <v>0</v>
      </c>
      <c r="L44" s="59">
        <v>0</v>
      </c>
      <c r="M44" s="59">
        <v>23888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-1836</v>
      </c>
      <c r="W44" s="59"/>
      <c r="X44" s="59">
        <v>-1836</v>
      </c>
      <c r="Y44" s="60">
        <v>0</v>
      </c>
      <c r="Z44" s="61">
        <v>500000</v>
      </c>
    </row>
    <row r="45" spans="1:26" ht="13.5">
      <c r="A45" s="69" t="s">
        <v>61</v>
      </c>
      <c r="B45" s="21">
        <v>19001146</v>
      </c>
      <c r="C45" s="21">
        <v>0</v>
      </c>
      <c r="D45" s="98">
        <v>20768758</v>
      </c>
      <c r="E45" s="99">
        <v>20768758</v>
      </c>
      <c r="F45" s="99">
        <v>84146302</v>
      </c>
      <c r="G45" s="99">
        <v>69177828</v>
      </c>
      <c r="H45" s="99">
        <v>73854102</v>
      </c>
      <c r="I45" s="99">
        <v>73854102</v>
      </c>
      <c r="J45" s="99">
        <v>49294903</v>
      </c>
      <c r="K45" s="99">
        <v>0</v>
      </c>
      <c r="L45" s="99">
        <v>0</v>
      </c>
      <c r="M45" s="99">
        <v>49294903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49294903</v>
      </c>
      <c r="W45" s="99">
        <v>26304651</v>
      </c>
      <c r="X45" s="99">
        <v>22990252</v>
      </c>
      <c r="Y45" s="100">
        <v>87.4</v>
      </c>
      <c r="Z45" s="101">
        <v>20768758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8221728</v>
      </c>
      <c r="C49" s="51">
        <v>0</v>
      </c>
      <c r="D49" s="128">
        <v>4742560</v>
      </c>
      <c r="E49" s="53">
        <v>2958740</v>
      </c>
      <c r="F49" s="53">
        <v>0</v>
      </c>
      <c r="G49" s="53">
        <v>0</v>
      </c>
      <c r="H49" s="53">
        <v>0</v>
      </c>
      <c r="I49" s="53">
        <v>2447760</v>
      </c>
      <c r="J49" s="53">
        <v>0</v>
      </c>
      <c r="K49" s="53">
        <v>0</v>
      </c>
      <c r="L49" s="53">
        <v>0</v>
      </c>
      <c r="M49" s="53">
        <v>2482758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1786884</v>
      </c>
      <c r="W49" s="53">
        <v>13523559</v>
      </c>
      <c r="X49" s="53">
        <v>24321900</v>
      </c>
      <c r="Y49" s="53">
        <v>60485889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100.15808626299096</v>
      </c>
      <c r="E58" s="7">
        <f t="shared" si="6"/>
        <v>100.15808626299096</v>
      </c>
      <c r="F58" s="7">
        <f t="shared" si="6"/>
        <v>90.24503400805354</v>
      </c>
      <c r="G58" s="7">
        <f t="shared" si="6"/>
        <v>70.62609142559174</v>
      </c>
      <c r="H58" s="7">
        <f t="shared" si="6"/>
        <v>127.97824693307052</v>
      </c>
      <c r="I58" s="7">
        <f t="shared" si="6"/>
        <v>95.53762408905769</v>
      </c>
      <c r="J58" s="7">
        <f t="shared" si="6"/>
        <v>68.39439343100712</v>
      </c>
      <c r="K58" s="7">
        <f t="shared" si="6"/>
        <v>0</v>
      </c>
      <c r="L58" s="7">
        <f t="shared" si="6"/>
        <v>0</v>
      </c>
      <c r="M58" s="7">
        <f t="shared" si="6"/>
        <v>24.805875995401717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59.12656637772427</v>
      </c>
      <c r="W58" s="7">
        <f t="shared" si="6"/>
        <v>99.945271317192</v>
      </c>
      <c r="X58" s="7">
        <f t="shared" si="6"/>
        <v>0</v>
      </c>
      <c r="Y58" s="7">
        <f t="shared" si="6"/>
        <v>0</v>
      </c>
      <c r="Z58" s="8">
        <f t="shared" si="6"/>
        <v>100.15808626299096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82.40507930580854</v>
      </c>
      <c r="G59" s="10">
        <f t="shared" si="7"/>
        <v>58.676165733722584</v>
      </c>
      <c r="H59" s="10">
        <f t="shared" si="7"/>
        <v>150.71656864711503</v>
      </c>
      <c r="I59" s="10">
        <f t="shared" si="7"/>
        <v>91.70240025018894</v>
      </c>
      <c r="J59" s="10">
        <f t="shared" si="7"/>
        <v>53.348854439069214</v>
      </c>
      <c r="K59" s="10">
        <f t="shared" si="7"/>
        <v>0</v>
      </c>
      <c r="L59" s="10">
        <f t="shared" si="7"/>
        <v>0</v>
      </c>
      <c r="M59" s="10">
        <f t="shared" si="7"/>
        <v>17.653582677351523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52.153296792374434</v>
      </c>
      <c r="W59" s="10">
        <f t="shared" si="7"/>
        <v>101.2675329525928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98.39339673526186</v>
      </c>
      <c r="G60" s="13">
        <f t="shared" si="7"/>
        <v>80.10153811029714</v>
      </c>
      <c r="H60" s="13">
        <f t="shared" si="7"/>
        <v>120.44198927679855</v>
      </c>
      <c r="I60" s="13">
        <f t="shared" si="7"/>
        <v>99.57921315900855</v>
      </c>
      <c r="J60" s="13">
        <f t="shared" si="7"/>
        <v>84.69724015967635</v>
      </c>
      <c r="K60" s="13">
        <f t="shared" si="7"/>
        <v>0</v>
      </c>
      <c r="L60" s="13">
        <f t="shared" si="7"/>
        <v>0</v>
      </c>
      <c r="M60" s="13">
        <f t="shared" si="7"/>
        <v>29.23277177619174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63.807295990010815</v>
      </c>
      <c r="W60" s="13">
        <f t="shared" si="7"/>
        <v>98.96657561151247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99.99999819168174</v>
      </c>
      <c r="E61" s="13">
        <f t="shared" si="7"/>
        <v>99.99999819168174</v>
      </c>
      <c r="F61" s="13">
        <f t="shared" si="7"/>
        <v>97.7866302017527</v>
      </c>
      <c r="G61" s="13">
        <f t="shared" si="7"/>
        <v>79.15618746883142</v>
      </c>
      <c r="H61" s="13">
        <f t="shared" si="7"/>
        <v>121.8518036393715</v>
      </c>
      <c r="I61" s="13">
        <f t="shared" si="7"/>
        <v>99.52148425325728</v>
      </c>
      <c r="J61" s="13">
        <f t="shared" si="7"/>
        <v>80.48637002658195</v>
      </c>
      <c r="K61" s="13">
        <f t="shared" si="7"/>
        <v>0</v>
      </c>
      <c r="L61" s="13">
        <f t="shared" si="7"/>
        <v>0</v>
      </c>
      <c r="M61" s="13">
        <f t="shared" si="7"/>
        <v>27.81203511798287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63.09267749700857</v>
      </c>
      <c r="W61" s="13">
        <f t="shared" si="7"/>
        <v>97.76483152231611</v>
      </c>
      <c r="X61" s="13">
        <f t="shared" si="7"/>
        <v>0</v>
      </c>
      <c r="Y61" s="13">
        <f t="shared" si="7"/>
        <v>0</v>
      </c>
      <c r="Z61" s="14">
        <f t="shared" si="7"/>
        <v>99.99999819168174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98.64238183191704</v>
      </c>
      <c r="G64" s="13">
        <f t="shared" si="7"/>
        <v>80.63832858225382</v>
      </c>
      <c r="H64" s="13">
        <f t="shared" si="7"/>
        <v>111.05818673883627</v>
      </c>
      <c r="I64" s="13">
        <f t="shared" si="7"/>
        <v>96.7784950584656</v>
      </c>
      <c r="J64" s="13">
        <f t="shared" si="7"/>
        <v>82.03858256019663</v>
      </c>
      <c r="K64" s="13">
        <f t="shared" si="7"/>
        <v>0</v>
      </c>
      <c r="L64" s="13">
        <f t="shared" si="7"/>
        <v>0</v>
      </c>
      <c r="M64" s="13">
        <f t="shared" si="7"/>
        <v>27.18347658089712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60.71017142048778</v>
      </c>
      <c r="W64" s="13">
        <f t="shared" si="7"/>
        <v>111.41045487738161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100.00003904724717</v>
      </c>
      <c r="E65" s="13">
        <f t="shared" si="7"/>
        <v>100.00003904724717</v>
      </c>
      <c r="F65" s="13">
        <f t="shared" si="7"/>
        <v>176.6035603277762</v>
      </c>
      <c r="G65" s="13">
        <f t="shared" si="7"/>
        <v>266.4151420622207</v>
      </c>
      <c r="H65" s="13">
        <f t="shared" si="7"/>
        <v>-24.69565829287172</v>
      </c>
      <c r="I65" s="13">
        <f t="shared" si="7"/>
        <v>135.58160257728426</v>
      </c>
      <c r="J65" s="13">
        <f t="shared" si="7"/>
        <v>700.8006205501842</v>
      </c>
      <c r="K65" s="13">
        <f t="shared" si="7"/>
        <v>0</v>
      </c>
      <c r="L65" s="13">
        <f t="shared" si="7"/>
        <v>0</v>
      </c>
      <c r="M65" s="13">
        <f t="shared" si="7"/>
        <v>293.56512051618296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213.95354192452723</v>
      </c>
      <c r="W65" s="13">
        <f t="shared" si="7"/>
        <v>99.937560806796</v>
      </c>
      <c r="X65" s="13">
        <f t="shared" si="7"/>
        <v>0</v>
      </c>
      <c r="Y65" s="13">
        <f t="shared" si="7"/>
        <v>0</v>
      </c>
      <c r="Z65" s="14">
        <f t="shared" si="7"/>
        <v>100.00003904724717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103.10003999999999</v>
      </c>
      <c r="E66" s="16">
        <f t="shared" si="7"/>
        <v>103.10003999999999</v>
      </c>
      <c r="F66" s="16">
        <f t="shared" si="7"/>
        <v>23.517427454435328</v>
      </c>
      <c r="G66" s="16">
        <f t="shared" si="7"/>
        <v>13.821429341846969</v>
      </c>
      <c r="H66" s="16">
        <f t="shared" si="7"/>
        <v>145.25288889154672</v>
      </c>
      <c r="I66" s="16">
        <f t="shared" si="7"/>
        <v>64.42705953131598</v>
      </c>
      <c r="J66" s="16">
        <f t="shared" si="7"/>
        <v>5.97988928174109</v>
      </c>
      <c r="K66" s="16">
        <f t="shared" si="7"/>
        <v>0</v>
      </c>
      <c r="L66" s="16">
        <f t="shared" si="7"/>
        <v>0</v>
      </c>
      <c r="M66" s="16">
        <f t="shared" si="7"/>
        <v>4.018701213107326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33.43941911431696</v>
      </c>
      <c r="W66" s="16">
        <f t="shared" si="7"/>
        <v>104.33817790743652</v>
      </c>
      <c r="X66" s="16">
        <f t="shared" si="7"/>
        <v>0</v>
      </c>
      <c r="Y66" s="16">
        <f t="shared" si="7"/>
        <v>0</v>
      </c>
      <c r="Z66" s="17">
        <f t="shared" si="7"/>
        <v>103.10003999999999</v>
      </c>
    </row>
    <row r="67" spans="1:26" ht="13.5" hidden="1">
      <c r="A67" s="40" t="s">
        <v>119</v>
      </c>
      <c r="B67" s="23">
        <v>82295137</v>
      </c>
      <c r="C67" s="23"/>
      <c r="D67" s="24">
        <v>98049000</v>
      </c>
      <c r="E67" s="25">
        <v>98049000</v>
      </c>
      <c r="F67" s="25">
        <v>7033187</v>
      </c>
      <c r="G67" s="25">
        <v>7463862</v>
      </c>
      <c r="H67" s="25">
        <v>6879030</v>
      </c>
      <c r="I67" s="25">
        <v>21376079</v>
      </c>
      <c r="J67" s="25">
        <v>8225066</v>
      </c>
      <c r="K67" s="25">
        <v>7220549</v>
      </c>
      <c r="L67" s="25">
        <v>7232415</v>
      </c>
      <c r="M67" s="25">
        <v>22678030</v>
      </c>
      <c r="N67" s="25"/>
      <c r="O67" s="25"/>
      <c r="P67" s="25"/>
      <c r="Q67" s="25"/>
      <c r="R67" s="25"/>
      <c r="S67" s="25"/>
      <c r="T67" s="25"/>
      <c r="U67" s="25"/>
      <c r="V67" s="25">
        <v>44054109</v>
      </c>
      <c r="W67" s="25">
        <v>47426685</v>
      </c>
      <c r="X67" s="25"/>
      <c r="Y67" s="24"/>
      <c r="Z67" s="26">
        <v>98049000</v>
      </c>
    </row>
    <row r="68" spans="1:26" ht="13.5" hidden="1">
      <c r="A68" s="36" t="s">
        <v>31</v>
      </c>
      <c r="B68" s="18">
        <v>20449606</v>
      </c>
      <c r="C68" s="18"/>
      <c r="D68" s="19">
        <v>30000000</v>
      </c>
      <c r="E68" s="20">
        <v>30000000</v>
      </c>
      <c r="F68" s="20">
        <v>1628254</v>
      </c>
      <c r="G68" s="20">
        <v>1866850</v>
      </c>
      <c r="H68" s="20">
        <v>1301271</v>
      </c>
      <c r="I68" s="20">
        <v>4796375</v>
      </c>
      <c r="J68" s="20">
        <v>1819458</v>
      </c>
      <c r="K68" s="20">
        <v>1852670</v>
      </c>
      <c r="L68" s="20">
        <v>1826246</v>
      </c>
      <c r="M68" s="20">
        <v>5498374</v>
      </c>
      <c r="N68" s="20"/>
      <c r="O68" s="20"/>
      <c r="P68" s="20"/>
      <c r="Q68" s="20"/>
      <c r="R68" s="20"/>
      <c r="S68" s="20"/>
      <c r="T68" s="20"/>
      <c r="U68" s="20"/>
      <c r="V68" s="20">
        <v>10294749</v>
      </c>
      <c r="W68" s="20">
        <v>14522226</v>
      </c>
      <c r="X68" s="20"/>
      <c r="Y68" s="19"/>
      <c r="Z68" s="22">
        <v>30000000</v>
      </c>
    </row>
    <row r="69" spans="1:26" ht="13.5" hidden="1">
      <c r="A69" s="37" t="s">
        <v>32</v>
      </c>
      <c r="B69" s="18">
        <v>56620595</v>
      </c>
      <c r="C69" s="18"/>
      <c r="D69" s="19">
        <v>63049000</v>
      </c>
      <c r="E69" s="20">
        <v>63049000</v>
      </c>
      <c r="F69" s="20">
        <v>4987230</v>
      </c>
      <c r="G69" s="20">
        <v>5133442</v>
      </c>
      <c r="H69" s="20">
        <v>5076096</v>
      </c>
      <c r="I69" s="20">
        <v>15196768</v>
      </c>
      <c r="J69" s="20">
        <v>5426727</v>
      </c>
      <c r="K69" s="20">
        <v>4939562</v>
      </c>
      <c r="L69" s="20">
        <v>5356777</v>
      </c>
      <c r="M69" s="20">
        <v>15723066</v>
      </c>
      <c r="N69" s="20"/>
      <c r="O69" s="20"/>
      <c r="P69" s="20"/>
      <c r="Q69" s="20"/>
      <c r="R69" s="20"/>
      <c r="S69" s="20"/>
      <c r="T69" s="20"/>
      <c r="U69" s="20"/>
      <c r="V69" s="20">
        <v>30919834</v>
      </c>
      <c r="W69" s="20">
        <v>30484088</v>
      </c>
      <c r="X69" s="20"/>
      <c r="Y69" s="19"/>
      <c r="Z69" s="22">
        <v>63049000</v>
      </c>
    </row>
    <row r="70" spans="1:26" ht="13.5" hidden="1">
      <c r="A70" s="38" t="s">
        <v>113</v>
      </c>
      <c r="B70" s="18">
        <v>53899203</v>
      </c>
      <c r="C70" s="18"/>
      <c r="D70" s="19">
        <v>55300000</v>
      </c>
      <c r="E70" s="20">
        <v>55300000</v>
      </c>
      <c r="F70" s="20">
        <v>4675179</v>
      </c>
      <c r="G70" s="20">
        <v>4832590</v>
      </c>
      <c r="H70" s="20">
        <v>4770549</v>
      </c>
      <c r="I70" s="20">
        <v>14278318</v>
      </c>
      <c r="J70" s="20">
        <v>5094434</v>
      </c>
      <c r="K70" s="20">
        <v>4614672</v>
      </c>
      <c r="L70" s="20">
        <v>5033882</v>
      </c>
      <c r="M70" s="20">
        <v>14742988</v>
      </c>
      <c r="N70" s="20"/>
      <c r="O70" s="20"/>
      <c r="P70" s="20"/>
      <c r="Q70" s="20"/>
      <c r="R70" s="20"/>
      <c r="S70" s="20"/>
      <c r="T70" s="20"/>
      <c r="U70" s="20"/>
      <c r="V70" s="20">
        <v>29021306</v>
      </c>
      <c r="W70" s="20">
        <v>26769302</v>
      </c>
      <c r="X70" s="20"/>
      <c r="Y70" s="19"/>
      <c r="Z70" s="22">
        <v>55300000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2721392</v>
      </c>
      <c r="C73" s="18"/>
      <c r="D73" s="19">
        <v>5188000</v>
      </c>
      <c r="E73" s="20">
        <v>5188000</v>
      </c>
      <c r="F73" s="20">
        <v>276661</v>
      </c>
      <c r="G73" s="20">
        <v>277130</v>
      </c>
      <c r="H73" s="20">
        <v>277125</v>
      </c>
      <c r="I73" s="20">
        <v>830916</v>
      </c>
      <c r="J73" s="20">
        <v>296196</v>
      </c>
      <c r="K73" s="20">
        <v>301055</v>
      </c>
      <c r="L73" s="20">
        <v>296656</v>
      </c>
      <c r="M73" s="20">
        <v>893907</v>
      </c>
      <c r="N73" s="20"/>
      <c r="O73" s="20"/>
      <c r="P73" s="20"/>
      <c r="Q73" s="20"/>
      <c r="R73" s="20"/>
      <c r="S73" s="20"/>
      <c r="T73" s="20"/>
      <c r="U73" s="20"/>
      <c r="V73" s="20">
        <v>1724823</v>
      </c>
      <c r="W73" s="20">
        <v>2489594</v>
      </c>
      <c r="X73" s="20"/>
      <c r="Y73" s="19"/>
      <c r="Z73" s="22">
        <v>5188000</v>
      </c>
    </row>
    <row r="74" spans="1:26" ht="13.5" hidden="1">
      <c r="A74" s="38" t="s">
        <v>117</v>
      </c>
      <c r="B74" s="18"/>
      <c r="C74" s="18"/>
      <c r="D74" s="19">
        <v>2561000</v>
      </c>
      <c r="E74" s="20">
        <v>2561000</v>
      </c>
      <c r="F74" s="20">
        <v>35390</v>
      </c>
      <c r="G74" s="20">
        <v>23722</v>
      </c>
      <c r="H74" s="20">
        <v>28422</v>
      </c>
      <c r="I74" s="20">
        <v>87534</v>
      </c>
      <c r="J74" s="20">
        <v>36097</v>
      </c>
      <c r="K74" s="20">
        <v>23835</v>
      </c>
      <c r="L74" s="20">
        <v>26239</v>
      </c>
      <c r="M74" s="20">
        <v>86171</v>
      </c>
      <c r="N74" s="20"/>
      <c r="O74" s="20"/>
      <c r="P74" s="20"/>
      <c r="Q74" s="20"/>
      <c r="R74" s="20"/>
      <c r="S74" s="20"/>
      <c r="T74" s="20"/>
      <c r="U74" s="20"/>
      <c r="V74" s="20">
        <v>173705</v>
      </c>
      <c r="W74" s="20">
        <v>1225192</v>
      </c>
      <c r="X74" s="20"/>
      <c r="Y74" s="19"/>
      <c r="Z74" s="22">
        <v>2561000</v>
      </c>
    </row>
    <row r="75" spans="1:26" ht="13.5" hidden="1">
      <c r="A75" s="39" t="s">
        <v>118</v>
      </c>
      <c r="B75" s="27">
        <v>5224936</v>
      </c>
      <c r="C75" s="27"/>
      <c r="D75" s="28">
        <v>5000000</v>
      </c>
      <c r="E75" s="29">
        <v>5000000</v>
      </c>
      <c r="F75" s="29">
        <v>417703</v>
      </c>
      <c r="G75" s="29">
        <v>463570</v>
      </c>
      <c r="H75" s="29">
        <v>501663</v>
      </c>
      <c r="I75" s="29">
        <v>1382936</v>
      </c>
      <c r="J75" s="29">
        <v>978881</v>
      </c>
      <c r="K75" s="29">
        <v>428317</v>
      </c>
      <c r="L75" s="29">
        <v>49392</v>
      </c>
      <c r="M75" s="29">
        <v>1456590</v>
      </c>
      <c r="N75" s="29"/>
      <c r="O75" s="29"/>
      <c r="P75" s="29"/>
      <c r="Q75" s="29"/>
      <c r="R75" s="29"/>
      <c r="S75" s="29"/>
      <c r="T75" s="29"/>
      <c r="U75" s="29"/>
      <c r="V75" s="29">
        <v>2839526</v>
      </c>
      <c r="W75" s="29">
        <v>2420371</v>
      </c>
      <c r="X75" s="29"/>
      <c r="Y75" s="28"/>
      <c r="Z75" s="30">
        <v>5000000</v>
      </c>
    </row>
    <row r="76" spans="1:26" ht="13.5" hidden="1">
      <c r="A76" s="41" t="s">
        <v>120</v>
      </c>
      <c r="B76" s="31">
        <v>82295137</v>
      </c>
      <c r="C76" s="31"/>
      <c r="D76" s="32">
        <v>98204002</v>
      </c>
      <c r="E76" s="33">
        <v>98204002</v>
      </c>
      <c r="F76" s="33">
        <v>6347102</v>
      </c>
      <c r="G76" s="33">
        <v>5271434</v>
      </c>
      <c r="H76" s="33">
        <v>8803662</v>
      </c>
      <c r="I76" s="33">
        <v>20422198</v>
      </c>
      <c r="J76" s="33">
        <v>5625484</v>
      </c>
      <c r="K76" s="33"/>
      <c r="L76" s="33"/>
      <c r="M76" s="33">
        <v>5625484</v>
      </c>
      <c r="N76" s="33"/>
      <c r="O76" s="33"/>
      <c r="P76" s="33"/>
      <c r="Q76" s="33"/>
      <c r="R76" s="33"/>
      <c r="S76" s="33"/>
      <c r="T76" s="33"/>
      <c r="U76" s="33"/>
      <c r="V76" s="33">
        <v>26047682</v>
      </c>
      <c r="W76" s="33">
        <v>47400729</v>
      </c>
      <c r="X76" s="33"/>
      <c r="Y76" s="32"/>
      <c r="Z76" s="34">
        <v>98204002</v>
      </c>
    </row>
    <row r="77" spans="1:26" ht="13.5" hidden="1">
      <c r="A77" s="36" t="s">
        <v>31</v>
      </c>
      <c r="B77" s="18">
        <v>20449606</v>
      </c>
      <c r="C77" s="18"/>
      <c r="D77" s="19">
        <v>30000000</v>
      </c>
      <c r="E77" s="20">
        <v>30000000</v>
      </c>
      <c r="F77" s="20">
        <v>1341764</v>
      </c>
      <c r="G77" s="20">
        <v>1095396</v>
      </c>
      <c r="H77" s="20">
        <v>1961231</v>
      </c>
      <c r="I77" s="20">
        <v>4398391</v>
      </c>
      <c r="J77" s="20">
        <v>970660</v>
      </c>
      <c r="K77" s="20"/>
      <c r="L77" s="20"/>
      <c r="M77" s="20">
        <v>970660</v>
      </c>
      <c r="N77" s="20"/>
      <c r="O77" s="20"/>
      <c r="P77" s="20"/>
      <c r="Q77" s="20"/>
      <c r="R77" s="20"/>
      <c r="S77" s="20"/>
      <c r="T77" s="20"/>
      <c r="U77" s="20"/>
      <c r="V77" s="20">
        <v>5369051</v>
      </c>
      <c r="W77" s="20">
        <v>14706300</v>
      </c>
      <c r="X77" s="20"/>
      <c r="Y77" s="19"/>
      <c r="Z77" s="22">
        <v>30000000</v>
      </c>
    </row>
    <row r="78" spans="1:26" ht="13.5" hidden="1">
      <c r="A78" s="37" t="s">
        <v>32</v>
      </c>
      <c r="B78" s="18">
        <v>56620595</v>
      </c>
      <c r="C78" s="18"/>
      <c r="D78" s="19">
        <v>63049000</v>
      </c>
      <c r="E78" s="20">
        <v>63049000</v>
      </c>
      <c r="F78" s="20">
        <v>4907105</v>
      </c>
      <c r="G78" s="20">
        <v>4111966</v>
      </c>
      <c r="H78" s="20">
        <v>6113751</v>
      </c>
      <c r="I78" s="20">
        <v>15132822</v>
      </c>
      <c r="J78" s="20">
        <v>4596288</v>
      </c>
      <c r="K78" s="20"/>
      <c r="L78" s="20"/>
      <c r="M78" s="20">
        <v>4596288</v>
      </c>
      <c r="N78" s="20"/>
      <c r="O78" s="20"/>
      <c r="P78" s="20"/>
      <c r="Q78" s="20"/>
      <c r="R78" s="20"/>
      <c r="S78" s="20"/>
      <c r="T78" s="20"/>
      <c r="U78" s="20"/>
      <c r="V78" s="20">
        <v>19729110</v>
      </c>
      <c r="W78" s="20">
        <v>30169058</v>
      </c>
      <c r="X78" s="20"/>
      <c r="Y78" s="19"/>
      <c r="Z78" s="22">
        <v>63049000</v>
      </c>
    </row>
    <row r="79" spans="1:26" ht="13.5" hidden="1">
      <c r="A79" s="38" t="s">
        <v>113</v>
      </c>
      <c r="B79" s="18">
        <v>53899203</v>
      </c>
      <c r="C79" s="18"/>
      <c r="D79" s="19">
        <v>55299999</v>
      </c>
      <c r="E79" s="20">
        <v>55299999</v>
      </c>
      <c r="F79" s="20">
        <v>4571700</v>
      </c>
      <c r="G79" s="20">
        <v>3825294</v>
      </c>
      <c r="H79" s="20">
        <v>5813000</v>
      </c>
      <c r="I79" s="20">
        <v>14209994</v>
      </c>
      <c r="J79" s="20">
        <v>4100325</v>
      </c>
      <c r="K79" s="20"/>
      <c r="L79" s="20"/>
      <c r="M79" s="20">
        <v>4100325</v>
      </c>
      <c r="N79" s="20"/>
      <c r="O79" s="20"/>
      <c r="P79" s="20"/>
      <c r="Q79" s="20"/>
      <c r="R79" s="20"/>
      <c r="S79" s="20"/>
      <c r="T79" s="20"/>
      <c r="U79" s="20"/>
      <c r="V79" s="20">
        <v>18310319</v>
      </c>
      <c r="W79" s="20">
        <v>26170963</v>
      </c>
      <c r="X79" s="20"/>
      <c r="Y79" s="19"/>
      <c r="Z79" s="22">
        <v>55299999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2721392</v>
      </c>
      <c r="C82" s="18"/>
      <c r="D82" s="19">
        <v>5188000</v>
      </c>
      <c r="E82" s="20">
        <v>5188000</v>
      </c>
      <c r="F82" s="20">
        <v>272905</v>
      </c>
      <c r="G82" s="20">
        <v>223473</v>
      </c>
      <c r="H82" s="20">
        <v>307770</v>
      </c>
      <c r="I82" s="20">
        <v>804148</v>
      </c>
      <c r="J82" s="20">
        <v>242995</v>
      </c>
      <c r="K82" s="20"/>
      <c r="L82" s="20"/>
      <c r="M82" s="20">
        <v>242995</v>
      </c>
      <c r="N82" s="20"/>
      <c r="O82" s="20"/>
      <c r="P82" s="20"/>
      <c r="Q82" s="20"/>
      <c r="R82" s="20"/>
      <c r="S82" s="20"/>
      <c r="T82" s="20"/>
      <c r="U82" s="20"/>
      <c r="V82" s="20">
        <v>1047143</v>
      </c>
      <c r="W82" s="20">
        <v>2773668</v>
      </c>
      <c r="X82" s="20"/>
      <c r="Y82" s="19"/>
      <c r="Z82" s="22">
        <v>5188000</v>
      </c>
    </row>
    <row r="83" spans="1:26" ht="13.5" hidden="1">
      <c r="A83" s="38" t="s">
        <v>117</v>
      </c>
      <c r="B83" s="18"/>
      <c r="C83" s="18"/>
      <c r="D83" s="19">
        <v>2561001</v>
      </c>
      <c r="E83" s="20">
        <v>2561001</v>
      </c>
      <c r="F83" s="20">
        <v>62500</v>
      </c>
      <c r="G83" s="20">
        <v>63199</v>
      </c>
      <c r="H83" s="20">
        <v>-7019</v>
      </c>
      <c r="I83" s="20">
        <v>118680</v>
      </c>
      <c r="J83" s="20">
        <v>252968</v>
      </c>
      <c r="K83" s="20"/>
      <c r="L83" s="20"/>
      <c r="M83" s="20">
        <v>252968</v>
      </c>
      <c r="N83" s="20"/>
      <c r="O83" s="20"/>
      <c r="P83" s="20"/>
      <c r="Q83" s="20"/>
      <c r="R83" s="20"/>
      <c r="S83" s="20"/>
      <c r="T83" s="20"/>
      <c r="U83" s="20"/>
      <c r="V83" s="20">
        <v>371648</v>
      </c>
      <c r="W83" s="20">
        <v>1224427</v>
      </c>
      <c r="X83" s="20"/>
      <c r="Y83" s="19"/>
      <c r="Z83" s="22">
        <v>2561001</v>
      </c>
    </row>
    <row r="84" spans="1:26" ht="13.5" hidden="1">
      <c r="A84" s="39" t="s">
        <v>118</v>
      </c>
      <c r="B84" s="27">
        <v>5224936</v>
      </c>
      <c r="C84" s="27"/>
      <c r="D84" s="28">
        <v>5155002</v>
      </c>
      <c r="E84" s="29">
        <v>5155002</v>
      </c>
      <c r="F84" s="29">
        <v>98233</v>
      </c>
      <c r="G84" s="29">
        <v>64072</v>
      </c>
      <c r="H84" s="29">
        <v>728680</v>
      </c>
      <c r="I84" s="29">
        <v>890985</v>
      </c>
      <c r="J84" s="29">
        <v>58536</v>
      </c>
      <c r="K84" s="29"/>
      <c r="L84" s="29"/>
      <c r="M84" s="29">
        <v>58536</v>
      </c>
      <c r="N84" s="29"/>
      <c r="O84" s="29"/>
      <c r="P84" s="29"/>
      <c r="Q84" s="29"/>
      <c r="R84" s="29"/>
      <c r="S84" s="29"/>
      <c r="T84" s="29"/>
      <c r="U84" s="29"/>
      <c r="V84" s="29">
        <v>949521</v>
      </c>
      <c r="W84" s="29">
        <v>2525371</v>
      </c>
      <c r="X84" s="29"/>
      <c r="Y84" s="28"/>
      <c r="Z84" s="30">
        <v>5155002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35616305</v>
      </c>
      <c r="E5" s="59">
        <v>35616305</v>
      </c>
      <c r="F5" s="59">
        <v>2472899</v>
      </c>
      <c r="G5" s="59">
        <v>2472899</v>
      </c>
      <c r="H5" s="59">
        <v>2472899</v>
      </c>
      <c r="I5" s="59">
        <v>7418697</v>
      </c>
      <c r="J5" s="59">
        <v>2472899</v>
      </c>
      <c r="K5" s="59">
        <v>2472899</v>
      </c>
      <c r="L5" s="59">
        <v>0</v>
      </c>
      <c r="M5" s="59">
        <v>4945798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12364495</v>
      </c>
      <c r="W5" s="59">
        <v>16189230</v>
      </c>
      <c r="X5" s="59">
        <v>-3824735</v>
      </c>
      <c r="Y5" s="60">
        <v>-23.63</v>
      </c>
      <c r="Z5" s="61">
        <v>35616305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11397643</v>
      </c>
      <c r="E7" s="59">
        <v>11397643</v>
      </c>
      <c r="F7" s="59">
        <v>590319</v>
      </c>
      <c r="G7" s="59">
        <v>766807</v>
      </c>
      <c r="H7" s="59">
        <v>804521</v>
      </c>
      <c r="I7" s="59">
        <v>2161647</v>
      </c>
      <c r="J7" s="59">
        <v>695551</v>
      </c>
      <c r="K7" s="59">
        <v>620458</v>
      </c>
      <c r="L7" s="59">
        <v>0</v>
      </c>
      <c r="M7" s="59">
        <v>1316009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3477656</v>
      </c>
      <c r="W7" s="59">
        <v>5686109</v>
      </c>
      <c r="X7" s="59">
        <v>-2208453</v>
      </c>
      <c r="Y7" s="60">
        <v>-38.84</v>
      </c>
      <c r="Z7" s="61">
        <v>11397643</v>
      </c>
    </row>
    <row r="8" spans="1:26" ht="13.5">
      <c r="A8" s="57" t="s">
        <v>34</v>
      </c>
      <c r="B8" s="18">
        <v>0</v>
      </c>
      <c r="C8" s="18">
        <v>0</v>
      </c>
      <c r="D8" s="58">
        <v>185336000</v>
      </c>
      <c r="E8" s="59">
        <v>185336000</v>
      </c>
      <c r="F8" s="59">
        <v>73550000</v>
      </c>
      <c r="G8" s="59">
        <v>1347000</v>
      </c>
      <c r="H8" s="59">
        <v>50000</v>
      </c>
      <c r="I8" s="59">
        <v>74947000</v>
      </c>
      <c r="J8" s="59">
        <v>0</v>
      </c>
      <c r="K8" s="59">
        <v>158730</v>
      </c>
      <c r="L8" s="59">
        <v>0</v>
      </c>
      <c r="M8" s="59">
        <v>158730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75105730</v>
      </c>
      <c r="W8" s="59">
        <v>124746000</v>
      </c>
      <c r="X8" s="59">
        <v>-49640270</v>
      </c>
      <c r="Y8" s="60">
        <v>-39.79</v>
      </c>
      <c r="Z8" s="61">
        <v>185336000</v>
      </c>
    </row>
    <row r="9" spans="1:26" ht="13.5">
      <c r="A9" s="57" t="s">
        <v>35</v>
      </c>
      <c r="B9" s="18">
        <v>0</v>
      </c>
      <c r="C9" s="18">
        <v>0</v>
      </c>
      <c r="D9" s="58">
        <v>19929445</v>
      </c>
      <c r="E9" s="59">
        <v>19929445</v>
      </c>
      <c r="F9" s="59">
        <v>1804911</v>
      </c>
      <c r="G9" s="59">
        <v>1751966</v>
      </c>
      <c r="H9" s="59">
        <v>1682088</v>
      </c>
      <c r="I9" s="59">
        <v>5238965</v>
      </c>
      <c r="J9" s="59">
        <v>1964239</v>
      </c>
      <c r="K9" s="59">
        <v>1841074</v>
      </c>
      <c r="L9" s="59">
        <v>0</v>
      </c>
      <c r="M9" s="59">
        <v>3805313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9044278</v>
      </c>
      <c r="W9" s="59">
        <v>10794001</v>
      </c>
      <c r="X9" s="59">
        <v>-1749723</v>
      </c>
      <c r="Y9" s="60">
        <v>-16.21</v>
      </c>
      <c r="Z9" s="61">
        <v>19929445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252279393</v>
      </c>
      <c r="E10" s="65">
        <f t="shared" si="0"/>
        <v>252279393</v>
      </c>
      <c r="F10" s="65">
        <f t="shared" si="0"/>
        <v>78418129</v>
      </c>
      <c r="G10" s="65">
        <f t="shared" si="0"/>
        <v>6338672</v>
      </c>
      <c r="H10" s="65">
        <f t="shared" si="0"/>
        <v>5009508</v>
      </c>
      <c r="I10" s="65">
        <f t="shared" si="0"/>
        <v>89766309</v>
      </c>
      <c r="J10" s="65">
        <f t="shared" si="0"/>
        <v>5132689</v>
      </c>
      <c r="K10" s="65">
        <f t="shared" si="0"/>
        <v>5093161</v>
      </c>
      <c r="L10" s="65">
        <f t="shared" si="0"/>
        <v>0</v>
      </c>
      <c r="M10" s="65">
        <f t="shared" si="0"/>
        <v>10225850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99992159</v>
      </c>
      <c r="W10" s="65">
        <f t="shared" si="0"/>
        <v>157415340</v>
      </c>
      <c r="X10" s="65">
        <f t="shared" si="0"/>
        <v>-57423181</v>
      </c>
      <c r="Y10" s="66">
        <f>+IF(W10&lt;&gt;0,(X10/W10)*100,0)</f>
        <v>-36.478770747501486</v>
      </c>
      <c r="Z10" s="67">
        <f t="shared" si="0"/>
        <v>252279393</v>
      </c>
    </row>
    <row r="11" spans="1:26" ht="13.5">
      <c r="A11" s="57" t="s">
        <v>36</v>
      </c>
      <c r="B11" s="18">
        <v>0</v>
      </c>
      <c r="C11" s="18">
        <v>0</v>
      </c>
      <c r="D11" s="58">
        <v>63225262</v>
      </c>
      <c r="E11" s="59">
        <v>63225262</v>
      </c>
      <c r="F11" s="59">
        <v>3842302</v>
      </c>
      <c r="G11" s="59">
        <v>3858778</v>
      </c>
      <c r="H11" s="59">
        <v>3780278</v>
      </c>
      <c r="I11" s="59">
        <v>11481358</v>
      </c>
      <c r="J11" s="59">
        <v>3978597</v>
      </c>
      <c r="K11" s="59">
        <v>3690449</v>
      </c>
      <c r="L11" s="59">
        <v>0</v>
      </c>
      <c r="M11" s="59">
        <v>7669046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19150404</v>
      </c>
      <c r="W11" s="59">
        <v>30992082</v>
      </c>
      <c r="X11" s="59">
        <v>-11841678</v>
      </c>
      <c r="Y11" s="60">
        <v>-38.21</v>
      </c>
      <c r="Z11" s="61">
        <v>63225262</v>
      </c>
    </row>
    <row r="12" spans="1:26" ht="13.5">
      <c r="A12" s="57" t="s">
        <v>37</v>
      </c>
      <c r="B12" s="18">
        <v>0</v>
      </c>
      <c r="C12" s="18">
        <v>0</v>
      </c>
      <c r="D12" s="58">
        <v>18373380</v>
      </c>
      <c r="E12" s="59">
        <v>18373380</v>
      </c>
      <c r="F12" s="59">
        <v>1377706</v>
      </c>
      <c r="G12" s="59">
        <v>1381138</v>
      </c>
      <c r="H12" s="59">
        <v>1378517</v>
      </c>
      <c r="I12" s="59">
        <v>4137361</v>
      </c>
      <c r="J12" s="59">
        <v>1363914</v>
      </c>
      <c r="K12" s="59">
        <v>1388702</v>
      </c>
      <c r="L12" s="59">
        <v>0</v>
      </c>
      <c r="M12" s="59">
        <v>2752616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6889977</v>
      </c>
      <c r="W12" s="59">
        <v>9186690</v>
      </c>
      <c r="X12" s="59">
        <v>-2296713</v>
      </c>
      <c r="Y12" s="60">
        <v>-25</v>
      </c>
      <c r="Z12" s="61">
        <v>18373380</v>
      </c>
    </row>
    <row r="13" spans="1:26" ht="13.5">
      <c r="A13" s="57" t="s">
        <v>106</v>
      </c>
      <c r="B13" s="18">
        <v>0</v>
      </c>
      <c r="C13" s="18">
        <v>0</v>
      </c>
      <c r="D13" s="58">
        <v>15105200</v>
      </c>
      <c r="E13" s="59">
        <v>15105200</v>
      </c>
      <c r="F13" s="59">
        <v>1165696</v>
      </c>
      <c r="G13" s="59">
        <v>1165696</v>
      </c>
      <c r="H13" s="59">
        <v>1165696</v>
      </c>
      <c r="I13" s="59">
        <v>3497088</v>
      </c>
      <c r="J13" s="59">
        <v>1166000</v>
      </c>
      <c r="K13" s="59">
        <v>1166000</v>
      </c>
      <c r="L13" s="59">
        <v>0</v>
      </c>
      <c r="M13" s="59">
        <v>2332000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5829088</v>
      </c>
      <c r="W13" s="59">
        <v>7552602</v>
      </c>
      <c r="X13" s="59">
        <v>-1723514</v>
      </c>
      <c r="Y13" s="60">
        <v>-22.82</v>
      </c>
      <c r="Z13" s="61">
        <v>15105200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707452</v>
      </c>
      <c r="K15" s="59">
        <v>0</v>
      </c>
      <c r="L15" s="59">
        <v>0</v>
      </c>
      <c r="M15" s="59">
        <v>707452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707452</v>
      </c>
      <c r="W15" s="59"/>
      <c r="X15" s="59">
        <v>707452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94155333</v>
      </c>
      <c r="E17" s="59">
        <v>94155333</v>
      </c>
      <c r="F17" s="59">
        <v>6087952</v>
      </c>
      <c r="G17" s="59">
        <v>3951204</v>
      </c>
      <c r="H17" s="59">
        <v>6223293</v>
      </c>
      <c r="I17" s="59">
        <v>16262449</v>
      </c>
      <c r="J17" s="59">
        <v>3123699</v>
      </c>
      <c r="K17" s="59">
        <v>4147336</v>
      </c>
      <c r="L17" s="59">
        <v>0</v>
      </c>
      <c r="M17" s="59">
        <v>7271035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23533484</v>
      </c>
      <c r="W17" s="59">
        <v>59690310</v>
      </c>
      <c r="X17" s="59">
        <v>-36156826</v>
      </c>
      <c r="Y17" s="60">
        <v>-60.57</v>
      </c>
      <c r="Z17" s="61">
        <v>94155333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190859175</v>
      </c>
      <c r="E18" s="72">
        <f t="shared" si="1"/>
        <v>190859175</v>
      </c>
      <c r="F18" s="72">
        <f t="shared" si="1"/>
        <v>12473656</v>
      </c>
      <c r="G18" s="72">
        <f t="shared" si="1"/>
        <v>10356816</v>
      </c>
      <c r="H18" s="72">
        <f t="shared" si="1"/>
        <v>12547784</v>
      </c>
      <c r="I18" s="72">
        <f t="shared" si="1"/>
        <v>35378256</v>
      </c>
      <c r="J18" s="72">
        <f t="shared" si="1"/>
        <v>10339662</v>
      </c>
      <c r="K18" s="72">
        <f t="shared" si="1"/>
        <v>10392487</v>
      </c>
      <c r="L18" s="72">
        <f t="shared" si="1"/>
        <v>0</v>
      </c>
      <c r="M18" s="72">
        <f t="shared" si="1"/>
        <v>20732149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56110405</v>
      </c>
      <c r="W18" s="72">
        <f t="shared" si="1"/>
        <v>107421684</v>
      </c>
      <c r="X18" s="72">
        <f t="shared" si="1"/>
        <v>-51311279</v>
      </c>
      <c r="Y18" s="66">
        <f>+IF(W18&lt;&gt;0,(X18/W18)*100,0)</f>
        <v>-47.76622101735065</v>
      </c>
      <c r="Z18" s="73">
        <f t="shared" si="1"/>
        <v>190859175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61420218</v>
      </c>
      <c r="E19" s="76">
        <f t="shared" si="2"/>
        <v>61420218</v>
      </c>
      <c r="F19" s="76">
        <f t="shared" si="2"/>
        <v>65944473</v>
      </c>
      <c r="G19" s="76">
        <f t="shared" si="2"/>
        <v>-4018144</v>
      </c>
      <c r="H19" s="76">
        <f t="shared" si="2"/>
        <v>-7538276</v>
      </c>
      <c r="I19" s="76">
        <f t="shared" si="2"/>
        <v>54388053</v>
      </c>
      <c r="J19" s="76">
        <f t="shared" si="2"/>
        <v>-5206973</v>
      </c>
      <c r="K19" s="76">
        <f t="shared" si="2"/>
        <v>-5299326</v>
      </c>
      <c r="L19" s="76">
        <f t="shared" si="2"/>
        <v>0</v>
      </c>
      <c r="M19" s="76">
        <f t="shared" si="2"/>
        <v>-10506299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43881754</v>
      </c>
      <c r="W19" s="76">
        <f>IF(E10=E18,0,W10-W18)</f>
        <v>49993656</v>
      </c>
      <c r="X19" s="76">
        <f t="shared" si="2"/>
        <v>-6111902</v>
      </c>
      <c r="Y19" s="77">
        <f>+IF(W19&lt;&gt;0,(X19/W19)*100,0)</f>
        <v>-12.22535515306182</v>
      </c>
      <c r="Z19" s="78">
        <f t="shared" si="2"/>
        <v>61420218</v>
      </c>
    </row>
    <row r="20" spans="1:26" ht="13.5">
      <c r="A20" s="57" t="s">
        <v>44</v>
      </c>
      <c r="B20" s="18">
        <v>0</v>
      </c>
      <c r="C20" s="18">
        <v>0</v>
      </c>
      <c r="D20" s="58">
        <v>57452000</v>
      </c>
      <c r="E20" s="59">
        <v>57452000</v>
      </c>
      <c r="F20" s="59">
        <v>21277000</v>
      </c>
      <c r="G20" s="59">
        <v>0</v>
      </c>
      <c r="H20" s="59">
        <v>0</v>
      </c>
      <c r="I20" s="59">
        <v>21277000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21277000</v>
      </c>
      <c r="W20" s="59">
        <v>47726000</v>
      </c>
      <c r="X20" s="59">
        <v>-26449000</v>
      </c>
      <c r="Y20" s="60">
        <v>-55.42</v>
      </c>
      <c r="Z20" s="61">
        <v>57452000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118872218</v>
      </c>
      <c r="E22" s="87">
        <f t="shared" si="3"/>
        <v>118872218</v>
      </c>
      <c r="F22" s="87">
        <f t="shared" si="3"/>
        <v>87221473</v>
      </c>
      <c r="G22" s="87">
        <f t="shared" si="3"/>
        <v>-4018144</v>
      </c>
      <c r="H22" s="87">
        <f t="shared" si="3"/>
        <v>-7538276</v>
      </c>
      <c r="I22" s="87">
        <f t="shared" si="3"/>
        <v>75665053</v>
      </c>
      <c r="J22" s="87">
        <f t="shared" si="3"/>
        <v>-5206973</v>
      </c>
      <c r="K22" s="87">
        <f t="shared" si="3"/>
        <v>-5299326</v>
      </c>
      <c r="L22" s="87">
        <f t="shared" si="3"/>
        <v>0</v>
      </c>
      <c r="M22" s="87">
        <f t="shared" si="3"/>
        <v>-10506299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65158754</v>
      </c>
      <c r="W22" s="87">
        <f t="shared" si="3"/>
        <v>97719656</v>
      </c>
      <c r="X22" s="87">
        <f t="shared" si="3"/>
        <v>-32560902</v>
      </c>
      <c r="Y22" s="88">
        <f>+IF(W22&lt;&gt;0,(X22/W22)*100,0)</f>
        <v>-33.32072925021349</v>
      </c>
      <c r="Z22" s="89">
        <f t="shared" si="3"/>
        <v>118872218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118872218</v>
      </c>
      <c r="E24" s="76">
        <f t="shared" si="4"/>
        <v>118872218</v>
      </c>
      <c r="F24" s="76">
        <f t="shared" si="4"/>
        <v>87221473</v>
      </c>
      <c r="G24" s="76">
        <f t="shared" si="4"/>
        <v>-4018144</v>
      </c>
      <c r="H24" s="76">
        <f t="shared" si="4"/>
        <v>-7538276</v>
      </c>
      <c r="I24" s="76">
        <f t="shared" si="4"/>
        <v>75665053</v>
      </c>
      <c r="J24" s="76">
        <f t="shared" si="4"/>
        <v>-5206973</v>
      </c>
      <c r="K24" s="76">
        <f t="shared" si="4"/>
        <v>-5299326</v>
      </c>
      <c r="L24" s="76">
        <f t="shared" si="4"/>
        <v>0</v>
      </c>
      <c r="M24" s="76">
        <f t="shared" si="4"/>
        <v>-10506299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65158754</v>
      </c>
      <c r="W24" s="76">
        <f t="shared" si="4"/>
        <v>97719656</v>
      </c>
      <c r="X24" s="76">
        <f t="shared" si="4"/>
        <v>-32560902</v>
      </c>
      <c r="Y24" s="77">
        <f>+IF(W24&lt;&gt;0,(X24/W24)*100,0)</f>
        <v>-33.32072925021349</v>
      </c>
      <c r="Z24" s="78">
        <f t="shared" si="4"/>
        <v>118872218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156677663</v>
      </c>
      <c r="E27" s="99">
        <v>156677663</v>
      </c>
      <c r="F27" s="99">
        <v>10210334</v>
      </c>
      <c r="G27" s="99">
        <v>10639201</v>
      </c>
      <c r="H27" s="99">
        <v>0</v>
      </c>
      <c r="I27" s="99">
        <v>20849535</v>
      </c>
      <c r="J27" s="99">
        <v>5205388</v>
      </c>
      <c r="K27" s="99">
        <v>15252732</v>
      </c>
      <c r="L27" s="99">
        <v>0</v>
      </c>
      <c r="M27" s="99">
        <v>20458120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41307655</v>
      </c>
      <c r="W27" s="99">
        <v>78338832</v>
      </c>
      <c r="X27" s="99">
        <v>-37031177</v>
      </c>
      <c r="Y27" s="100">
        <v>-47.27</v>
      </c>
      <c r="Z27" s="101">
        <v>156677663</v>
      </c>
    </row>
    <row r="28" spans="1:26" ht="13.5">
      <c r="A28" s="102" t="s">
        <v>44</v>
      </c>
      <c r="B28" s="18">
        <v>0</v>
      </c>
      <c r="C28" s="18">
        <v>0</v>
      </c>
      <c r="D28" s="58">
        <v>118737663</v>
      </c>
      <c r="E28" s="59">
        <v>118737663</v>
      </c>
      <c r="F28" s="59">
        <v>10210334</v>
      </c>
      <c r="G28" s="59">
        <v>10639201</v>
      </c>
      <c r="H28" s="59">
        <v>0</v>
      </c>
      <c r="I28" s="59">
        <v>20849535</v>
      </c>
      <c r="J28" s="59">
        <v>5205388</v>
      </c>
      <c r="K28" s="59">
        <v>15252732</v>
      </c>
      <c r="L28" s="59">
        <v>0</v>
      </c>
      <c r="M28" s="59">
        <v>20458120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41307655</v>
      </c>
      <c r="W28" s="59">
        <v>59368832</v>
      </c>
      <c r="X28" s="59">
        <v>-18061177</v>
      </c>
      <c r="Y28" s="60">
        <v>-30.42</v>
      </c>
      <c r="Z28" s="61">
        <v>118737663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37940000</v>
      </c>
      <c r="E31" s="59">
        <v>37940000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18970000</v>
      </c>
      <c r="X31" s="59">
        <v>-18970000</v>
      </c>
      <c r="Y31" s="60">
        <v>-100</v>
      </c>
      <c r="Z31" s="61">
        <v>37940000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156677663</v>
      </c>
      <c r="E32" s="99">
        <f t="shared" si="5"/>
        <v>156677663</v>
      </c>
      <c r="F32" s="99">
        <f t="shared" si="5"/>
        <v>10210334</v>
      </c>
      <c r="G32" s="99">
        <f t="shared" si="5"/>
        <v>10639201</v>
      </c>
      <c r="H32" s="99">
        <f t="shared" si="5"/>
        <v>0</v>
      </c>
      <c r="I32" s="99">
        <f t="shared" si="5"/>
        <v>20849535</v>
      </c>
      <c r="J32" s="99">
        <f t="shared" si="5"/>
        <v>5205388</v>
      </c>
      <c r="K32" s="99">
        <f t="shared" si="5"/>
        <v>15252732</v>
      </c>
      <c r="L32" s="99">
        <f t="shared" si="5"/>
        <v>0</v>
      </c>
      <c r="M32" s="99">
        <f t="shared" si="5"/>
        <v>20458120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41307655</v>
      </c>
      <c r="W32" s="99">
        <f t="shared" si="5"/>
        <v>78338832</v>
      </c>
      <c r="X32" s="99">
        <f t="shared" si="5"/>
        <v>-37031177</v>
      </c>
      <c r="Y32" s="100">
        <f>+IF(W32&lt;&gt;0,(X32/W32)*100,0)</f>
        <v>-47.27052478903438</v>
      </c>
      <c r="Z32" s="101">
        <f t="shared" si="5"/>
        <v>156677663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229505148</v>
      </c>
      <c r="E35" s="59">
        <v>229505148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114752574</v>
      </c>
      <c r="X35" s="59">
        <v>-114752574</v>
      </c>
      <c r="Y35" s="60">
        <v>-100</v>
      </c>
      <c r="Z35" s="61">
        <v>229505148</v>
      </c>
    </row>
    <row r="36" spans="1:26" ht="13.5">
      <c r="A36" s="57" t="s">
        <v>53</v>
      </c>
      <c r="B36" s="18">
        <v>0</v>
      </c>
      <c r="C36" s="18">
        <v>0</v>
      </c>
      <c r="D36" s="58">
        <v>375901511</v>
      </c>
      <c r="E36" s="59">
        <v>375901511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187950756</v>
      </c>
      <c r="X36" s="59">
        <v>-187950756</v>
      </c>
      <c r="Y36" s="60">
        <v>-100</v>
      </c>
      <c r="Z36" s="61">
        <v>375901511</v>
      </c>
    </row>
    <row r="37" spans="1:26" ht="13.5">
      <c r="A37" s="57" t="s">
        <v>54</v>
      </c>
      <c r="B37" s="18">
        <v>0</v>
      </c>
      <c r="C37" s="18">
        <v>0</v>
      </c>
      <c r="D37" s="58">
        <v>27802947</v>
      </c>
      <c r="E37" s="59">
        <v>27802947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13901474</v>
      </c>
      <c r="X37" s="59">
        <v>-13901474</v>
      </c>
      <c r="Y37" s="60">
        <v>-100</v>
      </c>
      <c r="Z37" s="61">
        <v>27802947</v>
      </c>
    </row>
    <row r="38" spans="1:26" ht="13.5">
      <c r="A38" s="57" t="s">
        <v>55</v>
      </c>
      <c r="B38" s="18">
        <v>0</v>
      </c>
      <c r="C38" s="18">
        <v>0</v>
      </c>
      <c r="D38" s="58">
        <v>3252000</v>
      </c>
      <c r="E38" s="59">
        <v>3252000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1626000</v>
      </c>
      <c r="X38" s="59">
        <v>-1626000</v>
      </c>
      <c r="Y38" s="60">
        <v>-100</v>
      </c>
      <c r="Z38" s="61">
        <v>3252000</v>
      </c>
    </row>
    <row r="39" spans="1:26" ht="13.5">
      <c r="A39" s="57" t="s">
        <v>56</v>
      </c>
      <c r="B39" s="18">
        <v>0</v>
      </c>
      <c r="C39" s="18">
        <v>0</v>
      </c>
      <c r="D39" s="58">
        <v>574351712</v>
      </c>
      <c r="E39" s="59">
        <v>574351712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287175856</v>
      </c>
      <c r="X39" s="59">
        <v>-287175856</v>
      </c>
      <c r="Y39" s="60">
        <v>-100</v>
      </c>
      <c r="Z39" s="61">
        <v>574351712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99837211</v>
      </c>
      <c r="E42" s="59">
        <v>99837211</v>
      </c>
      <c r="F42" s="59">
        <v>84132557</v>
      </c>
      <c r="G42" s="59">
        <v>-6806181</v>
      </c>
      <c r="H42" s="59">
        <v>-12417008</v>
      </c>
      <c r="I42" s="59">
        <v>64909368</v>
      </c>
      <c r="J42" s="59">
        <v>0</v>
      </c>
      <c r="K42" s="59">
        <v>-15780905</v>
      </c>
      <c r="L42" s="59">
        <v>0</v>
      </c>
      <c r="M42" s="59">
        <v>-15780905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49128463</v>
      </c>
      <c r="W42" s="59">
        <v>93916401</v>
      </c>
      <c r="X42" s="59">
        <v>-44787938</v>
      </c>
      <c r="Y42" s="60">
        <v>-47.69</v>
      </c>
      <c r="Z42" s="61">
        <v>99837211</v>
      </c>
    </row>
    <row r="43" spans="1:26" ht="13.5">
      <c r="A43" s="57" t="s">
        <v>59</v>
      </c>
      <c r="B43" s="18">
        <v>0</v>
      </c>
      <c r="C43" s="18">
        <v>0</v>
      </c>
      <c r="D43" s="58">
        <v>-156677663</v>
      </c>
      <c r="E43" s="59">
        <v>-156677663</v>
      </c>
      <c r="F43" s="59">
        <v>-4216267</v>
      </c>
      <c r="G43" s="59">
        <v>-28177055</v>
      </c>
      <c r="H43" s="59">
        <v>-6820062</v>
      </c>
      <c r="I43" s="59">
        <v>-39213384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-39213384</v>
      </c>
      <c r="W43" s="59">
        <v>-86681045</v>
      </c>
      <c r="X43" s="59">
        <v>47467661</v>
      </c>
      <c r="Y43" s="60">
        <v>-54.76</v>
      </c>
      <c r="Z43" s="61">
        <v>-156677663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37984831</v>
      </c>
      <c r="E45" s="99">
        <v>37984831</v>
      </c>
      <c r="F45" s="99">
        <v>174741573</v>
      </c>
      <c r="G45" s="99">
        <v>139758337</v>
      </c>
      <c r="H45" s="99">
        <v>120521267</v>
      </c>
      <c r="I45" s="99">
        <v>120521267</v>
      </c>
      <c r="J45" s="99">
        <v>120521267</v>
      </c>
      <c r="K45" s="99">
        <v>104740362</v>
      </c>
      <c r="L45" s="99">
        <v>0</v>
      </c>
      <c r="M45" s="99">
        <v>104740362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104740362</v>
      </c>
      <c r="W45" s="99">
        <v>102060639</v>
      </c>
      <c r="X45" s="99">
        <v>2679723</v>
      </c>
      <c r="Y45" s="100">
        <v>2.63</v>
      </c>
      <c r="Z45" s="101">
        <v>37984831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22.184620498789435</v>
      </c>
      <c r="E58" s="7">
        <f t="shared" si="6"/>
        <v>22.184620498789435</v>
      </c>
      <c r="F58" s="7">
        <f t="shared" si="6"/>
        <v>2.641090317374674</v>
      </c>
      <c r="G58" s="7">
        <f t="shared" si="6"/>
        <v>7.043721839533666</v>
      </c>
      <c r="H58" s="7">
        <f t="shared" si="6"/>
        <v>5.1201829635191185</v>
      </c>
      <c r="I58" s="7">
        <f t="shared" si="6"/>
        <v>4.940627339963684</v>
      </c>
      <c r="J58" s="7">
        <f t="shared" si="6"/>
        <v>0</v>
      </c>
      <c r="K58" s="7">
        <f t="shared" si="6"/>
        <v>24.415175080388817</v>
      </c>
      <c r="L58" s="7">
        <f t="shared" si="6"/>
        <v>0</v>
      </c>
      <c r="M58" s="7">
        <f t="shared" si="6"/>
        <v>12.184773514224338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7.884149224590087</v>
      </c>
      <c r="W58" s="7">
        <f t="shared" si="6"/>
        <v>16.490275139111223</v>
      </c>
      <c r="X58" s="7">
        <f t="shared" si="6"/>
        <v>0</v>
      </c>
      <c r="Y58" s="7">
        <f t="shared" si="6"/>
        <v>0</v>
      </c>
      <c r="Z58" s="8">
        <f t="shared" si="6"/>
        <v>22.184620498789435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28.63856876787191</v>
      </c>
      <c r="E59" s="10">
        <f t="shared" si="7"/>
        <v>28.63856876787191</v>
      </c>
      <c r="F59" s="10">
        <f t="shared" si="7"/>
        <v>3.99450199947511</v>
      </c>
      <c r="G59" s="10">
        <f t="shared" si="7"/>
        <v>10.734930945420738</v>
      </c>
      <c r="H59" s="10">
        <f t="shared" si="7"/>
        <v>7.776743004869993</v>
      </c>
      <c r="I59" s="10">
        <f t="shared" si="7"/>
        <v>7.502058649921947</v>
      </c>
      <c r="J59" s="10">
        <f t="shared" si="7"/>
        <v>0</v>
      </c>
      <c r="K59" s="10">
        <f t="shared" si="7"/>
        <v>37.990310158239375</v>
      </c>
      <c r="L59" s="10">
        <f t="shared" si="7"/>
        <v>0</v>
      </c>
      <c r="M59" s="10">
        <f t="shared" si="7"/>
        <v>18.995155079119687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12.099297221601043</v>
      </c>
      <c r="W59" s="10">
        <f t="shared" si="7"/>
        <v>21.869477424188798</v>
      </c>
      <c r="X59" s="10">
        <f t="shared" si="7"/>
        <v>0</v>
      </c>
      <c r="Y59" s="10">
        <f t="shared" si="7"/>
        <v>0</v>
      </c>
      <c r="Z59" s="11">
        <f t="shared" si="7"/>
        <v>28.63856876787191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45977798</v>
      </c>
      <c r="E67" s="25">
        <v>45977798</v>
      </c>
      <c r="F67" s="25">
        <v>3740122</v>
      </c>
      <c r="G67" s="25">
        <v>3768803</v>
      </c>
      <c r="H67" s="25">
        <v>3755940</v>
      </c>
      <c r="I67" s="25">
        <v>11264865</v>
      </c>
      <c r="J67" s="25">
        <v>3862270</v>
      </c>
      <c r="K67" s="25">
        <v>3847861</v>
      </c>
      <c r="L67" s="25"/>
      <c r="M67" s="25">
        <v>7710131</v>
      </c>
      <c r="N67" s="25"/>
      <c r="O67" s="25"/>
      <c r="P67" s="25"/>
      <c r="Q67" s="25"/>
      <c r="R67" s="25"/>
      <c r="S67" s="25"/>
      <c r="T67" s="25"/>
      <c r="U67" s="25"/>
      <c r="V67" s="25">
        <v>18974996</v>
      </c>
      <c r="W67" s="25">
        <v>21470230</v>
      </c>
      <c r="X67" s="25"/>
      <c r="Y67" s="24"/>
      <c r="Z67" s="26">
        <v>45977798</v>
      </c>
    </row>
    <row r="68" spans="1:26" ht="13.5" hidden="1">
      <c r="A68" s="36" t="s">
        <v>31</v>
      </c>
      <c r="B68" s="18"/>
      <c r="C68" s="18"/>
      <c r="D68" s="19">
        <v>35616305</v>
      </c>
      <c r="E68" s="20">
        <v>35616305</v>
      </c>
      <c r="F68" s="20">
        <v>2472899</v>
      </c>
      <c r="G68" s="20">
        <v>2472899</v>
      </c>
      <c r="H68" s="20">
        <v>2472899</v>
      </c>
      <c r="I68" s="20">
        <v>7418697</v>
      </c>
      <c r="J68" s="20">
        <v>2472899</v>
      </c>
      <c r="K68" s="20">
        <v>2472899</v>
      </c>
      <c r="L68" s="20"/>
      <c r="M68" s="20">
        <v>4945798</v>
      </c>
      <c r="N68" s="20"/>
      <c r="O68" s="20"/>
      <c r="P68" s="20"/>
      <c r="Q68" s="20"/>
      <c r="R68" s="20"/>
      <c r="S68" s="20"/>
      <c r="T68" s="20"/>
      <c r="U68" s="20"/>
      <c r="V68" s="20">
        <v>12364495</v>
      </c>
      <c r="W68" s="20">
        <v>16189230</v>
      </c>
      <c r="X68" s="20"/>
      <c r="Y68" s="19"/>
      <c r="Z68" s="22">
        <v>35616305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10361493</v>
      </c>
      <c r="E75" s="29">
        <v>10361493</v>
      </c>
      <c r="F75" s="29">
        <v>1267223</v>
      </c>
      <c r="G75" s="29">
        <v>1295904</v>
      </c>
      <c r="H75" s="29">
        <v>1283041</v>
      </c>
      <c r="I75" s="29">
        <v>3846168</v>
      </c>
      <c r="J75" s="29">
        <v>1389371</v>
      </c>
      <c r="K75" s="29">
        <v>1374962</v>
      </c>
      <c r="L75" s="29"/>
      <c r="M75" s="29">
        <v>2764333</v>
      </c>
      <c r="N75" s="29"/>
      <c r="O75" s="29"/>
      <c r="P75" s="29"/>
      <c r="Q75" s="29"/>
      <c r="R75" s="29"/>
      <c r="S75" s="29"/>
      <c r="T75" s="29"/>
      <c r="U75" s="29"/>
      <c r="V75" s="29">
        <v>6610501</v>
      </c>
      <c r="W75" s="29">
        <v>5281000</v>
      </c>
      <c r="X75" s="29"/>
      <c r="Y75" s="28"/>
      <c r="Z75" s="30">
        <v>10361493</v>
      </c>
    </row>
    <row r="76" spans="1:26" ht="13.5" hidden="1">
      <c r="A76" s="41" t="s">
        <v>120</v>
      </c>
      <c r="B76" s="31"/>
      <c r="C76" s="31"/>
      <c r="D76" s="32">
        <v>10200000</v>
      </c>
      <c r="E76" s="33">
        <v>10200000</v>
      </c>
      <c r="F76" s="33">
        <v>98780</v>
      </c>
      <c r="G76" s="33">
        <v>265464</v>
      </c>
      <c r="H76" s="33">
        <v>192311</v>
      </c>
      <c r="I76" s="33">
        <v>556555</v>
      </c>
      <c r="J76" s="33"/>
      <c r="K76" s="33">
        <v>939462</v>
      </c>
      <c r="L76" s="33"/>
      <c r="M76" s="33">
        <v>939462</v>
      </c>
      <c r="N76" s="33"/>
      <c r="O76" s="33"/>
      <c r="P76" s="33"/>
      <c r="Q76" s="33"/>
      <c r="R76" s="33"/>
      <c r="S76" s="33"/>
      <c r="T76" s="33"/>
      <c r="U76" s="33"/>
      <c r="V76" s="33">
        <v>1496017</v>
      </c>
      <c r="W76" s="33">
        <v>3540500</v>
      </c>
      <c r="X76" s="33"/>
      <c r="Y76" s="32"/>
      <c r="Z76" s="34">
        <v>10200000</v>
      </c>
    </row>
    <row r="77" spans="1:26" ht="13.5" hidden="1">
      <c r="A77" s="36" t="s">
        <v>31</v>
      </c>
      <c r="B77" s="18"/>
      <c r="C77" s="18"/>
      <c r="D77" s="19">
        <v>10200000</v>
      </c>
      <c r="E77" s="20">
        <v>10200000</v>
      </c>
      <c r="F77" s="20">
        <v>98780</v>
      </c>
      <c r="G77" s="20">
        <v>265464</v>
      </c>
      <c r="H77" s="20">
        <v>192311</v>
      </c>
      <c r="I77" s="20">
        <v>556555</v>
      </c>
      <c r="J77" s="20"/>
      <c r="K77" s="20">
        <v>939462</v>
      </c>
      <c r="L77" s="20"/>
      <c r="M77" s="20">
        <v>939462</v>
      </c>
      <c r="N77" s="20"/>
      <c r="O77" s="20"/>
      <c r="P77" s="20"/>
      <c r="Q77" s="20"/>
      <c r="R77" s="20"/>
      <c r="S77" s="20"/>
      <c r="T77" s="20"/>
      <c r="U77" s="20"/>
      <c r="V77" s="20">
        <v>1496017</v>
      </c>
      <c r="W77" s="20">
        <v>3540500</v>
      </c>
      <c r="X77" s="20"/>
      <c r="Y77" s="19"/>
      <c r="Z77" s="22">
        <v>10200000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9450472</v>
      </c>
      <c r="C5" s="18">
        <v>0</v>
      </c>
      <c r="D5" s="58">
        <v>9022472</v>
      </c>
      <c r="E5" s="59">
        <v>9022472</v>
      </c>
      <c r="F5" s="59">
        <v>803991</v>
      </c>
      <c r="G5" s="59">
        <v>801086</v>
      </c>
      <c r="H5" s="59">
        <v>811844</v>
      </c>
      <c r="I5" s="59">
        <v>2416921</v>
      </c>
      <c r="J5" s="59">
        <v>818834</v>
      </c>
      <c r="K5" s="59">
        <v>828861</v>
      </c>
      <c r="L5" s="59">
        <v>832670</v>
      </c>
      <c r="M5" s="59">
        <v>2480365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4897286</v>
      </c>
      <c r="W5" s="59">
        <v>4510500</v>
      </c>
      <c r="X5" s="59">
        <v>386786</v>
      </c>
      <c r="Y5" s="60">
        <v>8.58</v>
      </c>
      <c r="Z5" s="61">
        <v>9022472</v>
      </c>
    </row>
    <row r="6" spans="1:26" ht="13.5">
      <c r="A6" s="57" t="s">
        <v>32</v>
      </c>
      <c r="B6" s="18">
        <v>4133259</v>
      </c>
      <c r="C6" s="18">
        <v>0</v>
      </c>
      <c r="D6" s="58">
        <v>3607029</v>
      </c>
      <c r="E6" s="59">
        <v>3607029</v>
      </c>
      <c r="F6" s="59">
        <v>456590</v>
      </c>
      <c r="G6" s="59">
        <v>364466</v>
      </c>
      <c r="H6" s="59">
        <v>347095</v>
      </c>
      <c r="I6" s="59">
        <v>1168151</v>
      </c>
      <c r="J6" s="59">
        <v>381948</v>
      </c>
      <c r="K6" s="59">
        <v>80363</v>
      </c>
      <c r="L6" s="59">
        <v>6062</v>
      </c>
      <c r="M6" s="59">
        <v>468373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1636524</v>
      </c>
      <c r="W6" s="59">
        <v>1428712</v>
      </c>
      <c r="X6" s="59">
        <v>207812</v>
      </c>
      <c r="Y6" s="60">
        <v>14.55</v>
      </c>
      <c r="Z6" s="61">
        <v>3607029</v>
      </c>
    </row>
    <row r="7" spans="1:26" ht="13.5">
      <c r="A7" s="57" t="s">
        <v>33</v>
      </c>
      <c r="B7" s="18">
        <v>0</v>
      </c>
      <c r="C7" s="18">
        <v>0</v>
      </c>
      <c r="D7" s="58">
        <v>1550000</v>
      </c>
      <c r="E7" s="59">
        <v>1550000</v>
      </c>
      <c r="F7" s="59">
        <v>0</v>
      </c>
      <c r="G7" s="59">
        <v>0</v>
      </c>
      <c r="H7" s="59">
        <v>0</v>
      </c>
      <c r="I7" s="59">
        <v>0</v>
      </c>
      <c r="J7" s="59">
        <v>56234</v>
      </c>
      <c r="K7" s="59">
        <v>58109</v>
      </c>
      <c r="L7" s="59">
        <v>114343</v>
      </c>
      <c r="M7" s="59">
        <v>228686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228686</v>
      </c>
      <c r="W7" s="59">
        <v>419000</v>
      </c>
      <c r="X7" s="59">
        <v>-190314</v>
      </c>
      <c r="Y7" s="60">
        <v>-45.42</v>
      </c>
      <c r="Z7" s="61">
        <v>1550000</v>
      </c>
    </row>
    <row r="8" spans="1:26" ht="13.5">
      <c r="A8" s="57" t="s">
        <v>34</v>
      </c>
      <c r="B8" s="18">
        <v>56485570</v>
      </c>
      <c r="C8" s="18">
        <v>0</v>
      </c>
      <c r="D8" s="58">
        <v>68361520</v>
      </c>
      <c r="E8" s="59">
        <v>68361520</v>
      </c>
      <c r="F8" s="59">
        <v>25606681</v>
      </c>
      <c r="G8" s="59">
        <v>2435564</v>
      </c>
      <c r="H8" s="59">
        <v>475082</v>
      </c>
      <c r="I8" s="59">
        <v>28517327</v>
      </c>
      <c r="J8" s="59">
        <v>411814</v>
      </c>
      <c r="K8" s="59">
        <v>1774060</v>
      </c>
      <c r="L8" s="59">
        <v>21700288</v>
      </c>
      <c r="M8" s="59">
        <v>23886162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52403489</v>
      </c>
      <c r="W8" s="59">
        <v>39271232</v>
      </c>
      <c r="X8" s="59">
        <v>13132257</v>
      </c>
      <c r="Y8" s="60">
        <v>33.44</v>
      </c>
      <c r="Z8" s="61">
        <v>68361520</v>
      </c>
    </row>
    <row r="9" spans="1:26" ht="13.5">
      <c r="A9" s="57" t="s">
        <v>35</v>
      </c>
      <c r="B9" s="18">
        <v>4655461</v>
      </c>
      <c r="C9" s="18">
        <v>0</v>
      </c>
      <c r="D9" s="58">
        <v>7450878</v>
      </c>
      <c r="E9" s="59">
        <v>7450878</v>
      </c>
      <c r="F9" s="59">
        <v>1474268</v>
      </c>
      <c r="G9" s="59">
        <v>367216</v>
      </c>
      <c r="H9" s="59">
        <v>859775</v>
      </c>
      <c r="I9" s="59">
        <v>2701259</v>
      </c>
      <c r="J9" s="59">
        <v>524627</v>
      </c>
      <c r="K9" s="59">
        <v>977874</v>
      </c>
      <c r="L9" s="59">
        <v>490974</v>
      </c>
      <c r="M9" s="59">
        <v>1993475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4694734</v>
      </c>
      <c r="W9" s="59">
        <v>4073379</v>
      </c>
      <c r="X9" s="59">
        <v>621355</v>
      </c>
      <c r="Y9" s="60">
        <v>15.25</v>
      </c>
      <c r="Z9" s="61">
        <v>7450878</v>
      </c>
    </row>
    <row r="10" spans="1:26" ht="25.5">
      <c r="A10" s="62" t="s">
        <v>105</v>
      </c>
      <c r="B10" s="63">
        <f>SUM(B5:B9)</f>
        <v>74724762</v>
      </c>
      <c r="C10" s="63">
        <f>SUM(C5:C9)</f>
        <v>0</v>
      </c>
      <c r="D10" s="64">
        <f aca="true" t="shared" si="0" ref="D10:Z10">SUM(D5:D9)</f>
        <v>89991899</v>
      </c>
      <c r="E10" s="65">
        <f t="shared" si="0"/>
        <v>89991899</v>
      </c>
      <c r="F10" s="65">
        <f t="shared" si="0"/>
        <v>28341530</v>
      </c>
      <c r="G10" s="65">
        <f t="shared" si="0"/>
        <v>3968332</v>
      </c>
      <c r="H10" s="65">
        <f t="shared" si="0"/>
        <v>2493796</v>
      </c>
      <c r="I10" s="65">
        <f t="shared" si="0"/>
        <v>34803658</v>
      </c>
      <c r="J10" s="65">
        <f t="shared" si="0"/>
        <v>2193457</v>
      </c>
      <c r="K10" s="65">
        <f t="shared" si="0"/>
        <v>3719267</v>
      </c>
      <c r="L10" s="65">
        <f t="shared" si="0"/>
        <v>23144337</v>
      </c>
      <c r="M10" s="65">
        <f t="shared" si="0"/>
        <v>29057061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63860719</v>
      </c>
      <c r="W10" s="65">
        <f t="shared" si="0"/>
        <v>49702823</v>
      </c>
      <c r="X10" s="65">
        <f t="shared" si="0"/>
        <v>14157896</v>
      </c>
      <c r="Y10" s="66">
        <f>+IF(W10&lt;&gt;0,(X10/W10)*100,0)</f>
        <v>28.48509429736013</v>
      </c>
      <c r="Z10" s="67">
        <f t="shared" si="0"/>
        <v>89991899</v>
      </c>
    </row>
    <row r="11" spans="1:26" ht="13.5">
      <c r="A11" s="57" t="s">
        <v>36</v>
      </c>
      <c r="B11" s="18">
        <v>30649118</v>
      </c>
      <c r="C11" s="18">
        <v>0</v>
      </c>
      <c r="D11" s="58">
        <v>34682576</v>
      </c>
      <c r="E11" s="59">
        <v>34682576</v>
      </c>
      <c r="F11" s="59">
        <v>2635603</v>
      </c>
      <c r="G11" s="59">
        <v>2991174</v>
      </c>
      <c r="H11" s="59">
        <v>2650463</v>
      </c>
      <c r="I11" s="59">
        <v>8277240</v>
      </c>
      <c r="J11" s="59">
        <v>2681386</v>
      </c>
      <c r="K11" s="59">
        <v>2937852</v>
      </c>
      <c r="L11" s="59">
        <v>2450087</v>
      </c>
      <c r="M11" s="59">
        <v>8069325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16346565</v>
      </c>
      <c r="W11" s="59">
        <v>16188918</v>
      </c>
      <c r="X11" s="59">
        <v>157647</v>
      </c>
      <c r="Y11" s="60">
        <v>0.97</v>
      </c>
      <c r="Z11" s="61">
        <v>34682576</v>
      </c>
    </row>
    <row r="12" spans="1:26" ht="13.5">
      <c r="A12" s="57" t="s">
        <v>37</v>
      </c>
      <c r="B12" s="18">
        <v>8182621</v>
      </c>
      <c r="C12" s="18">
        <v>0</v>
      </c>
      <c r="D12" s="58">
        <v>8102030</v>
      </c>
      <c r="E12" s="59">
        <v>8102030</v>
      </c>
      <c r="F12" s="59">
        <v>654595</v>
      </c>
      <c r="G12" s="59">
        <v>650992</v>
      </c>
      <c r="H12" s="59">
        <v>666881</v>
      </c>
      <c r="I12" s="59">
        <v>1972468</v>
      </c>
      <c r="J12" s="59">
        <v>667616</v>
      </c>
      <c r="K12" s="59">
        <v>681838</v>
      </c>
      <c r="L12" s="59">
        <v>688478</v>
      </c>
      <c r="M12" s="59">
        <v>2037932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4010400</v>
      </c>
      <c r="W12" s="59">
        <v>4022843</v>
      </c>
      <c r="X12" s="59">
        <v>-12443</v>
      </c>
      <c r="Y12" s="60">
        <v>-0.31</v>
      </c>
      <c r="Z12" s="61">
        <v>8102030</v>
      </c>
    </row>
    <row r="13" spans="1:26" ht="13.5">
      <c r="A13" s="57" t="s">
        <v>106</v>
      </c>
      <c r="B13" s="18">
        <v>2453066</v>
      </c>
      <c r="C13" s="18">
        <v>0</v>
      </c>
      <c r="D13" s="58">
        <v>4000000</v>
      </c>
      <c r="E13" s="59">
        <v>4000000</v>
      </c>
      <c r="F13" s="59">
        <v>333333</v>
      </c>
      <c r="G13" s="59">
        <v>0</v>
      </c>
      <c r="H13" s="59">
        <v>0</v>
      </c>
      <c r="I13" s="59">
        <v>333333</v>
      </c>
      <c r="J13" s="59">
        <v>999999</v>
      </c>
      <c r="K13" s="59">
        <v>333333</v>
      </c>
      <c r="L13" s="59">
        <v>603666</v>
      </c>
      <c r="M13" s="59">
        <v>1936998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2270331</v>
      </c>
      <c r="W13" s="59">
        <v>2497335</v>
      </c>
      <c r="X13" s="59">
        <v>-227004</v>
      </c>
      <c r="Y13" s="60">
        <v>-9.09</v>
      </c>
      <c r="Z13" s="61">
        <v>4000000</v>
      </c>
    </row>
    <row r="14" spans="1:26" ht="13.5">
      <c r="A14" s="57" t="s">
        <v>38</v>
      </c>
      <c r="B14" s="18">
        <v>0</v>
      </c>
      <c r="C14" s="18">
        <v>0</v>
      </c>
      <c r="D14" s="58">
        <v>93000</v>
      </c>
      <c r="E14" s="59">
        <v>93000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46500</v>
      </c>
      <c r="X14" s="59">
        <v>-46500</v>
      </c>
      <c r="Y14" s="60">
        <v>-100</v>
      </c>
      <c r="Z14" s="61">
        <v>93000</v>
      </c>
    </row>
    <row r="15" spans="1:26" ht="13.5">
      <c r="A15" s="57" t="s">
        <v>39</v>
      </c>
      <c r="B15" s="18">
        <v>0</v>
      </c>
      <c r="C15" s="18">
        <v>0</v>
      </c>
      <c r="D15" s="58">
        <v>1700000</v>
      </c>
      <c r="E15" s="59">
        <v>1700000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269990</v>
      </c>
      <c r="L15" s="59">
        <v>0</v>
      </c>
      <c r="M15" s="59">
        <v>269990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269990</v>
      </c>
      <c r="W15" s="59">
        <v>859800</v>
      </c>
      <c r="X15" s="59">
        <v>-589810</v>
      </c>
      <c r="Y15" s="60">
        <v>-68.6</v>
      </c>
      <c r="Z15" s="61">
        <v>1700000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29340070</v>
      </c>
      <c r="C17" s="18">
        <v>0</v>
      </c>
      <c r="D17" s="58">
        <v>38895161</v>
      </c>
      <c r="E17" s="59">
        <v>38895161</v>
      </c>
      <c r="F17" s="59">
        <v>2225047</v>
      </c>
      <c r="G17" s="59">
        <v>2747884</v>
      </c>
      <c r="H17" s="59">
        <v>2250181</v>
      </c>
      <c r="I17" s="59">
        <v>7223112</v>
      </c>
      <c r="J17" s="59">
        <v>4395484</v>
      </c>
      <c r="K17" s="59">
        <v>2471257</v>
      </c>
      <c r="L17" s="59">
        <v>3310487</v>
      </c>
      <c r="M17" s="59">
        <v>10177228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17400340</v>
      </c>
      <c r="W17" s="59">
        <v>16983235</v>
      </c>
      <c r="X17" s="59">
        <v>417105</v>
      </c>
      <c r="Y17" s="60">
        <v>2.46</v>
      </c>
      <c r="Z17" s="61">
        <v>38895161</v>
      </c>
    </row>
    <row r="18" spans="1:26" ht="13.5">
      <c r="A18" s="69" t="s">
        <v>42</v>
      </c>
      <c r="B18" s="70">
        <f>SUM(B11:B17)</f>
        <v>70624875</v>
      </c>
      <c r="C18" s="70">
        <f>SUM(C11:C17)</f>
        <v>0</v>
      </c>
      <c r="D18" s="71">
        <f aca="true" t="shared" si="1" ref="D18:Z18">SUM(D11:D17)</f>
        <v>87472767</v>
      </c>
      <c r="E18" s="72">
        <f t="shared" si="1"/>
        <v>87472767</v>
      </c>
      <c r="F18" s="72">
        <f t="shared" si="1"/>
        <v>5848578</v>
      </c>
      <c r="G18" s="72">
        <f t="shared" si="1"/>
        <v>6390050</v>
      </c>
      <c r="H18" s="72">
        <f t="shared" si="1"/>
        <v>5567525</v>
      </c>
      <c r="I18" s="72">
        <f t="shared" si="1"/>
        <v>17806153</v>
      </c>
      <c r="J18" s="72">
        <f t="shared" si="1"/>
        <v>8744485</v>
      </c>
      <c r="K18" s="72">
        <f t="shared" si="1"/>
        <v>6694270</v>
      </c>
      <c r="L18" s="72">
        <f t="shared" si="1"/>
        <v>7052718</v>
      </c>
      <c r="M18" s="72">
        <f t="shared" si="1"/>
        <v>22491473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40297626</v>
      </c>
      <c r="W18" s="72">
        <f t="shared" si="1"/>
        <v>40598631</v>
      </c>
      <c r="X18" s="72">
        <f t="shared" si="1"/>
        <v>-301005</v>
      </c>
      <c r="Y18" s="66">
        <f>+IF(W18&lt;&gt;0,(X18/W18)*100,0)</f>
        <v>-0.741416625600011</v>
      </c>
      <c r="Z18" s="73">
        <f t="shared" si="1"/>
        <v>87472767</v>
      </c>
    </row>
    <row r="19" spans="1:26" ht="13.5">
      <c r="A19" s="69" t="s">
        <v>43</v>
      </c>
      <c r="B19" s="74">
        <f>+B10-B18</f>
        <v>4099887</v>
      </c>
      <c r="C19" s="74">
        <f>+C10-C18</f>
        <v>0</v>
      </c>
      <c r="D19" s="75">
        <f aca="true" t="shared" si="2" ref="D19:Z19">+D10-D18</f>
        <v>2519132</v>
      </c>
      <c r="E19" s="76">
        <f t="shared" si="2"/>
        <v>2519132</v>
      </c>
      <c r="F19" s="76">
        <f t="shared" si="2"/>
        <v>22492952</v>
      </c>
      <c r="G19" s="76">
        <f t="shared" si="2"/>
        <v>-2421718</v>
      </c>
      <c r="H19" s="76">
        <f t="shared" si="2"/>
        <v>-3073729</v>
      </c>
      <c r="I19" s="76">
        <f t="shared" si="2"/>
        <v>16997505</v>
      </c>
      <c r="J19" s="76">
        <f t="shared" si="2"/>
        <v>-6551028</v>
      </c>
      <c r="K19" s="76">
        <f t="shared" si="2"/>
        <v>-2975003</v>
      </c>
      <c r="L19" s="76">
        <f t="shared" si="2"/>
        <v>16091619</v>
      </c>
      <c r="M19" s="76">
        <f t="shared" si="2"/>
        <v>6565588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23563093</v>
      </c>
      <c r="W19" s="76">
        <f>IF(E10=E18,0,W10-W18)</f>
        <v>9104192</v>
      </c>
      <c r="X19" s="76">
        <f t="shared" si="2"/>
        <v>14458901</v>
      </c>
      <c r="Y19" s="77">
        <f>+IF(W19&lt;&gt;0,(X19/W19)*100,0)</f>
        <v>158.81586196776166</v>
      </c>
      <c r="Z19" s="78">
        <f t="shared" si="2"/>
        <v>2519132</v>
      </c>
    </row>
    <row r="20" spans="1:26" ht="13.5">
      <c r="A20" s="57" t="s">
        <v>44</v>
      </c>
      <c r="B20" s="18">
        <v>17205844</v>
      </c>
      <c r="C20" s="18">
        <v>0</v>
      </c>
      <c r="D20" s="58">
        <v>0</v>
      </c>
      <c r="E20" s="59">
        <v>0</v>
      </c>
      <c r="F20" s="59">
        <v>0</v>
      </c>
      <c r="G20" s="59">
        <v>94865</v>
      </c>
      <c r="H20" s="59">
        <v>1195585</v>
      </c>
      <c r="I20" s="59">
        <v>1290450</v>
      </c>
      <c r="J20" s="59">
        <v>869296</v>
      </c>
      <c r="K20" s="59">
        <v>0</v>
      </c>
      <c r="L20" s="59">
        <v>0</v>
      </c>
      <c r="M20" s="59">
        <v>869296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2159746</v>
      </c>
      <c r="W20" s="59">
        <v>9421120</v>
      </c>
      <c r="X20" s="59">
        <v>-7261374</v>
      </c>
      <c r="Y20" s="60">
        <v>-77.08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21305731</v>
      </c>
      <c r="C22" s="85">
        <f>SUM(C19:C21)</f>
        <v>0</v>
      </c>
      <c r="D22" s="86">
        <f aca="true" t="shared" si="3" ref="D22:Z22">SUM(D19:D21)</f>
        <v>2519132</v>
      </c>
      <c r="E22" s="87">
        <f t="shared" si="3"/>
        <v>2519132</v>
      </c>
      <c r="F22" s="87">
        <f t="shared" si="3"/>
        <v>22492952</v>
      </c>
      <c r="G22" s="87">
        <f t="shared" si="3"/>
        <v>-2326853</v>
      </c>
      <c r="H22" s="87">
        <f t="shared" si="3"/>
        <v>-1878144</v>
      </c>
      <c r="I22" s="87">
        <f t="shared" si="3"/>
        <v>18287955</v>
      </c>
      <c r="J22" s="87">
        <f t="shared" si="3"/>
        <v>-5681732</v>
      </c>
      <c r="K22" s="87">
        <f t="shared" si="3"/>
        <v>-2975003</v>
      </c>
      <c r="L22" s="87">
        <f t="shared" si="3"/>
        <v>16091619</v>
      </c>
      <c r="M22" s="87">
        <f t="shared" si="3"/>
        <v>7434884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25722839</v>
      </c>
      <c r="W22" s="87">
        <f t="shared" si="3"/>
        <v>18525312</v>
      </c>
      <c r="X22" s="87">
        <f t="shared" si="3"/>
        <v>7197527</v>
      </c>
      <c r="Y22" s="88">
        <f>+IF(W22&lt;&gt;0,(X22/W22)*100,0)</f>
        <v>38.85239287737772</v>
      </c>
      <c r="Z22" s="89">
        <f t="shared" si="3"/>
        <v>2519132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21305731</v>
      </c>
      <c r="C24" s="74">
        <f>SUM(C22:C23)</f>
        <v>0</v>
      </c>
      <c r="D24" s="75">
        <f aca="true" t="shared" si="4" ref="D24:Z24">SUM(D22:D23)</f>
        <v>2519132</v>
      </c>
      <c r="E24" s="76">
        <f t="shared" si="4"/>
        <v>2519132</v>
      </c>
      <c r="F24" s="76">
        <f t="shared" si="4"/>
        <v>22492952</v>
      </c>
      <c r="G24" s="76">
        <f t="shared" si="4"/>
        <v>-2326853</v>
      </c>
      <c r="H24" s="76">
        <f t="shared" si="4"/>
        <v>-1878144</v>
      </c>
      <c r="I24" s="76">
        <f t="shared" si="4"/>
        <v>18287955</v>
      </c>
      <c r="J24" s="76">
        <f t="shared" si="4"/>
        <v>-5681732</v>
      </c>
      <c r="K24" s="76">
        <f t="shared" si="4"/>
        <v>-2975003</v>
      </c>
      <c r="L24" s="76">
        <f t="shared" si="4"/>
        <v>16091619</v>
      </c>
      <c r="M24" s="76">
        <f t="shared" si="4"/>
        <v>7434884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25722839</v>
      </c>
      <c r="W24" s="76">
        <f t="shared" si="4"/>
        <v>18525312</v>
      </c>
      <c r="X24" s="76">
        <f t="shared" si="4"/>
        <v>7197527</v>
      </c>
      <c r="Y24" s="77">
        <f>+IF(W24&lt;&gt;0,(X24/W24)*100,0)</f>
        <v>38.85239287737772</v>
      </c>
      <c r="Z24" s="78">
        <f t="shared" si="4"/>
        <v>2519132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31535567</v>
      </c>
      <c r="C27" s="21">
        <v>0</v>
      </c>
      <c r="D27" s="98">
        <v>24447980</v>
      </c>
      <c r="E27" s="99">
        <v>24447980</v>
      </c>
      <c r="F27" s="99">
        <v>0</v>
      </c>
      <c r="G27" s="99">
        <v>2215540</v>
      </c>
      <c r="H27" s="99">
        <v>1488123</v>
      </c>
      <c r="I27" s="99">
        <v>3703663</v>
      </c>
      <c r="J27" s="99">
        <v>870321</v>
      </c>
      <c r="K27" s="99">
        <v>0</v>
      </c>
      <c r="L27" s="99">
        <v>1283040</v>
      </c>
      <c r="M27" s="99">
        <v>2153361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5857024</v>
      </c>
      <c r="W27" s="99">
        <v>12223990</v>
      </c>
      <c r="X27" s="99">
        <v>-6366966</v>
      </c>
      <c r="Y27" s="100">
        <v>-52.09</v>
      </c>
      <c r="Z27" s="101">
        <v>24447980</v>
      </c>
    </row>
    <row r="28" spans="1:26" ht="13.5">
      <c r="A28" s="102" t="s">
        <v>44</v>
      </c>
      <c r="B28" s="18">
        <v>26872254</v>
      </c>
      <c r="C28" s="18">
        <v>0</v>
      </c>
      <c r="D28" s="58">
        <v>20532480</v>
      </c>
      <c r="E28" s="59">
        <v>20532480</v>
      </c>
      <c r="F28" s="59">
        <v>0</v>
      </c>
      <c r="G28" s="59">
        <v>2057340</v>
      </c>
      <c r="H28" s="59">
        <v>1449278</v>
      </c>
      <c r="I28" s="59">
        <v>3506618</v>
      </c>
      <c r="J28" s="59">
        <v>732747</v>
      </c>
      <c r="K28" s="59">
        <v>0</v>
      </c>
      <c r="L28" s="59">
        <v>1200588</v>
      </c>
      <c r="M28" s="59">
        <v>1933335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5439953</v>
      </c>
      <c r="W28" s="59">
        <v>10266240</v>
      </c>
      <c r="X28" s="59">
        <v>-4826287</v>
      </c>
      <c r="Y28" s="60">
        <v>-47.01</v>
      </c>
      <c r="Z28" s="61">
        <v>20532480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4663313</v>
      </c>
      <c r="C31" s="18">
        <v>0</v>
      </c>
      <c r="D31" s="58">
        <v>3915500</v>
      </c>
      <c r="E31" s="59">
        <v>3915500</v>
      </c>
      <c r="F31" s="59">
        <v>0</v>
      </c>
      <c r="G31" s="59">
        <v>158200</v>
      </c>
      <c r="H31" s="59">
        <v>38845</v>
      </c>
      <c r="I31" s="59">
        <v>197045</v>
      </c>
      <c r="J31" s="59">
        <v>137574</v>
      </c>
      <c r="K31" s="59">
        <v>0</v>
      </c>
      <c r="L31" s="59">
        <v>82452</v>
      </c>
      <c r="M31" s="59">
        <v>220026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417071</v>
      </c>
      <c r="W31" s="59">
        <v>1957750</v>
      </c>
      <c r="X31" s="59">
        <v>-1540679</v>
      </c>
      <c r="Y31" s="60">
        <v>-78.7</v>
      </c>
      <c r="Z31" s="61">
        <v>3915500</v>
      </c>
    </row>
    <row r="32" spans="1:26" ht="13.5">
      <c r="A32" s="69" t="s">
        <v>50</v>
      </c>
      <c r="B32" s="21">
        <f>SUM(B28:B31)</f>
        <v>31535567</v>
      </c>
      <c r="C32" s="21">
        <f>SUM(C28:C31)</f>
        <v>0</v>
      </c>
      <c r="D32" s="98">
        <f aca="true" t="shared" si="5" ref="D32:Z32">SUM(D28:D31)</f>
        <v>24447980</v>
      </c>
      <c r="E32" s="99">
        <f t="shared" si="5"/>
        <v>24447980</v>
      </c>
      <c r="F32" s="99">
        <f t="shared" si="5"/>
        <v>0</v>
      </c>
      <c r="G32" s="99">
        <f t="shared" si="5"/>
        <v>2215540</v>
      </c>
      <c r="H32" s="99">
        <f t="shared" si="5"/>
        <v>1488123</v>
      </c>
      <c r="I32" s="99">
        <f t="shared" si="5"/>
        <v>3703663</v>
      </c>
      <c r="J32" s="99">
        <f t="shared" si="5"/>
        <v>870321</v>
      </c>
      <c r="K32" s="99">
        <f t="shared" si="5"/>
        <v>0</v>
      </c>
      <c r="L32" s="99">
        <f t="shared" si="5"/>
        <v>1283040</v>
      </c>
      <c r="M32" s="99">
        <f t="shared" si="5"/>
        <v>2153361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5857024</v>
      </c>
      <c r="W32" s="99">
        <f t="shared" si="5"/>
        <v>12223990</v>
      </c>
      <c r="X32" s="99">
        <f t="shared" si="5"/>
        <v>-6366966</v>
      </c>
      <c r="Y32" s="100">
        <f>+IF(W32&lt;&gt;0,(X32/W32)*100,0)</f>
        <v>-52.08582467753982</v>
      </c>
      <c r="Z32" s="101">
        <f t="shared" si="5"/>
        <v>24447980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26545501</v>
      </c>
      <c r="C35" s="18">
        <v>0</v>
      </c>
      <c r="D35" s="58">
        <v>12159110</v>
      </c>
      <c r="E35" s="59">
        <v>12159110</v>
      </c>
      <c r="F35" s="59">
        <v>42428600</v>
      </c>
      <c r="G35" s="59">
        <v>47438736</v>
      </c>
      <c r="H35" s="59">
        <v>41362815</v>
      </c>
      <c r="I35" s="59">
        <v>41362815</v>
      </c>
      <c r="J35" s="59">
        <v>44166917</v>
      </c>
      <c r="K35" s="59">
        <v>59883911</v>
      </c>
      <c r="L35" s="59">
        <v>64060417</v>
      </c>
      <c r="M35" s="59">
        <v>64060417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64060417</v>
      </c>
      <c r="W35" s="59">
        <v>6079555</v>
      </c>
      <c r="X35" s="59">
        <v>57980862</v>
      </c>
      <c r="Y35" s="60">
        <v>953.7</v>
      </c>
      <c r="Z35" s="61">
        <v>12159110</v>
      </c>
    </row>
    <row r="36" spans="1:26" ht="13.5">
      <c r="A36" s="57" t="s">
        <v>53</v>
      </c>
      <c r="B36" s="18">
        <v>110325311</v>
      </c>
      <c r="C36" s="18">
        <v>0</v>
      </c>
      <c r="D36" s="58">
        <v>138639000</v>
      </c>
      <c r="E36" s="59">
        <v>138639000</v>
      </c>
      <c r="F36" s="59">
        <v>122630000</v>
      </c>
      <c r="G36" s="59">
        <v>117071640</v>
      </c>
      <c r="H36" s="59">
        <v>122715510</v>
      </c>
      <c r="I36" s="59">
        <v>122715510</v>
      </c>
      <c r="J36" s="59">
        <v>122630000</v>
      </c>
      <c r="K36" s="59">
        <v>122630000</v>
      </c>
      <c r="L36" s="59">
        <v>122630000</v>
      </c>
      <c r="M36" s="59">
        <v>122630000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122630000</v>
      </c>
      <c r="W36" s="59">
        <v>69319500</v>
      </c>
      <c r="X36" s="59">
        <v>53310500</v>
      </c>
      <c r="Y36" s="60">
        <v>76.91</v>
      </c>
      <c r="Z36" s="61">
        <v>138639000</v>
      </c>
    </row>
    <row r="37" spans="1:26" ht="13.5">
      <c r="A37" s="57" t="s">
        <v>54</v>
      </c>
      <c r="B37" s="18">
        <v>18604069</v>
      </c>
      <c r="C37" s="18">
        <v>0</v>
      </c>
      <c r="D37" s="58">
        <v>7714200</v>
      </c>
      <c r="E37" s="59">
        <v>7714200</v>
      </c>
      <c r="F37" s="59">
        <v>1295333</v>
      </c>
      <c r="G37" s="59">
        <v>413776</v>
      </c>
      <c r="H37" s="59">
        <v>181725</v>
      </c>
      <c r="I37" s="59">
        <v>181725</v>
      </c>
      <c r="J37" s="59">
        <v>519126</v>
      </c>
      <c r="K37" s="59">
        <v>285000</v>
      </c>
      <c r="L37" s="59">
        <v>1285000</v>
      </c>
      <c r="M37" s="59">
        <v>1285000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1285000</v>
      </c>
      <c r="W37" s="59">
        <v>3857100</v>
      </c>
      <c r="X37" s="59">
        <v>-2572100</v>
      </c>
      <c r="Y37" s="60">
        <v>-66.68</v>
      </c>
      <c r="Z37" s="61">
        <v>7714200</v>
      </c>
    </row>
    <row r="38" spans="1:26" ht="13.5">
      <c r="A38" s="57" t="s">
        <v>55</v>
      </c>
      <c r="B38" s="18">
        <v>790817</v>
      </c>
      <c r="C38" s="18">
        <v>0</v>
      </c>
      <c r="D38" s="58">
        <v>2101300</v>
      </c>
      <c r="E38" s="59">
        <v>2101300</v>
      </c>
      <c r="F38" s="59">
        <v>0</v>
      </c>
      <c r="G38" s="59">
        <v>333333</v>
      </c>
      <c r="H38" s="59">
        <v>133333</v>
      </c>
      <c r="I38" s="59">
        <v>133333</v>
      </c>
      <c r="J38" s="59">
        <v>133333</v>
      </c>
      <c r="K38" s="59">
        <v>1348505</v>
      </c>
      <c r="L38" s="59">
        <v>2413811</v>
      </c>
      <c r="M38" s="59">
        <v>2413811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2413811</v>
      </c>
      <c r="W38" s="59">
        <v>1050650</v>
      </c>
      <c r="X38" s="59">
        <v>1363161</v>
      </c>
      <c r="Y38" s="60">
        <v>129.74</v>
      </c>
      <c r="Z38" s="61">
        <v>2101300</v>
      </c>
    </row>
    <row r="39" spans="1:26" ht="13.5">
      <c r="A39" s="57" t="s">
        <v>56</v>
      </c>
      <c r="B39" s="18">
        <v>117475926</v>
      </c>
      <c r="C39" s="18">
        <v>0</v>
      </c>
      <c r="D39" s="58">
        <v>140982610</v>
      </c>
      <c r="E39" s="59">
        <v>140982610</v>
      </c>
      <c r="F39" s="59">
        <v>163763267</v>
      </c>
      <c r="G39" s="59">
        <v>163763267</v>
      </c>
      <c r="H39" s="59">
        <v>163763267</v>
      </c>
      <c r="I39" s="59">
        <v>163763267</v>
      </c>
      <c r="J39" s="59">
        <v>166144458</v>
      </c>
      <c r="K39" s="59">
        <v>180880406</v>
      </c>
      <c r="L39" s="59">
        <v>182991606</v>
      </c>
      <c r="M39" s="59">
        <v>182991606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182991606</v>
      </c>
      <c r="W39" s="59">
        <v>70491305</v>
      </c>
      <c r="X39" s="59">
        <v>112500301</v>
      </c>
      <c r="Y39" s="60">
        <v>159.59</v>
      </c>
      <c r="Z39" s="61">
        <v>140982610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21952285</v>
      </c>
      <c r="C42" s="18">
        <v>0</v>
      </c>
      <c r="D42" s="58">
        <v>23184353</v>
      </c>
      <c r="E42" s="59">
        <v>23184353</v>
      </c>
      <c r="F42" s="59">
        <v>27840764</v>
      </c>
      <c r="G42" s="59">
        <v>-5438966</v>
      </c>
      <c r="H42" s="59">
        <v>-5163966</v>
      </c>
      <c r="I42" s="59">
        <v>17237832</v>
      </c>
      <c r="J42" s="59">
        <v>-4867238</v>
      </c>
      <c r="K42" s="59">
        <v>-4826787</v>
      </c>
      <c r="L42" s="59">
        <v>16905595</v>
      </c>
      <c r="M42" s="59">
        <v>7211570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24449402</v>
      </c>
      <c r="W42" s="59">
        <v>11802554</v>
      </c>
      <c r="X42" s="59">
        <v>12646848</v>
      </c>
      <c r="Y42" s="60">
        <v>107.15</v>
      </c>
      <c r="Z42" s="61">
        <v>23184353</v>
      </c>
    </row>
    <row r="43" spans="1:26" ht="13.5">
      <c r="A43" s="57" t="s">
        <v>59</v>
      </c>
      <c r="B43" s="18">
        <v>-22333816</v>
      </c>
      <c r="C43" s="18">
        <v>0</v>
      </c>
      <c r="D43" s="58">
        <v>-23225581</v>
      </c>
      <c r="E43" s="59">
        <v>-23225581</v>
      </c>
      <c r="F43" s="59">
        <v>0</v>
      </c>
      <c r="G43" s="59">
        <v>-2057340</v>
      </c>
      <c r="H43" s="59">
        <v>-1234428</v>
      </c>
      <c r="I43" s="59">
        <v>-3291768</v>
      </c>
      <c r="J43" s="59">
        <v>-1105750</v>
      </c>
      <c r="K43" s="59">
        <v>-706000</v>
      </c>
      <c r="L43" s="59">
        <v>-1283040</v>
      </c>
      <c r="M43" s="59">
        <v>-3094790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-6386558</v>
      </c>
      <c r="W43" s="59">
        <v>-8396710</v>
      </c>
      <c r="X43" s="59">
        <v>2010152</v>
      </c>
      <c r="Y43" s="60">
        <v>-23.94</v>
      </c>
      <c r="Z43" s="61">
        <v>-23225581</v>
      </c>
    </row>
    <row r="44" spans="1:26" ht="13.5">
      <c r="A44" s="57" t="s">
        <v>60</v>
      </c>
      <c r="B44" s="18">
        <v>-112091</v>
      </c>
      <c r="C44" s="18">
        <v>0</v>
      </c>
      <c r="D44" s="58">
        <v>-229300</v>
      </c>
      <c r="E44" s="59">
        <v>-229300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-229300</v>
      </c>
    </row>
    <row r="45" spans="1:26" ht="13.5">
      <c r="A45" s="69" t="s">
        <v>61</v>
      </c>
      <c r="B45" s="21">
        <v>15488957</v>
      </c>
      <c r="C45" s="21">
        <v>0</v>
      </c>
      <c r="D45" s="98">
        <v>7524014</v>
      </c>
      <c r="E45" s="99">
        <v>7524014</v>
      </c>
      <c r="F45" s="99">
        <v>33988845</v>
      </c>
      <c r="G45" s="99">
        <v>26492539</v>
      </c>
      <c r="H45" s="99">
        <v>20094145</v>
      </c>
      <c r="I45" s="99">
        <v>20094145</v>
      </c>
      <c r="J45" s="99">
        <v>14121157</v>
      </c>
      <c r="K45" s="99">
        <v>8588370</v>
      </c>
      <c r="L45" s="99">
        <v>24210925</v>
      </c>
      <c r="M45" s="99">
        <v>24210925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24210925</v>
      </c>
      <c r="W45" s="99">
        <v>11200386</v>
      </c>
      <c r="X45" s="99">
        <v>13010539</v>
      </c>
      <c r="Y45" s="100">
        <v>116.16</v>
      </c>
      <c r="Z45" s="101">
        <v>7524014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1187148</v>
      </c>
      <c r="C49" s="51">
        <v>0</v>
      </c>
      <c r="D49" s="128">
        <v>1148187</v>
      </c>
      <c r="E49" s="53">
        <v>1131454</v>
      </c>
      <c r="F49" s="53">
        <v>0</v>
      </c>
      <c r="G49" s="53">
        <v>0</v>
      </c>
      <c r="H49" s="53">
        <v>0</v>
      </c>
      <c r="I49" s="53">
        <v>1124475</v>
      </c>
      <c r="J49" s="53">
        <v>0</v>
      </c>
      <c r="K49" s="53">
        <v>0</v>
      </c>
      <c r="L49" s="53">
        <v>0</v>
      </c>
      <c r="M49" s="53">
        <v>1116792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6223168</v>
      </c>
      <c r="W49" s="53">
        <v>6223168</v>
      </c>
      <c r="X49" s="53">
        <v>7431627</v>
      </c>
      <c r="Y49" s="53">
        <v>25586019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1285000</v>
      </c>
      <c r="C51" s="51">
        <v>0</v>
      </c>
      <c r="D51" s="128">
        <v>66300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1351300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4.817297955146206</v>
      </c>
      <c r="C58" s="5">
        <f>IF(C67=0,0,+(C76/C67)*100)</f>
        <v>0</v>
      </c>
      <c r="D58" s="6">
        <f aca="true" t="shared" si="6" ref="D58:Z58">IF(D67=0,0,+(D76/D67)*100)</f>
        <v>9.878310287514882</v>
      </c>
      <c r="E58" s="7">
        <f t="shared" si="6"/>
        <v>9.878310287514882</v>
      </c>
      <c r="F58" s="7">
        <f t="shared" si="6"/>
        <v>100</v>
      </c>
      <c r="G58" s="7">
        <f t="shared" si="6"/>
        <v>5.891316429258793</v>
      </c>
      <c r="H58" s="7">
        <f t="shared" si="6"/>
        <v>11.095894376010486</v>
      </c>
      <c r="I58" s="7">
        <f t="shared" si="6"/>
        <v>39.748541774284384</v>
      </c>
      <c r="J58" s="7">
        <f t="shared" si="6"/>
        <v>8.836795147136572</v>
      </c>
      <c r="K58" s="7">
        <f t="shared" si="6"/>
        <v>14.255190149590804</v>
      </c>
      <c r="L58" s="7">
        <f t="shared" si="6"/>
        <v>6.246370105249241</v>
      </c>
      <c r="M58" s="7">
        <f t="shared" si="6"/>
        <v>9.731734251007987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26.48690664086002</v>
      </c>
      <c r="W58" s="7">
        <f t="shared" si="6"/>
        <v>8.985290565640563</v>
      </c>
      <c r="X58" s="7">
        <f t="shared" si="6"/>
        <v>0</v>
      </c>
      <c r="Y58" s="7">
        <f t="shared" si="6"/>
        <v>0</v>
      </c>
      <c r="Z58" s="8">
        <f t="shared" si="6"/>
        <v>9.878310287514882</v>
      </c>
    </row>
    <row r="59" spans="1:26" ht="13.5">
      <c r="A59" s="36" t="s">
        <v>31</v>
      </c>
      <c r="B59" s="9">
        <f aca="true" t="shared" si="7" ref="B59:Z66">IF(B68=0,0,+(B77/B68)*100)</f>
        <v>4.505516013532105</v>
      </c>
      <c r="C59" s="9">
        <f t="shared" si="7"/>
        <v>0</v>
      </c>
      <c r="D59" s="2">
        <f t="shared" si="7"/>
        <v>7.666666666666666</v>
      </c>
      <c r="E59" s="10">
        <f t="shared" si="7"/>
        <v>7.666666666666666</v>
      </c>
      <c r="F59" s="10">
        <f t="shared" si="7"/>
        <v>100</v>
      </c>
      <c r="G59" s="10">
        <f t="shared" si="7"/>
        <v>4.060990732483324</v>
      </c>
      <c r="H59" s="10">
        <f t="shared" si="7"/>
        <v>11.318037142206816</v>
      </c>
      <c r="I59" s="10">
        <f t="shared" si="7"/>
        <v>38.459675958230044</v>
      </c>
      <c r="J59" s="10">
        <f t="shared" si="7"/>
        <v>5.3756820660927795</v>
      </c>
      <c r="K59" s="10">
        <f t="shared" si="7"/>
        <v>5.47961501429384</v>
      </c>
      <c r="L59" s="10">
        <f t="shared" si="7"/>
        <v>5.828050313996052</v>
      </c>
      <c r="M59" s="10">
        <f t="shared" si="7"/>
        <v>5.561014553785902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22.000121816154564</v>
      </c>
      <c r="W59" s="10">
        <f t="shared" si="7"/>
        <v>6.944444444444445</v>
      </c>
      <c r="X59" s="10">
        <f t="shared" si="7"/>
        <v>0</v>
      </c>
      <c r="Y59" s="10">
        <f t="shared" si="7"/>
        <v>0</v>
      </c>
      <c r="Z59" s="11">
        <f t="shared" si="7"/>
        <v>7.666666666666666</v>
      </c>
    </row>
    <row r="60" spans="1:26" ht="13.5">
      <c r="A60" s="37" t="s">
        <v>32</v>
      </c>
      <c r="B60" s="12">
        <f t="shared" si="7"/>
        <v>6.689200942887924</v>
      </c>
      <c r="C60" s="12">
        <f t="shared" si="7"/>
        <v>0</v>
      </c>
      <c r="D60" s="3">
        <f t="shared" si="7"/>
        <v>13.543805719333001</v>
      </c>
      <c r="E60" s="13">
        <f t="shared" si="7"/>
        <v>13.543805719333001</v>
      </c>
      <c r="F60" s="13">
        <f t="shared" si="7"/>
        <v>100</v>
      </c>
      <c r="G60" s="13">
        <f t="shared" si="7"/>
        <v>10.761772017142889</v>
      </c>
      <c r="H60" s="13">
        <f t="shared" si="7"/>
        <v>12.438957634077125</v>
      </c>
      <c r="I60" s="13">
        <f t="shared" si="7"/>
        <v>46.14026782496441</v>
      </c>
      <c r="J60" s="13">
        <f t="shared" si="7"/>
        <v>16.122351733743862</v>
      </c>
      <c r="K60" s="13">
        <f t="shared" si="7"/>
        <v>102.37796000647063</v>
      </c>
      <c r="L60" s="13">
        <f t="shared" si="7"/>
        <v>99.9340151765094</v>
      </c>
      <c r="M60" s="13">
        <f t="shared" si="7"/>
        <v>32.006755299729065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42.095257998049526</v>
      </c>
      <c r="W60" s="13">
        <f t="shared" si="7"/>
        <v>15.413323328984427</v>
      </c>
      <c r="X60" s="13">
        <f t="shared" si="7"/>
        <v>0</v>
      </c>
      <c r="Y60" s="13">
        <f t="shared" si="7"/>
        <v>0</v>
      </c>
      <c r="Z60" s="14">
        <f t="shared" si="7"/>
        <v>13.543805719333001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10.277777777777777</v>
      </c>
      <c r="E64" s="13">
        <f t="shared" si="7"/>
        <v>10.277777777777777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12.142857142857142</v>
      </c>
      <c r="X64" s="13">
        <f t="shared" si="7"/>
        <v>0</v>
      </c>
      <c r="Y64" s="13">
        <f t="shared" si="7"/>
        <v>0</v>
      </c>
      <c r="Z64" s="14">
        <f t="shared" si="7"/>
        <v>10.277777777777777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73.2661779724</v>
      </c>
      <c r="E65" s="13">
        <f t="shared" si="7"/>
        <v>73.2661779724</v>
      </c>
      <c r="F65" s="13">
        <f t="shared" si="7"/>
        <v>2.110646312884645</v>
      </c>
      <c r="G65" s="13">
        <f t="shared" si="7"/>
        <v>10.732413997464786</v>
      </c>
      <c r="H65" s="13">
        <f t="shared" si="7"/>
        <v>12.438957634077125</v>
      </c>
      <c r="I65" s="13">
        <f t="shared" si="7"/>
        <v>7.869530565825822</v>
      </c>
      <c r="J65" s="13">
        <f t="shared" si="7"/>
        <v>16.012389121032182</v>
      </c>
      <c r="K65" s="13">
        <f t="shared" si="7"/>
        <v>101.65872354192851</v>
      </c>
      <c r="L65" s="13">
        <f t="shared" si="7"/>
        <v>96.30484988452656</v>
      </c>
      <c r="M65" s="13">
        <f t="shared" si="7"/>
        <v>31.746706150866938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14.703175755442633</v>
      </c>
      <c r="W65" s="13">
        <f t="shared" si="7"/>
        <v>59.47807764000325</v>
      </c>
      <c r="X65" s="13">
        <f t="shared" si="7"/>
        <v>0</v>
      </c>
      <c r="Y65" s="13">
        <f t="shared" si="7"/>
        <v>0</v>
      </c>
      <c r="Z65" s="14">
        <f t="shared" si="7"/>
        <v>73.2661779724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14264345</v>
      </c>
      <c r="C67" s="23"/>
      <c r="D67" s="24">
        <v>12681187</v>
      </c>
      <c r="E67" s="25">
        <v>12681187</v>
      </c>
      <c r="F67" s="25">
        <v>1260581</v>
      </c>
      <c r="G67" s="25">
        <v>1219982</v>
      </c>
      <c r="H67" s="25">
        <v>1209195</v>
      </c>
      <c r="I67" s="25">
        <v>3689758</v>
      </c>
      <c r="J67" s="25">
        <v>1185939</v>
      </c>
      <c r="K67" s="25">
        <v>887354</v>
      </c>
      <c r="L67" s="25">
        <v>847132</v>
      </c>
      <c r="M67" s="25">
        <v>2920425</v>
      </c>
      <c r="N67" s="25"/>
      <c r="O67" s="25"/>
      <c r="P67" s="25"/>
      <c r="Q67" s="25"/>
      <c r="R67" s="25"/>
      <c r="S67" s="25"/>
      <c r="T67" s="25"/>
      <c r="U67" s="25"/>
      <c r="V67" s="25">
        <v>6610183</v>
      </c>
      <c r="W67" s="25">
        <v>5928712</v>
      </c>
      <c r="X67" s="25"/>
      <c r="Y67" s="24"/>
      <c r="Z67" s="26">
        <v>12681187</v>
      </c>
    </row>
    <row r="68" spans="1:26" ht="13.5" hidden="1">
      <c r="A68" s="36" t="s">
        <v>31</v>
      </c>
      <c r="B68" s="18">
        <v>9114916</v>
      </c>
      <c r="C68" s="18"/>
      <c r="D68" s="19">
        <v>9000000</v>
      </c>
      <c r="E68" s="20">
        <v>9000000</v>
      </c>
      <c r="F68" s="20">
        <v>803991</v>
      </c>
      <c r="G68" s="20">
        <v>803991</v>
      </c>
      <c r="H68" s="20">
        <v>803991</v>
      </c>
      <c r="I68" s="20">
        <v>2411973</v>
      </c>
      <c r="J68" s="20">
        <v>803991</v>
      </c>
      <c r="K68" s="20">
        <v>806991</v>
      </c>
      <c r="L68" s="20">
        <v>803991</v>
      </c>
      <c r="M68" s="20">
        <v>2414973</v>
      </c>
      <c r="N68" s="20"/>
      <c r="O68" s="20"/>
      <c r="P68" s="20"/>
      <c r="Q68" s="20"/>
      <c r="R68" s="20"/>
      <c r="S68" s="20"/>
      <c r="T68" s="20"/>
      <c r="U68" s="20"/>
      <c r="V68" s="20">
        <v>4826946</v>
      </c>
      <c r="W68" s="20">
        <v>4500000</v>
      </c>
      <c r="X68" s="20"/>
      <c r="Y68" s="19"/>
      <c r="Z68" s="22">
        <v>9000000</v>
      </c>
    </row>
    <row r="69" spans="1:26" ht="13.5" hidden="1">
      <c r="A69" s="37" t="s">
        <v>32</v>
      </c>
      <c r="B69" s="18">
        <v>4133259</v>
      </c>
      <c r="C69" s="18"/>
      <c r="D69" s="19">
        <v>3607029</v>
      </c>
      <c r="E69" s="20">
        <v>3607029</v>
      </c>
      <c r="F69" s="20">
        <v>456590</v>
      </c>
      <c r="G69" s="20">
        <v>364466</v>
      </c>
      <c r="H69" s="20">
        <v>347095</v>
      </c>
      <c r="I69" s="20">
        <v>1168151</v>
      </c>
      <c r="J69" s="20">
        <v>381948</v>
      </c>
      <c r="K69" s="20">
        <v>80363</v>
      </c>
      <c r="L69" s="20">
        <v>6062</v>
      </c>
      <c r="M69" s="20">
        <v>468373</v>
      </c>
      <c r="N69" s="20"/>
      <c r="O69" s="20"/>
      <c r="P69" s="20"/>
      <c r="Q69" s="20"/>
      <c r="R69" s="20"/>
      <c r="S69" s="20"/>
      <c r="T69" s="20"/>
      <c r="U69" s="20"/>
      <c r="V69" s="20">
        <v>1636524</v>
      </c>
      <c r="W69" s="20">
        <v>1428712</v>
      </c>
      <c r="X69" s="20"/>
      <c r="Y69" s="19"/>
      <c r="Z69" s="22">
        <v>3607029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>
        <v>3420000</v>
      </c>
      <c r="E73" s="20">
        <v>3420000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1330000</v>
      </c>
      <c r="X73" s="20"/>
      <c r="Y73" s="19"/>
      <c r="Z73" s="22">
        <v>3420000</v>
      </c>
    </row>
    <row r="74" spans="1:26" ht="13.5" hidden="1">
      <c r="A74" s="38" t="s">
        <v>117</v>
      </c>
      <c r="B74" s="18">
        <v>4133259</v>
      </c>
      <c r="C74" s="18"/>
      <c r="D74" s="19">
        <v>187029</v>
      </c>
      <c r="E74" s="20">
        <v>187029</v>
      </c>
      <c r="F74" s="20">
        <v>456590</v>
      </c>
      <c r="G74" s="20">
        <v>364466</v>
      </c>
      <c r="H74" s="20">
        <v>347095</v>
      </c>
      <c r="I74" s="20">
        <v>1168151</v>
      </c>
      <c r="J74" s="20">
        <v>381948</v>
      </c>
      <c r="K74" s="20">
        <v>80363</v>
      </c>
      <c r="L74" s="20">
        <v>6062</v>
      </c>
      <c r="M74" s="20">
        <v>468373</v>
      </c>
      <c r="N74" s="20"/>
      <c r="O74" s="20"/>
      <c r="P74" s="20"/>
      <c r="Q74" s="20"/>
      <c r="R74" s="20"/>
      <c r="S74" s="20"/>
      <c r="T74" s="20"/>
      <c r="U74" s="20"/>
      <c r="V74" s="20">
        <v>1636524</v>
      </c>
      <c r="W74" s="20">
        <v>98712</v>
      </c>
      <c r="X74" s="20"/>
      <c r="Y74" s="19"/>
      <c r="Z74" s="22">
        <v>187029</v>
      </c>
    </row>
    <row r="75" spans="1:26" ht="13.5" hidden="1">
      <c r="A75" s="39" t="s">
        <v>118</v>
      </c>
      <c r="B75" s="27">
        <v>1016170</v>
      </c>
      <c r="C75" s="27"/>
      <c r="D75" s="28">
        <v>74158</v>
      </c>
      <c r="E75" s="29">
        <v>74158</v>
      </c>
      <c r="F75" s="29"/>
      <c r="G75" s="29">
        <v>51525</v>
      </c>
      <c r="H75" s="29">
        <v>58109</v>
      </c>
      <c r="I75" s="29">
        <v>109634</v>
      </c>
      <c r="J75" s="29"/>
      <c r="K75" s="29"/>
      <c r="L75" s="29">
        <v>37079</v>
      </c>
      <c r="M75" s="29">
        <v>37079</v>
      </c>
      <c r="N75" s="29"/>
      <c r="O75" s="29"/>
      <c r="P75" s="29"/>
      <c r="Q75" s="29"/>
      <c r="R75" s="29"/>
      <c r="S75" s="29"/>
      <c r="T75" s="29"/>
      <c r="U75" s="29"/>
      <c r="V75" s="29">
        <v>146713</v>
      </c>
      <c r="W75" s="29"/>
      <c r="X75" s="29"/>
      <c r="Y75" s="28"/>
      <c r="Z75" s="30">
        <v>74158</v>
      </c>
    </row>
    <row r="76" spans="1:26" ht="13.5" hidden="1">
      <c r="A76" s="41" t="s">
        <v>120</v>
      </c>
      <c r="B76" s="31">
        <v>687156</v>
      </c>
      <c r="C76" s="31"/>
      <c r="D76" s="32">
        <v>1252687</v>
      </c>
      <c r="E76" s="33">
        <v>1252687</v>
      </c>
      <c r="F76" s="33">
        <v>1260581</v>
      </c>
      <c r="G76" s="33">
        <v>71873</v>
      </c>
      <c r="H76" s="33">
        <v>134171</v>
      </c>
      <c r="I76" s="33">
        <v>1466625</v>
      </c>
      <c r="J76" s="33">
        <v>104799</v>
      </c>
      <c r="K76" s="33">
        <v>126494</v>
      </c>
      <c r="L76" s="33">
        <v>52915</v>
      </c>
      <c r="M76" s="33">
        <v>284208</v>
      </c>
      <c r="N76" s="33"/>
      <c r="O76" s="33"/>
      <c r="P76" s="33"/>
      <c r="Q76" s="33"/>
      <c r="R76" s="33"/>
      <c r="S76" s="33"/>
      <c r="T76" s="33"/>
      <c r="U76" s="33"/>
      <c r="V76" s="33">
        <v>1750833</v>
      </c>
      <c r="W76" s="33">
        <v>532712</v>
      </c>
      <c r="X76" s="33"/>
      <c r="Y76" s="32"/>
      <c r="Z76" s="34">
        <v>1252687</v>
      </c>
    </row>
    <row r="77" spans="1:26" ht="13.5" hidden="1">
      <c r="A77" s="36" t="s">
        <v>31</v>
      </c>
      <c r="B77" s="18">
        <v>410674</v>
      </c>
      <c r="C77" s="18"/>
      <c r="D77" s="19">
        <v>690000</v>
      </c>
      <c r="E77" s="20">
        <v>690000</v>
      </c>
      <c r="F77" s="20">
        <v>803991</v>
      </c>
      <c r="G77" s="20">
        <v>32650</v>
      </c>
      <c r="H77" s="20">
        <v>90996</v>
      </c>
      <c r="I77" s="20">
        <v>927637</v>
      </c>
      <c r="J77" s="20">
        <v>43220</v>
      </c>
      <c r="K77" s="20">
        <v>44220</v>
      </c>
      <c r="L77" s="20">
        <v>46857</v>
      </c>
      <c r="M77" s="20">
        <v>134297</v>
      </c>
      <c r="N77" s="20"/>
      <c r="O77" s="20"/>
      <c r="P77" s="20"/>
      <c r="Q77" s="20"/>
      <c r="R77" s="20"/>
      <c r="S77" s="20"/>
      <c r="T77" s="20"/>
      <c r="U77" s="20"/>
      <c r="V77" s="20">
        <v>1061934</v>
      </c>
      <c r="W77" s="20">
        <v>312500</v>
      </c>
      <c r="X77" s="20"/>
      <c r="Y77" s="19"/>
      <c r="Z77" s="22">
        <v>690000</v>
      </c>
    </row>
    <row r="78" spans="1:26" ht="13.5" hidden="1">
      <c r="A78" s="37" t="s">
        <v>32</v>
      </c>
      <c r="B78" s="18">
        <v>276482</v>
      </c>
      <c r="C78" s="18"/>
      <c r="D78" s="19">
        <v>488529</v>
      </c>
      <c r="E78" s="20">
        <v>488529</v>
      </c>
      <c r="F78" s="20">
        <v>456590</v>
      </c>
      <c r="G78" s="20">
        <v>39223</v>
      </c>
      <c r="H78" s="20">
        <v>43175</v>
      </c>
      <c r="I78" s="20">
        <v>538988</v>
      </c>
      <c r="J78" s="20">
        <v>61579</v>
      </c>
      <c r="K78" s="20">
        <v>82274</v>
      </c>
      <c r="L78" s="20">
        <v>6058</v>
      </c>
      <c r="M78" s="20">
        <v>149911</v>
      </c>
      <c r="N78" s="20"/>
      <c r="O78" s="20"/>
      <c r="P78" s="20"/>
      <c r="Q78" s="20"/>
      <c r="R78" s="20"/>
      <c r="S78" s="20"/>
      <c r="T78" s="20"/>
      <c r="U78" s="20"/>
      <c r="V78" s="20">
        <v>688899</v>
      </c>
      <c r="W78" s="20">
        <v>220212</v>
      </c>
      <c r="X78" s="20"/>
      <c r="Y78" s="19"/>
      <c r="Z78" s="22">
        <v>488529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276482</v>
      </c>
      <c r="C82" s="18"/>
      <c r="D82" s="19">
        <v>351500</v>
      </c>
      <c r="E82" s="20">
        <v>351500</v>
      </c>
      <c r="F82" s="20">
        <v>446953</v>
      </c>
      <c r="G82" s="20">
        <v>107</v>
      </c>
      <c r="H82" s="20"/>
      <c r="I82" s="20">
        <v>447060</v>
      </c>
      <c r="J82" s="20">
        <v>420</v>
      </c>
      <c r="K82" s="20">
        <v>578</v>
      </c>
      <c r="L82" s="20">
        <v>220</v>
      </c>
      <c r="M82" s="20">
        <v>1218</v>
      </c>
      <c r="N82" s="20"/>
      <c r="O82" s="20"/>
      <c r="P82" s="20"/>
      <c r="Q82" s="20"/>
      <c r="R82" s="20"/>
      <c r="S82" s="20"/>
      <c r="T82" s="20"/>
      <c r="U82" s="20"/>
      <c r="V82" s="20">
        <v>448278</v>
      </c>
      <c r="W82" s="20">
        <v>161500</v>
      </c>
      <c r="X82" s="20"/>
      <c r="Y82" s="19"/>
      <c r="Z82" s="22">
        <v>351500</v>
      </c>
    </row>
    <row r="83" spans="1:26" ht="13.5" hidden="1">
      <c r="A83" s="38" t="s">
        <v>117</v>
      </c>
      <c r="B83" s="18"/>
      <c r="C83" s="18"/>
      <c r="D83" s="19">
        <v>137029</v>
      </c>
      <c r="E83" s="20">
        <v>137029</v>
      </c>
      <c r="F83" s="20">
        <v>9637</v>
      </c>
      <c r="G83" s="20">
        <v>39116</v>
      </c>
      <c r="H83" s="20">
        <v>43175</v>
      </c>
      <c r="I83" s="20">
        <v>91928</v>
      </c>
      <c r="J83" s="20">
        <v>61159</v>
      </c>
      <c r="K83" s="20">
        <v>81696</v>
      </c>
      <c r="L83" s="20">
        <v>5838</v>
      </c>
      <c r="M83" s="20">
        <v>148693</v>
      </c>
      <c r="N83" s="20"/>
      <c r="O83" s="20"/>
      <c r="P83" s="20"/>
      <c r="Q83" s="20"/>
      <c r="R83" s="20"/>
      <c r="S83" s="20"/>
      <c r="T83" s="20"/>
      <c r="U83" s="20"/>
      <c r="V83" s="20">
        <v>240621</v>
      </c>
      <c r="W83" s="20">
        <v>58712</v>
      </c>
      <c r="X83" s="20"/>
      <c r="Y83" s="19"/>
      <c r="Z83" s="22">
        <v>137029</v>
      </c>
    </row>
    <row r="84" spans="1:26" ht="13.5" hidden="1">
      <c r="A84" s="39" t="s">
        <v>118</v>
      </c>
      <c r="B84" s="27"/>
      <c r="C84" s="27"/>
      <c r="D84" s="28">
        <v>74158</v>
      </c>
      <c r="E84" s="29">
        <v>74158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74158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8633560</v>
      </c>
      <c r="C5" s="18">
        <v>0</v>
      </c>
      <c r="D5" s="58">
        <v>6355008</v>
      </c>
      <c r="E5" s="59">
        <v>6355008</v>
      </c>
      <c r="F5" s="59">
        <v>753069</v>
      </c>
      <c r="G5" s="59">
        <v>735810</v>
      </c>
      <c r="H5" s="59">
        <v>710216</v>
      </c>
      <c r="I5" s="59">
        <v>2199095</v>
      </c>
      <c r="J5" s="59">
        <v>735973</v>
      </c>
      <c r="K5" s="59">
        <v>679489</v>
      </c>
      <c r="L5" s="59">
        <v>813106</v>
      </c>
      <c r="M5" s="59">
        <v>2228568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4427663</v>
      </c>
      <c r="W5" s="59">
        <v>3159498</v>
      </c>
      <c r="X5" s="59">
        <v>1268165</v>
      </c>
      <c r="Y5" s="60">
        <v>40.14</v>
      </c>
      <c r="Z5" s="61">
        <v>6355008</v>
      </c>
    </row>
    <row r="6" spans="1:26" ht="13.5">
      <c r="A6" s="57" t="s">
        <v>32</v>
      </c>
      <c r="B6" s="18">
        <v>14004364</v>
      </c>
      <c r="C6" s="18">
        <v>0</v>
      </c>
      <c r="D6" s="58">
        <v>16671117</v>
      </c>
      <c r="E6" s="59">
        <v>16671117</v>
      </c>
      <c r="F6" s="59">
        <v>1455676</v>
      </c>
      <c r="G6" s="59">
        <v>1529789</v>
      </c>
      <c r="H6" s="59">
        <v>1433858</v>
      </c>
      <c r="I6" s="59">
        <v>4419323</v>
      </c>
      <c r="J6" s="59">
        <v>1489215</v>
      </c>
      <c r="K6" s="59">
        <v>1269932</v>
      </c>
      <c r="L6" s="59">
        <v>1112992</v>
      </c>
      <c r="M6" s="59">
        <v>3872139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8291462</v>
      </c>
      <c r="W6" s="59">
        <v>9855492</v>
      </c>
      <c r="X6" s="59">
        <v>-1564030</v>
      </c>
      <c r="Y6" s="60">
        <v>-15.87</v>
      </c>
      <c r="Z6" s="61">
        <v>16671117</v>
      </c>
    </row>
    <row r="7" spans="1:26" ht="13.5">
      <c r="A7" s="57" t="s">
        <v>33</v>
      </c>
      <c r="B7" s="18">
        <v>5417710</v>
      </c>
      <c r="C7" s="18">
        <v>0</v>
      </c>
      <c r="D7" s="58">
        <v>3610800</v>
      </c>
      <c r="E7" s="59">
        <v>3610800</v>
      </c>
      <c r="F7" s="59">
        <v>0</v>
      </c>
      <c r="G7" s="59">
        <v>0</v>
      </c>
      <c r="H7" s="59">
        <v>0</v>
      </c>
      <c r="I7" s="59">
        <v>0</v>
      </c>
      <c r="J7" s="59">
        <v>117707</v>
      </c>
      <c r="K7" s="59">
        <v>0</v>
      </c>
      <c r="L7" s="59">
        <v>1315017</v>
      </c>
      <c r="M7" s="59">
        <v>1432724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1432724</v>
      </c>
      <c r="W7" s="59">
        <v>1794996</v>
      </c>
      <c r="X7" s="59">
        <v>-362272</v>
      </c>
      <c r="Y7" s="60">
        <v>-20.18</v>
      </c>
      <c r="Z7" s="61">
        <v>3610800</v>
      </c>
    </row>
    <row r="8" spans="1:26" ht="13.5">
      <c r="A8" s="57" t="s">
        <v>34</v>
      </c>
      <c r="B8" s="18">
        <v>149025709</v>
      </c>
      <c r="C8" s="18">
        <v>0</v>
      </c>
      <c r="D8" s="58">
        <v>171854000</v>
      </c>
      <c r="E8" s="59">
        <v>171854000</v>
      </c>
      <c r="F8" s="59">
        <v>272037</v>
      </c>
      <c r="G8" s="59">
        <v>277990</v>
      </c>
      <c r="H8" s="59">
        <v>272662</v>
      </c>
      <c r="I8" s="59">
        <v>822689</v>
      </c>
      <c r="J8" s="59">
        <v>311122</v>
      </c>
      <c r="K8" s="59">
        <v>2225753</v>
      </c>
      <c r="L8" s="59">
        <v>758100</v>
      </c>
      <c r="M8" s="59">
        <v>3294975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4117664</v>
      </c>
      <c r="W8" s="59">
        <v>131577986</v>
      </c>
      <c r="X8" s="59">
        <v>-127460322</v>
      </c>
      <c r="Y8" s="60">
        <v>-96.87</v>
      </c>
      <c r="Z8" s="61">
        <v>171854000</v>
      </c>
    </row>
    <row r="9" spans="1:26" ht="13.5">
      <c r="A9" s="57" t="s">
        <v>35</v>
      </c>
      <c r="B9" s="18">
        <v>12109532</v>
      </c>
      <c r="C9" s="18">
        <v>0</v>
      </c>
      <c r="D9" s="58">
        <v>78195294</v>
      </c>
      <c r="E9" s="59">
        <v>78195294</v>
      </c>
      <c r="F9" s="59">
        <v>1226992</v>
      </c>
      <c r="G9" s="59">
        <v>1215028</v>
      </c>
      <c r="H9" s="59">
        <v>1423129</v>
      </c>
      <c r="I9" s="59">
        <v>3865149</v>
      </c>
      <c r="J9" s="59">
        <v>1174357</v>
      </c>
      <c r="K9" s="59">
        <v>1173733</v>
      </c>
      <c r="L9" s="59">
        <v>1279383</v>
      </c>
      <c r="M9" s="59">
        <v>3627473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7492622</v>
      </c>
      <c r="W9" s="59">
        <v>14693988</v>
      </c>
      <c r="X9" s="59">
        <v>-7201366</v>
      </c>
      <c r="Y9" s="60">
        <v>-49.01</v>
      </c>
      <c r="Z9" s="61">
        <v>78195294</v>
      </c>
    </row>
    <row r="10" spans="1:26" ht="25.5">
      <c r="A10" s="62" t="s">
        <v>105</v>
      </c>
      <c r="B10" s="63">
        <f>SUM(B5:B9)</f>
        <v>189190875</v>
      </c>
      <c r="C10" s="63">
        <f>SUM(C5:C9)</f>
        <v>0</v>
      </c>
      <c r="D10" s="64">
        <f aca="true" t="shared" si="0" ref="D10:Z10">SUM(D5:D9)</f>
        <v>276686219</v>
      </c>
      <c r="E10" s="65">
        <f t="shared" si="0"/>
        <v>276686219</v>
      </c>
      <c r="F10" s="65">
        <f t="shared" si="0"/>
        <v>3707774</v>
      </c>
      <c r="G10" s="65">
        <f t="shared" si="0"/>
        <v>3758617</v>
      </c>
      <c r="H10" s="65">
        <f t="shared" si="0"/>
        <v>3839865</v>
      </c>
      <c r="I10" s="65">
        <f t="shared" si="0"/>
        <v>11306256</v>
      </c>
      <c r="J10" s="65">
        <f t="shared" si="0"/>
        <v>3828374</v>
      </c>
      <c r="K10" s="65">
        <f t="shared" si="0"/>
        <v>5348907</v>
      </c>
      <c r="L10" s="65">
        <f t="shared" si="0"/>
        <v>5278598</v>
      </c>
      <c r="M10" s="65">
        <f t="shared" si="0"/>
        <v>14455879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25762135</v>
      </c>
      <c r="W10" s="65">
        <f t="shared" si="0"/>
        <v>161081960</v>
      </c>
      <c r="X10" s="65">
        <f t="shared" si="0"/>
        <v>-135319825</v>
      </c>
      <c r="Y10" s="66">
        <f>+IF(W10&lt;&gt;0,(X10/W10)*100,0)</f>
        <v>-84.00681553663738</v>
      </c>
      <c r="Z10" s="67">
        <f t="shared" si="0"/>
        <v>276686219</v>
      </c>
    </row>
    <row r="11" spans="1:26" ht="13.5">
      <c r="A11" s="57" t="s">
        <v>36</v>
      </c>
      <c r="B11" s="18">
        <v>53969134</v>
      </c>
      <c r="C11" s="18">
        <v>0</v>
      </c>
      <c r="D11" s="58">
        <v>64346274</v>
      </c>
      <c r="E11" s="59">
        <v>64346274</v>
      </c>
      <c r="F11" s="59">
        <v>4780472</v>
      </c>
      <c r="G11" s="59">
        <v>4519629</v>
      </c>
      <c r="H11" s="59">
        <v>4729137</v>
      </c>
      <c r="I11" s="59">
        <v>14029238</v>
      </c>
      <c r="J11" s="59">
        <v>4492873</v>
      </c>
      <c r="K11" s="59">
        <v>4521295</v>
      </c>
      <c r="L11" s="59">
        <v>4565071</v>
      </c>
      <c r="M11" s="59">
        <v>13579239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27608477</v>
      </c>
      <c r="W11" s="59">
        <v>32151000</v>
      </c>
      <c r="X11" s="59">
        <v>-4542523</v>
      </c>
      <c r="Y11" s="60">
        <v>-14.13</v>
      </c>
      <c r="Z11" s="61">
        <v>64346274</v>
      </c>
    </row>
    <row r="12" spans="1:26" ht="13.5">
      <c r="A12" s="57" t="s">
        <v>37</v>
      </c>
      <c r="B12" s="18">
        <v>15220576</v>
      </c>
      <c r="C12" s="18">
        <v>0</v>
      </c>
      <c r="D12" s="58">
        <v>16855524</v>
      </c>
      <c r="E12" s="59">
        <v>16855524</v>
      </c>
      <c r="F12" s="59">
        <v>1253546</v>
      </c>
      <c r="G12" s="59">
        <v>1253546</v>
      </c>
      <c r="H12" s="59">
        <v>1253547</v>
      </c>
      <c r="I12" s="59">
        <v>3760639</v>
      </c>
      <c r="J12" s="59">
        <v>1253547</v>
      </c>
      <c r="K12" s="59">
        <v>1253547</v>
      </c>
      <c r="L12" s="59">
        <v>1285683</v>
      </c>
      <c r="M12" s="59">
        <v>3792777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7553416</v>
      </c>
      <c r="W12" s="59">
        <v>8427996</v>
      </c>
      <c r="X12" s="59">
        <v>-874580</v>
      </c>
      <c r="Y12" s="60">
        <v>-10.38</v>
      </c>
      <c r="Z12" s="61">
        <v>16855524</v>
      </c>
    </row>
    <row r="13" spans="1:26" ht="13.5">
      <c r="A13" s="57" t="s">
        <v>106</v>
      </c>
      <c r="B13" s="18">
        <v>13196630</v>
      </c>
      <c r="C13" s="18">
        <v>0</v>
      </c>
      <c r="D13" s="58">
        <v>10048950</v>
      </c>
      <c r="E13" s="59">
        <v>10048950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4995996</v>
      </c>
      <c r="X13" s="59">
        <v>-4995996</v>
      </c>
      <c r="Y13" s="60">
        <v>-100</v>
      </c>
      <c r="Z13" s="61">
        <v>10048950</v>
      </c>
    </row>
    <row r="14" spans="1:26" ht="13.5">
      <c r="A14" s="57" t="s">
        <v>38</v>
      </c>
      <c r="B14" s="18">
        <v>1345981</v>
      </c>
      <c r="C14" s="18">
        <v>0</v>
      </c>
      <c r="D14" s="58">
        <v>2107557</v>
      </c>
      <c r="E14" s="59">
        <v>2107557</v>
      </c>
      <c r="F14" s="59">
        <v>0</v>
      </c>
      <c r="G14" s="59">
        <v>0</v>
      </c>
      <c r="H14" s="59">
        <v>319425</v>
      </c>
      <c r="I14" s="59">
        <v>319425</v>
      </c>
      <c r="J14" s="59">
        <v>0</v>
      </c>
      <c r="K14" s="59">
        <v>0</v>
      </c>
      <c r="L14" s="59">
        <v>311067</v>
      </c>
      <c r="M14" s="59">
        <v>311067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630492</v>
      </c>
      <c r="W14" s="59">
        <v>1047498</v>
      </c>
      <c r="X14" s="59">
        <v>-417006</v>
      </c>
      <c r="Y14" s="60">
        <v>-39.81</v>
      </c>
      <c r="Z14" s="61">
        <v>2107557</v>
      </c>
    </row>
    <row r="15" spans="1:26" ht="13.5">
      <c r="A15" s="57" t="s">
        <v>39</v>
      </c>
      <c r="B15" s="18">
        <v>10325878</v>
      </c>
      <c r="C15" s="18">
        <v>0</v>
      </c>
      <c r="D15" s="58">
        <v>13484073</v>
      </c>
      <c r="E15" s="59">
        <v>13484073</v>
      </c>
      <c r="F15" s="59">
        <v>1217484</v>
      </c>
      <c r="G15" s="59">
        <v>1254282</v>
      </c>
      <c r="H15" s="59">
        <v>842730</v>
      </c>
      <c r="I15" s="59">
        <v>3314496</v>
      </c>
      <c r="J15" s="59">
        <v>734156</v>
      </c>
      <c r="K15" s="59">
        <v>575351</v>
      </c>
      <c r="L15" s="59">
        <v>495612</v>
      </c>
      <c r="M15" s="59">
        <v>1805119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5119615</v>
      </c>
      <c r="W15" s="59">
        <v>6892002</v>
      </c>
      <c r="X15" s="59">
        <v>-1772387</v>
      </c>
      <c r="Y15" s="60">
        <v>-25.72</v>
      </c>
      <c r="Z15" s="61">
        <v>13484073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62657932</v>
      </c>
      <c r="C17" s="18">
        <v>0</v>
      </c>
      <c r="D17" s="58">
        <v>57308370</v>
      </c>
      <c r="E17" s="59">
        <v>57308370</v>
      </c>
      <c r="F17" s="59">
        <v>2536895</v>
      </c>
      <c r="G17" s="59">
        <v>3507454</v>
      </c>
      <c r="H17" s="59">
        <v>3537724</v>
      </c>
      <c r="I17" s="59">
        <v>9582073</v>
      </c>
      <c r="J17" s="59">
        <v>3594737</v>
      </c>
      <c r="K17" s="59">
        <v>2785949</v>
      </c>
      <c r="L17" s="59">
        <v>5168977</v>
      </c>
      <c r="M17" s="59">
        <v>11549663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21131736</v>
      </c>
      <c r="W17" s="59">
        <v>25862502</v>
      </c>
      <c r="X17" s="59">
        <v>-4730766</v>
      </c>
      <c r="Y17" s="60">
        <v>-18.29</v>
      </c>
      <c r="Z17" s="61">
        <v>57308370</v>
      </c>
    </row>
    <row r="18" spans="1:26" ht="13.5">
      <c r="A18" s="69" t="s">
        <v>42</v>
      </c>
      <c r="B18" s="70">
        <f>SUM(B11:B17)</f>
        <v>156716131</v>
      </c>
      <c r="C18" s="70">
        <f>SUM(C11:C17)</f>
        <v>0</v>
      </c>
      <c r="D18" s="71">
        <f aca="true" t="shared" si="1" ref="D18:Z18">SUM(D11:D17)</f>
        <v>164150748</v>
      </c>
      <c r="E18" s="72">
        <f t="shared" si="1"/>
        <v>164150748</v>
      </c>
      <c r="F18" s="72">
        <f t="shared" si="1"/>
        <v>9788397</v>
      </c>
      <c r="G18" s="72">
        <f t="shared" si="1"/>
        <v>10534911</v>
      </c>
      <c r="H18" s="72">
        <f t="shared" si="1"/>
        <v>10682563</v>
      </c>
      <c r="I18" s="72">
        <f t="shared" si="1"/>
        <v>31005871</v>
      </c>
      <c r="J18" s="72">
        <f t="shared" si="1"/>
        <v>10075313</v>
      </c>
      <c r="K18" s="72">
        <f t="shared" si="1"/>
        <v>9136142</v>
      </c>
      <c r="L18" s="72">
        <f t="shared" si="1"/>
        <v>11826410</v>
      </c>
      <c r="M18" s="72">
        <f t="shared" si="1"/>
        <v>31037865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62043736</v>
      </c>
      <c r="W18" s="72">
        <f t="shared" si="1"/>
        <v>79376994</v>
      </c>
      <c r="X18" s="72">
        <f t="shared" si="1"/>
        <v>-17333258</v>
      </c>
      <c r="Y18" s="66">
        <f>+IF(W18&lt;&gt;0,(X18/W18)*100,0)</f>
        <v>-21.836626869493195</v>
      </c>
      <c r="Z18" s="73">
        <f t="shared" si="1"/>
        <v>164150748</v>
      </c>
    </row>
    <row r="19" spans="1:26" ht="13.5">
      <c r="A19" s="69" t="s">
        <v>43</v>
      </c>
      <c r="B19" s="74">
        <f>+B10-B18</f>
        <v>32474744</v>
      </c>
      <c r="C19" s="74">
        <f>+C10-C18</f>
        <v>0</v>
      </c>
      <c r="D19" s="75">
        <f aca="true" t="shared" si="2" ref="D19:Z19">+D10-D18</f>
        <v>112535471</v>
      </c>
      <c r="E19" s="76">
        <f t="shared" si="2"/>
        <v>112535471</v>
      </c>
      <c r="F19" s="76">
        <f t="shared" si="2"/>
        <v>-6080623</v>
      </c>
      <c r="G19" s="76">
        <f t="shared" si="2"/>
        <v>-6776294</v>
      </c>
      <c r="H19" s="76">
        <f t="shared" si="2"/>
        <v>-6842698</v>
      </c>
      <c r="I19" s="76">
        <f t="shared" si="2"/>
        <v>-19699615</v>
      </c>
      <c r="J19" s="76">
        <f t="shared" si="2"/>
        <v>-6246939</v>
      </c>
      <c r="K19" s="76">
        <f t="shared" si="2"/>
        <v>-3787235</v>
      </c>
      <c r="L19" s="76">
        <f t="shared" si="2"/>
        <v>-6547812</v>
      </c>
      <c r="M19" s="76">
        <f t="shared" si="2"/>
        <v>-16581986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-36281601</v>
      </c>
      <c r="W19" s="76">
        <f>IF(E10=E18,0,W10-W18)</f>
        <v>81704966</v>
      </c>
      <c r="X19" s="76">
        <f t="shared" si="2"/>
        <v>-117986567</v>
      </c>
      <c r="Y19" s="77">
        <f>+IF(W19&lt;&gt;0,(X19/W19)*100,0)</f>
        <v>-144.40562523457876</v>
      </c>
      <c r="Z19" s="78">
        <f t="shared" si="2"/>
        <v>112535471</v>
      </c>
    </row>
    <row r="20" spans="1:26" ht="13.5">
      <c r="A20" s="57" t="s">
        <v>44</v>
      </c>
      <c r="B20" s="18">
        <v>38984628</v>
      </c>
      <c r="C20" s="18">
        <v>0</v>
      </c>
      <c r="D20" s="58">
        <v>53440000</v>
      </c>
      <c r="E20" s="59">
        <v>53440000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42549879</v>
      </c>
      <c r="X20" s="59">
        <v>-42549879</v>
      </c>
      <c r="Y20" s="60">
        <v>-100</v>
      </c>
      <c r="Z20" s="61">
        <v>53440000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44881000</v>
      </c>
      <c r="X21" s="81">
        <v>-44881000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71459372</v>
      </c>
      <c r="C22" s="85">
        <f>SUM(C19:C21)</f>
        <v>0</v>
      </c>
      <c r="D22" s="86">
        <f aca="true" t="shared" si="3" ref="D22:Z22">SUM(D19:D21)</f>
        <v>165975471</v>
      </c>
      <c r="E22" s="87">
        <f t="shared" si="3"/>
        <v>165975471</v>
      </c>
      <c r="F22" s="87">
        <f t="shared" si="3"/>
        <v>-6080623</v>
      </c>
      <c r="G22" s="87">
        <f t="shared" si="3"/>
        <v>-6776294</v>
      </c>
      <c r="H22" s="87">
        <f t="shared" si="3"/>
        <v>-6842698</v>
      </c>
      <c r="I22" s="87">
        <f t="shared" si="3"/>
        <v>-19699615</v>
      </c>
      <c r="J22" s="87">
        <f t="shared" si="3"/>
        <v>-6246939</v>
      </c>
      <c r="K22" s="87">
        <f t="shared" si="3"/>
        <v>-3787235</v>
      </c>
      <c r="L22" s="87">
        <f t="shared" si="3"/>
        <v>-6547812</v>
      </c>
      <c r="M22" s="87">
        <f t="shared" si="3"/>
        <v>-16581986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-36281601</v>
      </c>
      <c r="W22" s="87">
        <f t="shared" si="3"/>
        <v>169135845</v>
      </c>
      <c r="X22" s="87">
        <f t="shared" si="3"/>
        <v>-205417446</v>
      </c>
      <c r="Y22" s="88">
        <f>+IF(W22&lt;&gt;0,(X22/W22)*100,0)</f>
        <v>-121.45116016063892</v>
      </c>
      <c r="Z22" s="89">
        <f t="shared" si="3"/>
        <v>165975471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71459372</v>
      </c>
      <c r="C24" s="74">
        <f>SUM(C22:C23)</f>
        <v>0</v>
      </c>
      <c r="D24" s="75">
        <f aca="true" t="shared" si="4" ref="D24:Z24">SUM(D22:D23)</f>
        <v>165975471</v>
      </c>
      <c r="E24" s="76">
        <f t="shared" si="4"/>
        <v>165975471</v>
      </c>
      <c r="F24" s="76">
        <f t="shared" si="4"/>
        <v>-6080623</v>
      </c>
      <c r="G24" s="76">
        <f t="shared" si="4"/>
        <v>-6776294</v>
      </c>
      <c r="H24" s="76">
        <f t="shared" si="4"/>
        <v>-6842698</v>
      </c>
      <c r="I24" s="76">
        <f t="shared" si="4"/>
        <v>-19699615</v>
      </c>
      <c r="J24" s="76">
        <f t="shared" si="4"/>
        <v>-6246939</v>
      </c>
      <c r="K24" s="76">
        <f t="shared" si="4"/>
        <v>-3787235</v>
      </c>
      <c r="L24" s="76">
        <f t="shared" si="4"/>
        <v>-6547812</v>
      </c>
      <c r="M24" s="76">
        <f t="shared" si="4"/>
        <v>-16581986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-36281601</v>
      </c>
      <c r="W24" s="76">
        <f t="shared" si="4"/>
        <v>169135845</v>
      </c>
      <c r="X24" s="76">
        <f t="shared" si="4"/>
        <v>-205417446</v>
      </c>
      <c r="Y24" s="77">
        <f>+IF(W24&lt;&gt;0,(X24/W24)*100,0)</f>
        <v>-121.45116016063892</v>
      </c>
      <c r="Z24" s="78">
        <f t="shared" si="4"/>
        <v>165975471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72734272</v>
      </c>
      <c r="C27" s="21">
        <v>0</v>
      </c>
      <c r="D27" s="98">
        <v>165975472</v>
      </c>
      <c r="E27" s="99">
        <v>165975472</v>
      </c>
      <c r="F27" s="99">
        <v>2929620</v>
      </c>
      <c r="G27" s="99">
        <v>7448424</v>
      </c>
      <c r="H27" s="99">
        <v>8156765</v>
      </c>
      <c r="I27" s="99">
        <v>18534809</v>
      </c>
      <c r="J27" s="99">
        <v>676458</v>
      </c>
      <c r="K27" s="99">
        <v>11248319</v>
      </c>
      <c r="L27" s="99">
        <v>18705182</v>
      </c>
      <c r="M27" s="99">
        <v>30629959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49164768</v>
      </c>
      <c r="W27" s="99">
        <v>82987736</v>
      </c>
      <c r="X27" s="99">
        <v>-33822968</v>
      </c>
      <c r="Y27" s="100">
        <v>-40.76</v>
      </c>
      <c r="Z27" s="101">
        <v>165975472</v>
      </c>
    </row>
    <row r="28" spans="1:26" ht="13.5">
      <c r="A28" s="102" t="s">
        <v>44</v>
      </c>
      <c r="B28" s="18">
        <v>38984630</v>
      </c>
      <c r="C28" s="18">
        <v>0</v>
      </c>
      <c r="D28" s="58">
        <v>53440000</v>
      </c>
      <c r="E28" s="59">
        <v>53440000</v>
      </c>
      <c r="F28" s="59">
        <v>2222825</v>
      </c>
      <c r="G28" s="59">
        <v>4191415</v>
      </c>
      <c r="H28" s="59">
        <v>1035439</v>
      </c>
      <c r="I28" s="59">
        <v>7449679</v>
      </c>
      <c r="J28" s="59">
        <v>0</v>
      </c>
      <c r="K28" s="59">
        <v>1990676</v>
      </c>
      <c r="L28" s="59">
        <v>1458481</v>
      </c>
      <c r="M28" s="59">
        <v>3449157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10898836</v>
      </c>
      <c r="W28" s="59">
        <v>26720000</v>
      </c>
      <c r="X28" s="59">
        <v>-15821164</v>
      </c>
      <c r="Y28" s="60">
        <v>-59.21</v>
      </c>
      <c r="Z28" s="61">
        <v>53440000</v>
      </c>
    </row>
    <row r="29" spans="1:26" ht="13.5">
      <c r="A29" s="57" t="s">
        <v>110</v>
      </c>
      <c r="B29" s="18">
        <v>48000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33701642</v>
      </c>
      <c r="C31" s="18">
        <v>0</v>
      </c>
      <c r="D31" s="58">
        <v>112535472</v>
      </c>
      <c r="E31" s="59">
        <v>112535472</v>
      </c>
      <c r="F31" s="59">
        <v>706795</v>
      </c>
      <c r="G31" s="59">
        <v>3257009</v>
      </c>
      <c r="H31" s="59">
        <v>7121326</v>
      </c>
      <c r="I31" s="59">
        <v>11085130</v>
      </c>
      <c r="J31" s="59">
        <v>676458</v>
      </c>
      <c r="K31" s="59">
        <v>9257643</v>
      </c>
      <c r="L31" s="59">
        <v>17246701</v>
      </c>
      <c r="M31" s="59">
        <v>27180802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38265932</v>
      </c>
      <c r="W31" s="59">
        <v>56267736</v>
      </c>
      <c r="X31" s="59">
        <v>-18001804</v>
      </c>
      <c r="Y31" s="60">
        <v>-31.99</v>
      </c>
      <c r="Z31" s="61">
        <v>112535472</v>
      </c>
    </row>
    <row r="32" spans="1:26" ht="13.5">
      <c r="A32" s="69" t="s">
        <v>50</v>
      </c>
      <c r="B32" s="21">
        <f>SUM(B28:B31)</f>
        <v>72734272</v>
      </c>
      <c r="C32" s="21">
        <f>SUM(C28:C31)</f>
        <v>0</v>
      </c>
      <c r="D32" s="98">
        <f aca="true" t="shared" si="5" ref="D32:Z32">SUM(D28:D31)</f>
        <v>165975472</v>
      </c>
      <c r="E32" s="99">
        <f t="shared" si="5"/>
        <v>165975472</v>
      </c>
      <c r="F32" s="99">
        <f t="shared" si="5"/>
        <v>2929620</v>
      </c>
      <c r="G32" s="99">
        <f t="shared" si="5"/>
        <v>7448424</v>
      </c>
      <c r="H32" s="99">
        <f t="shared" si="5"/>
        <v>8156765</v>
      </c>
      <c r="I32" s="99">
        <f t="shared" si="5"/>
        <v>18534809</v>
      </c>
      <c r="J32" s="99">
        <f t="shared" si="5"/>
        <v>676458</v>
      </c>
      <c r="K32" s="99">
        <f t="shared" si="5"/>
        <v>11248319</v>
      </c>
      <c r="L32" s="99">
        <f t="shared" si="5"/>
        <v>18705182</v>
      </c>
      <c r="M32" s="99">
        <f t="shared" si="5"/>
        <v>30629959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49164768</v>
      </c>
      <c r="W32" s="99">
        <f t="shared" si="5"/>
        <v>82987736</v>
      </c>
      <c r="X32" s="99">
        <f t="shared" si="5"/>
        <v>-33822968</v>
      </c>
      <c r="Y32" s="100">
        <f>+IF(W32&lt;&gt;0,(X32/W32)*100,0)</f>
        <v>-40.75658600928696</v>
      </c>
      <c r="Z32" s="101">
        <f t="shared" si="5"/>
        <v>165975472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136344642</v>
      </c>
      <c r="C35" s="18">
        <v>0</v>
      </c>
      <c r="D35" s="58">
        <v>93803343</v>
      </c>
      <c r="E35" s="59">
        <v>93803343</v>
      </c>
      <c r="F35" s="59">
        <v>208986485</v>
      </c>
      <c r="G35" s="59">
        <v>186810592</v>
      </c>
      <c r="H35" s="59">
        <v>172865991</v>
      </c>
      <c r="I35" s="59">
        <v>172865991</v>
      </c>
      <c r="J35" s="59">
        <v>253853626</v>
      </c>
      <c r="K35" s="59">
        <v>143824455</v>
      </c>
      <c r="L35" s="59">
        <v>131644920</v>
      </c>
      <c r="M35" s="59">
        <v>131644920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131644920</v>
      </c>
      <c r="W35" s="59">
        <v>46901672</v>
      </c>
      <c r="X35" s="59">
        <v>84743248</v>
      </c>
      <c r="Y35" s="60">
        <v>180.68</v>
      </c>
      <c r="Z35" s="61">
        <v>93803343</v>
      </c>
    </row>
    <row r="36" spans="1:26" ht="13.5">
      <c r="A36" s="57" t="s">
        <v>53</v>
      </c>
      <c r="B36" s="18">
        <v>364923491</v>
      </c>
      <c r="C36" s="18">
        <v>0</v>
      </c>
      <c r="D36" s="58">
        <v>457198365</v>
      </c>
      <c r="E36" s="59">
        <v>457198365</v>
      </c>
      <c r="F36" s="59">
        <v>371864928</v>
      </c>
      <c r="G36" s="59">
        <v>374412740</v>
      </c>
      <c r="H36" s="59">
        <v>382569505</v>
      </c>
      <c r="I36" s="59">
        <v>382569505</v>
      </c>
      <c r="J36" s="59">
        <v>383245962</v>
      </c>
      <c r="K36" s="59">
        <v>394494281</v>
      </c>
      <c r="L36" s="59">
        <v>413315069</v>
      </c>
      <c r="M36" s="59">
        <v>413315069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413315069</v>
      </c>
      <c r="W36" s="59">
        <v>228599183</v>
      </c>
      <c r="X36" s="59">
        <v>184715886</v>
      </c>
      <c r="Y36" s="60">
        <v>80.8</v>
      </c>
      <c r="Z36" s="61">
        <v>457198365</v>
      </c>
    </row>
    <row r="37" spans="1:26" ht="13.5">
      <c r="A37" s="57" t="s">
        <v>54</v>
      </c>
      <c r="B37" s="18">
        <v>39941342</v>
      </c>
      <c r="C37" s="18">
        <v>0</v>
      </c>
      <c r="D37" s="58">
        <v>50844926</v>
      </c>
      <c r="E37" s="59">
        <v>50844926</v>
      </c>
      <c r="F37" s="59">
        <v>39988310</v>
      </c>
      <c r="G37" s="59">
        <v>47768813</v>
      </c>
      <c r="H37" s="59">
        <v>49917287</v>
      </c>
      <c r="I37" s="59">
        <v>49917287</v>
      </c>
      <c r="J37" s="59">
        <v>51370336</v>
      </c>
      <c r="K37" s="59">
        <v>26999320</v>
      </c>
      <c r="L37" s="59">
        <v>26709820</v>
      </c>
      <c r="M37" s="59">
        <v>26709820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26709820</v>
      </c>
      <c r="W37" s="59">
        <v>25422463</v>
      </c>
      <c r="X37" s="59">
        <v>1287357</v>
      </c>
      <c r="Y37" s="60">
        <v>5.06</v>
      </c>
      <c r="Z37" s="61">
        <v>50844926</v>
      </c>
    </row>
    <row r="38" spans="1:26" ht="13.5">
      <c r="A38" s="57" t="s">
        <v>55</v>
      </c>
      <c r="B38" s="18">
        <v>17901260</v>
      </c>
      <c r="C38" s="18">
        <v>0</v>
      </c>
      <c r="D38" s="58">
        <v>13514067</v>
      </c>
      <c r="E38" s="59">
        <v>13514067</v>
      </c>
      <c r="F38" s="59">
        <v>17950400</v>
      </c>
      <c r="G38" s="59">
        <v>15664457</v>
      </c>
      <c r="H38" s="59">
        <v>15443228</v>
      </c>
      <c r="I38" s="59">
        <v>15443228</v>
      </c>
      <c r="J38" s="59">
        <v>15443228</v>
      </c>
      <c r="K38" s="59">
        <v>15443228</v>
      </c>
      <c r="L38" s="59">
        <v>15213640</v>
      </c>
      <c r="M38" s="59">
        <v>15213640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15213640</v>
      </c>
      <c r="W38" s="59">
        <v>6757034</v>
      </c>
      <c r="X38" s="59">
        <v>8456606</v>
      </c>
      <c r="Y38" s="60">
        <v>125.15</v>
      </c>
      <c r="Z38" s="61">
        <v>13514067</v>
      </c>
    </row>
    <row r="39" spans="1:26" ht="13.5">
      <c r="A39" s="57" t="s">
        <v>56</v>
      </c>
      <c r="B39" s="18">
        <v>443425531</v>
      </c>
      <c r="C39" s="18">
        <v>0</v>
      </c>
      <c r="D39" s="58">
        <v>486642714</v>
      </c>
      <c r="E39" s="59">
        <v>486642714</v>
      </c>
      <c r="F39" s="59">
        <v>522912703</v>
      </c>
      <c r="G39" s="59">
        <v>497790062</v>
      </c>
      <c r="H39" s="59">
        <v>490074981</v>
      </c>
      <c r="I39" s="59">
        <v>490074981</v>
      </c>
      <c r="J39" s="59">
        <v>570286024</v>
      </c>
      <c r="K39" s="59">
        <v>495876188</v>
      </c>
      <c r="L39" s="59">
        <v>503036529</v>
      </c>
      <c r="M39" s="59">
        <v>503036529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503036529</v>
      </c>
      <c r="W39" s="59">
        <v>243321357</v>
      </c>
      <c r="X39" s="59">
        <v>259715172</v>
      </c>
      <c r="Y39" s="60">
        <v>106.74</v>
      </c>
      <c r="Z39" s="61">
        <v>486642714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71459371</v>
      </c>
      <c r="C42" s="18">
        <v>0</v>
      </c>
      <c r="D42" s="58">
        <v>467028424</v>
      </c>
      <c r="E42" s="59">
        <v>467028424</v>
      </c>
      <c r="F42" s="59">
        <v>75520572</v>
      </c>
      <c r="G42" s="59">
        <v>-6610545</v>
      </c>
      <c r="H42" s="59">
        <v>-8630655</v>
      </c>
      <c r="I42" s="59">
        <v>60279372</v>
      </c>
      <c r="J42" s="59">
        <v>-7960966</v>
      </c>
      <c r="K42" s="59">
        <v>-7371661</v>
      </c>
      <c r="L42" s="59">
        <v>11998345</v>
      </c>
      <c r="M42" s="59">
        <v>-3334282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56945090</v>
      </c>
      <c r="W42" s="59">
        <v>286431536</v>
      </c>
      <c r="X42" s="59">
        <v>-229486446</v>
      </c>
      <c r="Y42" s="60">
        <v>-80.12</v>
      </c>
      <c r="Z42" s="61">
        <v>467028424</v>
      </c>
    </row>
    <row r="43" spans="1:26" ht="13.5">
      <c r="A43" s="57" t="s">
        <v>59</v>
      </c>
      <c r="B43" s="18">
        <v>0</v>
      </c>
      <c r="C43" s="18">
        <v>0</v>
      </c>
      <c r="D43" s="58">
        <v>166081672</v>
      </c>
      <c r="E43" s="59">
        <v>166081672</v>
      </c>
      <c r="F43" s="59">
        <v>-2929620</v>
      </c>
      <c r="G43" s="59">
        <v>-7448424</v>
      </c>
      <c r="H43" s="59">
        <v>-8156765</v>
      </c>
      <c r="I43" s="59">
        <v>-18534809</v>
      </c>
      <c r="J43" s="59">
        <v>-676457</v>
      </c>
      <c r="K43" s="59">
        <v>-11248319</v>
      </c>
      <c r="L43" s="59">
        <v>-18705182</v>
      </c>
      <c r="M43" s="59">
        <v>-30629958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-49164767</v>
      </c>
      <c r="W43" s="59">
        <v>78004000</v>
      </c>
      <c r="X43" s="59">
        <v>-127168767</v>
      </c>
      <c r="Y43" s="60">
        <v>-163.03</v>
      </c>
      <c r="Z43" s="61">
        <v>166081672</v>
      </c>
    </row>
    <row r="44" spans="1:26" ht="13.5">
      <c r="A44" s="57" t="s">
        <v>60</v>
      </c>
      <c r="B44" s="18">
        <v>0</v>
      </c>
      <c r="C44" s="18">
        <v>0</v>
      </c>
      <c r="D44" s="58">
        <v>817031</v>
      </c>
      <c r="E44" s="59">
        <v>817031</v>
      </c>
      <c r="F44" s="59">
        <v>0</v>
      </c>
      <c r="G44" s="59">
        <v>0</v>
      </c>
      <c r="H44" s="59">
        <v>-221229</v>
      </c>
      <c r="I44" s="59">
        <v>-221229</v>
      </c>
      <c r="J44" s="59">
        <v>0</v>
      </c>
      <c r="K44" s="59">
        <v>0</v>
      </c>
      <c r="L44" s="59">
        <v>-229588</v>
      </c>
      <c r="M44" s="59">
        <v>-229588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-450817</v>
      </c>
      <c r="W44" s="59">
        <v>408514</v>
      </c>
      <c r="X44" s="59">
        <v>-859331</v>
      </c>
      <c r="Y44" s="60">
        <v>-210.36</v>
      </c>
      <c r="Z44" s="61">
        <v>817031</v>
      </c>
    </row>
    <row r="45" spans="1:26" ht="13.5">
      <c r="A45" s="69" t="s">
        <v>61</v>
      </c>
      <c r="B45" s="21">
        <v>71459371</v>
      </c>
      <c r="C45" s="21">
        <v>0</v>
      </c>
      <c r="D45" s="98">
        <v>700539347</v>
      </c>
      <c r="E45" s="99">
        <v>700539347</v>
      </c>
      <c r="F45" s="99">
        <v>148917344</v>
      </c>
      <c r="G45" s="99">
        <v>134858375</v>
      </c>
      <c r="H45" s="99">
        <v>117849726</v>
      </c>
      <c r="I45" s="99">
        <v>117849726</v>
      </c>
      <c r="J45" s="99">
        <v>109212303</v>
      </c>
      <c r="K45" s="99">
        <v>90592323</v>
      </c>
      <c r="L45" s="99">
        <v>83655898</v>
      </c>
      <c r="M45" s="99">
        <v>83655898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83655898</v>
      </c>
      <c r="W45" s="99">
        <v>431456270</v>
      </c>
      <c r="X45" s="99">
        <v>-347800372</v>
      </c>
      <c r="Y45" s="100">
        <v>-80.61</v>
      </c>
      <c r="Z45" s="101">
        <v>700539347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2393301</v>
      </c>
      <c r="C49" s="51">
        <v>0</v>
      </c>
      <c r="D49" s="128">
        <v>2161360</v>
      </c>
      <c r="E49" s="53">
        <v>2154546</v>
      </c>
      <c r="F49" s="53">
        <v>0</v>
      </c>
      <c r="G49" s="53">
        <v>0</v>
      </c>
      <c r="H49" s="53">
        <v>0</v>
      </c>
      <c r="I49" s="53">
        <v>2095995</v>
      </c>
      <c r="J49" s="53">
        <v>0</v>
      </c>
      <c r="K49" s="53">
        <v>0</v>
      </c>
      <c r="L49" s="53">
        <v>0</v>
      </c>
      <c r="M49" s="53">
        <v>75673100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84478302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1242039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1242039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119.92786417720372</v>
      </c>
      <c r="E58" s="7">
        <f t="shared" si="6"/>
        <v>119.92786417720372</v>
      </c>
      <c r="F58" s="7">
        <f t="shared" si="6"/>
        <v>75.52475824443353</v>
      </c>
      <c r="G58" s="7">
        <f t="shared" si="6"/>
        <v>71.8422314763755</v>
      </c>
      <c r="H58" s="7">
        <f t="shared" si="6"/>
        <v>60.9433106877582</v>
      </c>
      <c r="I58" s="7">
        <f t="shared" si="6"/>
        <v>69.32472669579013</v>
      </c>
      <c r="J58" s="7">
        <f t="shared" si="6"/>
        <v>63.20607241112114</v>
      </c>
      <c r="K58" s="7">
        <f t="shared" si="6"/>
        <v>49.16498143987823</v>
      </c>
      <c r="L58" s="7">
        <f t="shared" si="6"/>
        <v>110.12353907408776</v>
      </c>
      <c r="M58" s="7">
        <f t="shared" si="6"/>
        <v>73.17121453731835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71.21298109496976</v>
      </c>
      <c r="W58" s="7">
        <f t="shared" si="6"/>
        <v>108.68438407779391</v>
      </c>
      <c r="X58" s="7">
        <f t="shared" si="6"/>
        <v>0</v>
      </c>
      <c r="Y58" s="7">
        <f t="shared" si="6"/>
        <v>0</v>
      </c>
      <c r="Z58" s="8">
        <f t="shared" si="6"/>
        <v>119.92786417720372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99.99490165866038</v>
      </c>
      <c r="E59" s="10">
        <f t="shared" si="7"/>
        <v>99.99490165866038</v>
      </c>
      <c r="F59" s="10">
        <f t="shared" si="7"/>
        <v>110.04582581410203</v>
      </c>
      <c r="G59" s="10">
        <f t="shared" si="7"/>
        <v>72.45552520351721</v>
      </c>
      <c r="H59" s="10">
        <f t="shared" si="7"/>
        <v>43.635034975275126</v>
      </c>
      <c r="I59" s="10">
        <f t="shared" si="7"/>
        <v>76.0203174487687</v>
      </c>
      <c r="J59" s="10">
        <f t="shared" si="7"/>
        <v>53.26241587666939</v>
      </c>
      <c r="K59" s="10">
        <f t="shared" si="7"/>
        <v>43.117548628454614</v>
      </c>
      <c r="L59" s="10">
        <f t="shared" si="7"/>
        <v>146.78332222367072</v>
      </c>
      <c r="M59" s="10">
        <f t="shared" si="7"/>
        <v>84.29089890907524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80.18313498565722</v>
      </c>
      <c r="W59" s="10">
        <f t="shared" si="7"/>
        <v>100.56477326461355</v>
      </c>
      <c r="X59" s="10">
        <f t="shared" si="7"/>
        <v>0</v>
      </c>
      <c r="Y59" s="10">
        <f t="shared" si="7"/>
        <v>0</v>
      </c>
      <c r="Z59" s="11">
        <f t="shared" si="7"/>
        <v>99.99490165866038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119.9670723923298</v>
      </c>
      <c r="E60" s="13">
        <f t="shared" si="7"/>
        <v>119.9670723923298</v>
      </c>
      <c r="F60" s="13">
        <f t="shared" si="7"/>
        <v>52.67415276476358</v>
      </c>
      <c r="G60" s="13">
        <f t="shared" si="7"/>
        <v>60.978147966811115</v>
      </c>
      <c r="H60" s="13">
        <f t="shared" si="7"/>
        <v>54.19685910320269</v>
      </c>
      <c r="I60" s="13">
        <f t="shared" si="7"/>
        <v>56.042701563112715</v>
      </c>
      <c r="J60" s="13">
        <f t="shared" si="7"/>
        <v>53.587829829809664</v>
      </c>
      <c r="K60" s="13">
        <f t="shared" si="7"/>
        <v>28.712009776901443</v>
      </c>
      <c r="L60" s="13">
        <f t="shared" si="7"/>
        <v>87.73935482016043</v>
      </c>
      <c r="M60" s="13">
        <f t="shared" si="7"/>
        <v>55.24576984452263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55.67053192790367</v>
      </c>
      <c r="W60" s="13">
        <f t="shared" si="7"/>
        <v>101.46549761290456</v>
      </c>
      <c r="X60" s="13">
        <f t="shared" si="7"/>
        <v>0</v>
      </c>
      <c r="Y60" s="13">
        <f t="shared" si="7"/>
        <v>0</v>
      </c>
      <c r="Z60" s="14">
        <f t="shared" si="7"/>
        <v>119.9670723923298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116.10873598804523</v>
      </c>
      <c r="E61" s="13">
        <f t="shared" si="7"/>
        <v>116.10873598804523</v>
      </c>
      <c r="F61" s="13">
        <f t="shared" si="7"/>
        <v>57.815102492509155</v>
      </c>
      <c r="G61" s="13">
        <f t="shared" si="7"/>
        <v>63.905929558265306</v>
      </c>
      <c r="H61" s="13">
        <f t="shared" si="7"/>
        <v>58.61463352609119</v>
      </c>
      <c r="I61" s="13">
        <f t="shared" si="7"/>
        <v>60.205179000588686</v>
      </c>
      <c r="J61" s="13">
        <f t="shared" si="7"/>
        <v>58.953227473078165</v>
      </c>
      <c r="K61" s="13">
        <f t="shared" si="7"/>
        <v>31.88581002653673</v>
      </c>
      <c r="L61" s="13">
        <f t="shared" si="7"/>
        <v>105.71097789196561</v>
      </c>
      <c r="M61" s="13">
        <f t="shared" si="7"/>
        <v>62.9481296586079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61.46387517775136</v>
      </c>
      <c r="W61" s="13">
        <f t="shared" si="7"/>
        <v>101.69738594585304</v>
      </c>
      <c r="X61" s="13">
        <f t="shared" si="7"/>
        <v>0</v>
      </c>
      <c r="Y61" s="13">
        <f t="shared" si="7"/>
        <v>0</v>
      </c>
      <c r="Z61" s="14">
        <f t="shared" si="7"/>
        <v>116.10873598804523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137.75547909523752</v>
      </c>
      <c r="E64" s="13">
        <f t="shared" si="7"/>
        <v>137.75547909523752</v>
      </c>
      <c r="F64" s="13">
        <f t="shared" si="7"/>
        <v>32.86433970253357</v>
      </c>
      <c r="G64" s="13">
        <f t="shared" si="7"/>
        <v>48.80658602694284</v>
      </c>
      <c r="H64" s="13">
        <f t="shared" si="7"/>
        <v>37.59428436795875</v>
      </c>
      <c r="I64" s="13">
        <f t="shared" si="7"/>
        <v>39.71834593667517</v>
      </c>
      <c r="J64" s="13">
        <f t="shared" si="7"/>
        <v>32.13101216531944</v>
      </c>
      <c r="K64" s="13">
        <f t="shared" si="7"/>
        <v>18.208225872132484</v>
      </c>
      <c r="L64" s="13">
        <f t="shared" si="7"/>
        <v>37.511336902042345</v>
      </c>
      <c r="M64" s="13">
        <f t="shared" si="7"/>
        <v>29.280952198187986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34.53488554616723</v>
      </c>
      <c r="W64" s="13">
        <f t="shared" si="7"/>
        <v>100.57435002329242</v>
      </c>
      <c r="X64" s="13">
        <f t="shared" si="7"/>
        <v>0</v>
      </c>
      <c r="Y64" s="13">
        <f t="shared" si="7"/>
        <v>0</v>
      </c>
      <c r="Z64" s="14">
        <f t="shared" si="7"/>
        <v>137.75547909523752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142.401985961308</v>
      </c>
      <c r="E66" s="16">
        <f t="shared" si="7"/>
        <v>142.401985961308</v>
      </c>
      <c r="F66" s="16">
        <f t="shared" si="7"/>
        <v>100</v>
      </c>
      <c r="G66" s="16">
        <f t="shared" si="7"/>
        <v>100.00017415322348</v>
      </c>
      <c r="H66" s="16">
        <f t="shared" si="7"/>
        <v>100</v>
      </c>
      <c r="I66" s="16">
        <f t="shared" si="7"/>
        <v>100.00006975898967</v>
      </c>
      <c r="J66" s="16">
        <f t="shared" si="7"/>
        <v>100</v>
      </c>
      <c r="K66" s="16">
        <f t="shared" si="7"/>
        <v>99.99983101828383</v>
      </c>
      <c r="L66" s="16">
        <f t="shared" si="7"/>
        <v>99.99979317647838</v>
      </c>
      <c r="M66" s="16">
        <f t="shared" si="7"/>
        <v>99.99987976983137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99.99996771051052</v>
      </c>
      <c r="W66" s="16">
        <f t="shared" si="7"/>
        <v>143.40450990604003</v>
      </c>
      <c r="X66" s="16">
        <f t="shared" si="7"/>
        <v>0</v>
      </c>
      <c r="Y66" s="16">
        <f t="shared" si="7"/>
        <v>0</v>
      </c>
      <c r="Z66" s="17">
        <f t="shared" si="7"/>
        <v>142.401985961308</v>
      </c>
    </row>
    <row r="67" spans="1:26" ht="13.5" hidden="1">
      <c r="A67" s="40" t="s">
        <v>119</v>
      </c>
      <c r="B67" s="23">
        <v>28758470</v>
      </c>
      <c r="C67" s="23"/>
      <c r="D67" s="24">
        <v>28633485</v>
      </c>
      <c r="E67" s="25">
        <v>28633485</v>
      </c>
      <c r="F67" s="25">
        <v>2505630</v>
      </c>
      <c r="G67" s="25">
        <v>2839806</v>
      </c>
      <c r="H67" s="25">
        <v>2706489</v>
      </c>
      <c r="I67" s="25">
        <v>8051925</v>
      </c>
      <c r="J67" s="25">
        <v>2813380</v>
      </c>
      <c r="K67" s="25">
        <v>2541201</v>
      </c>
      <c r="L67" s="25">
        <v>2409602</v>
      </c>
      <c r="M67" s="25">
        <v>7764183</v>
      </c>
      <c r="N67" s="25"/>
      <c r="O67" s="25"/>
      <c r="P67" s="25"/>
      <c r="Q67" s="25"/>
      <c r="R67" s="25"/>
      <c r="S67" s="25"/>
      <c r="T67" s="25"/>
      <c r="U67" s="25"/>
      <c r="V67" s="25">
        <v>15816108</v>
      </c>
      <c r="W67" s="25">
        <v>15802986</v>
      </c>
      <c r="X67" s="25"/>
      <c r="Y67" s="24"/>
      <c r="Z67" s="26">
        <v>28633485</v>
      </c>
    </row>
    <row r="68" spans="1:26" ht="13.5" hidden="1">
      <c r="A68" s="36" t="s">
        <v>31</v>
      </c>
      <c r="B68" s="18">
        <v>8633560</v>
      </c>
      <c r="C68" s="18"/>
      <c r="D68" s="19">
        <v>6355008</v>
      </c>
      <c r="E68" s="20">
        <v>6355008</v>
      </c>
      <c r="F68" s="20">
        <v>753069</v>
      </c>
      <c r="G68" s="20">
        <v>735810</v>
      </c>
      <c r="H68" s="20">
        <v>710216</v>
      </c>
      <c r="I68" s="20">
        <v>2199095</v>
      </c>
      <c r="J68" s="20">
        <v>735973</v>
      </c>
      <c r="K68" s="20">
        <v>679489</v>
      </c>
      <c r="L68" s="20">
        <v>813106</v>
      </c>
      <c r="M68" s="20">
        <v>2228568</v>
      </c>
      <c r="N68" s="20"/>
      <c r="O68" s="20"/>
      <c r="P68" s="20"/>
      <c r="Q68" s="20"/>
      <c r="R68" s="20"/>
      <c r="S68" s="20"/>
      <c r="T68" s="20"/>
      <c r="U68" s="20"/>
      <c r="V68" s="20">
        <v>4427663</v>
      </c>
      <c r="W68" s="20">
        <v>3159498</v>
      </c>
      <c r="X68" s="20"/>
      <c r="Y68" s="19"/>
      <c r="Z68" s="22">
        <v>6355008</v>
      </c>
    </row>
    <row r="69" spans="1:26" ht="13.5" hidden="1">
      <c r="A69" s="37" t="s">
        <v>32</v>
      </c>
      <c r="B69" s="18">
        <v>14004364</v>
      </c>
      <c r="C69" s="18"/>
      <c r="D69" s="19">
        <v>16671117</v>
      </c>
      <c r="E69" s="20">
        <v>16671117</v>
      </c>
      <c r="F69" s="20">
        <v>1455676</v>
      </c>
      <c r="G69" s="20">
        <v>1529789</v>
      </c>
      <c r="H69" s="20">
        <v>1433858</v>
      </c>
      <c r="I69" s="20">
        <v>4419323</v>
      </c>
      <c r="J69" s="20">
        <v>1489215</v>
      </c>
      <c r="K69" s="20">
        <v>1269932</v>
      </c>
      <c r="L69" s="20">
        <v>1112992</v>
      </c>
      <c r="M69" s="20">
        <v>3872139</v>
      </c>
      <c r="N69" s="20"/>
      <c r="O69" s="20"/>
      <c r="P69" s="20"/>
      <c r="Q69" s="20"/>
      <c r="R69" s="20"/>
      <c r="S69" s="20"/>
      <c r="T69" s="20"/>
      <c r="U69" s="20"/>
      <c r="V69" s="20">
        <v>8291462</v>
      </c>
      <c r="W69" s="20">
        <v>9855492</v>
      </c>
      <c r="X69" s="20"/>
      <c r="Y69" s="19"/>
      <c r="Z69" s="22">
        <v>16671117</v>
      </c>
    </row>
    <row r="70" spans="1:26" ht="13.5" hidden="1">
      <c r="A70" s="38" t="s">
        <v>113</v>
      </c>
      <c r="B70" s="18">
        <v>10504272</v>
      </c>
      <c r="C70" s="18"/>
      <c r="D70" s="19">
        <v>13699641</v>
      </c>
      <c r="E70" s="20">
        <v>13699641</v>
      </c>
      <c r="F70" s="20">
        <v>1155743</v>
      </c>
      <c r="G70" s="20">
        <v>1233161</v>
      </c>
      <c r="H70" s="20">
        <v>1132509</v>
      </c>
      <c r="I70" s="20">
        <v>3521413</v>
      </c>
      <c r="J70" s="20">
        <v>1191319</v>
      </c>
      <c r="K70" s="20">
        <v>975252</v>
      </c>
      <c r="L70" s="20">
        <v>819702</v>
      </c>
      <c r="M70" s="20">
        <v>2986273</v>
      </c>
      <c r="N70" s="20"/>
      <c r="O70" s="20"/>
      <c r="P70" s="20"/>
      <c r="Q70" s="20"/>
      <c r="R70" s="20"/>
      <c r="S70" s="20"/>
      <c r="T70" s="20"/>
      <c r="U70" s="20"/>
      <c r="V70" s="20">
        <v>6507686</v>
      </c>
      <c r="W70" s="20">
        <v>7820496</v>
      </c>
      <c r="X70" s="20"/>
      <c r="Y70" s="19"/>
      <c r="Z70" s="22">
        <v>13699641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3500092</v>
      </c>
      <c r="C73" s="18"/>
      <c r="D73" s="19">
        <v>2971476</v>
      </c>
      <c r="E73" s="20">
        <v>2971476</v>
      </c>
      <c r="F73" s="20">
        <v>299933</v>
      </c>
      <c r="G73" s="20">
        <v>296628</v>
      </c>
      <c r="H73" s="20">
        <v>301349</v>
      </c>
      <c r="I73" s="20">
        <v>897910</v>
      </c>
      <c r="J73" s="20">
        <v>297896</v>
      </c>
      <c r="K73" s="20">
        <v>294680</v>
      </c>
      <c r="L73" s="20">
        <v>293290</v>
      </c>
      <c r="M73" s="20">
        <v>885866</v>
      </c>
      <c r="N73" s="20"/>
      <c r="O73" s="20"/>
      <c r="P73" s="20"/>
      <c r="Q73" s="20"/>
      <c r="R73" s="20"/>
      <c r="S73" s="20"/>
      <c r="T73" s="20"/>
      <c r="U73" s="20"/>
      <c r="V73" s="20">
        <v>1783776</v>
      </c>
      <c r="W73" s="20">
        <v>2034996</v>
      </c>
      <c r="X73" s="20"/>
      <c r="Y73" s="19"/>
      <c r="Z73" s="22">
        <v>2971476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6120546</v>
      </c>
      <c r="C75" s="27"/>
      <c r="D75" s="28">
        <v>5607360</v>
      </c>
      <c r="E75" s="29">
        <v>5607360</v>
      </c>
      <c r="F75" s="29">
        <v>296885</v>
      </c>
      <c r="G75" s="29">
        <v>574207</v>
      </c>
      <c r="H75" s="29">
        <v>562415</v>
      </c>
      <c r="I75" s="29">
        <v>1433507</v>
      </c>
      <c r="J75" s="29">
        <v>588192</v>
      </c>
      <c r="K75" s="29">
        <v>591780</v>
      </c>
      <c r="L75" s="29">
        <v>483504</v>
      </c>
      <c r="M75" s="29">
        <v>1663476</v>
      </c>
      <c r="N75" s="29"/>
      <c r="O75" s="29"/>
      <c r="P75" s="29"/>
      <c r="Q75" s="29"/>
      <c r="R75" s="29"/>
      <c r="S75" s="29"/>
      <c r="T75" s="29"/>
      <c r="U75" s="29"/>
      <c r="V75" s="29">
        <v>3096983</v>
      </c>
      <c r="W75" s="29">
        <v>2787996</v>
      </c>
      <c r="X75" s="29"/>
      <c r="Y75" s="28"/>
      <c r="Z75" s="30">
        <v>5607360</v>
      </c>
    </row>
    <row r="76" spans="1:26" ht="13.5" hidden="1">
      <c r="A76" s="41" t="s">
        <v>120</v>
      </c>
      <c r="B76" s="31">
        <v>28758470</v>
      </c>
      <c r="C76" s="31"/>
      <c r="D76" s="32">
        <v>34339527</v>
      </c>
      <c r="E76" s="33">
        <v>34339527</v>
      </c>
      <c r="F76" s="33">
        <v>1892371</v>
      </c>
      <c r="G76" s="33">
        <v>2040180</v>
      </c>
      <c r="H76" s="33">
        <v>1649424</v>
      </c>
      <c r="I76" s="33">
        <v>5581975</v>
      </c>
      <c r="J76" s="33">
        <v>1778227</v>
      </c>
      <c r="K76" s="33">
        <v>1249381</v>
      </c>
      <c r="L76" s="33">
        <v>2653539</v>
      </c>
      <c r="M76" s="33">
        <v>5681147</v>
      </c>
      <c r="N76" s="33"/>
      <c r="O76" s="33"/>
      <c r="P76" s="33"/>
      <c r="Q76" s="33"/>
      <c r="R76" s="33"/>
      <c r="S76" s="33"/>
      <c r="T76" s="33"/>
      <c r="U76" s="33"/>
      <c r="V76" s="33">
        <v>11263122</v>
      </c>
      <c r="W76" s="33">
        <v>17175378</v>
      </c>
      <c r="X76" s="33"/>
      <c r="Y76" s="32"/>
      <c r="Z76" s="34">
        <v>34339527</v>
      </c>
    </row>
    <row r="77" spans="1:26" ht="13.5" hidden="1">
      <c r="A77" s="36" t="s">
        <v>31</v>
      </c>
      <c r="B77" s="18">
        <v>8633560</v>
      </c>
      <c r="C77" s="18"/>
      <c r="D77" s="19">
        <v>6354684</v>
      </c>
      <c r="E77" s="20">
        <v>6354684</v>
      </c>
      <c r="F77" s="20">
        <v>828721</v>
      </c>
      <c r="G77" s="20">
        <v>533135</v>
      </c>
      <c r="H77" s="20">
        <v>309903</v>
      </c>
      <c r="I77" s="20">
        <v>1671759</v>
      </c>
      <c r="J77" s="20">
        <v>391997</v>
      </c>
      <c r="K77" s="20">
        <v>292979</v>
      </c>
      <c r="L77" s="20">
        <v>1193504</v>
      </c>
      <c r="M77" s="20">
        <v>1878480</v>
      </c>
      <c r="N77" s="20"/>
      <c r="O77" s="20"/>
      <c r="P77" s="20"/>
      <c r="Q77" s="20"/>
      <c r="R77" s="20"/>
      <c r="S77" s="20"/>
      <c r="T77" s="20"/>
      <c r="U77" s="20"/>
      <c r="V77" s="20">
        <v>3550239</v>
      </c>
      <c r="W77" s="20">
        <v>3177342</v>
      </c>
      <c r="X77" s="20"/>
      <c r="Y77" s="19"/>
      <c r="Z77" s="22">
        <v>6354684</v>
      </c>
    </row>
    <row r="78" spans="1:26" ht="13.5" hidden="1">
      <c r="A78" s="37" t="s">
        <v>32</v>
      </c>
      <c r="B78" s="18">
        <v>14004364</v>
      </c>
      <c r="C78" s="18"/>
      <c r="D78" s="19">
        <v>19999851</v>
      </c>
      <c r="E78" s="20">
        <v>19999851</v>
      </c>
      <c r="F78" s="20">
        <v>766765</v>
      </c>
      <c r="G78" s="20">
        <v>932837</v>
      </c>
      <c r="H78" s="20">
        <v>777106</v>
      </c>
      <c r="I78" s="20">
        <v>2476708</v>
      </c>
      <c r="J78" s="20">
        <v>798038</v>
      </c>
      <c r="K78" s="20">
        <v>364623</v>
      </c>
      <c r="L78" s="20">
        <v>976532</v>
      </c>
      <c r="M78" s="20">
        <v>2139193</v>
      </c>
      <c r="N78" s="20"/>
      <c r="O78" s="20"/>
      <c r="P78" s="20"/>
      <c r="Q78" s="20"/>
      <c r="R78" s="20"/>
      <c r="S78" s="20"/>
      <c r="T78" s="20"/>
      <c r="U78" s="20"/>
      <c r="V78" s="20">
        <v>4615901</v>
      </c>
      <c r="W78" s="20">
        <v>9999924</v>
      </c>
      <c r="X78" s="20"/>
      <c r="Y78" s="19"/>
      <c r="Z78" s="22">
        <v>19999851</v>
      </c>
    </row>
    <row r="79" spans="1:26" ht="13.5" hidden="1">
      <c r="A79" s="38" t="s">
        <v>113</v>
      </c>
      <c r="B79" s="18">
        <v>10504272</v>
      </c>
      <c r="C79" s="18"/>
      <c r="D79" s="19">
        <v>15906480</v>
      </c>
      <c r="E79" s="20">
        <v>15906480</v>
      </c>
      <c r="F79" s="20">
        <v>668194</v>
      </c>
      <c r="G79" s="20">
        <v>788063</v>
      </c>
      <c r="H79" s="20">
        <v>663816</v>
      </c>
      <c r="I79" s="20">
        <v>2120073</v>
      </c>
      <c r="J79" s="20">
        <v>702321</v>
      </c>
      <c r="K79" s="20">
        <v>310967</v>
      </c>
      <c r="L79" s="20">
        <v>866515</v>
      </c>
      <c r="M79" s="20">
        <v>1879803</v>
      </c>
      <c r="N79" s="20"/>
      <c r="O79" s="20"/>
      <c r="P79" s="20"/>
      <c r="Q79" s="20"/>
      <c r="R79" s="20"/>
      <c r="S79" s="20"/>
      <c r="T79" s="20"/>
      <c r="U79" s="20"/>
      <c r="V79" s="20">
        <v>3999876</v>
      </c>
      <c r="W79" s="20">
        <v>7953240</v>
      </c>
      <c r="X79" s="20"/>
      <c r="Y79" s="19"/>
      <c r="Z79" s="22">
        <v>15906480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3500092</v>
      </c>
      <c r="C82" s="18"/>
      <c r="D82" s="19">
        <v>4093371</v>
      </c>
      <c r="E82" s="20">
        <v>4093371</v>
      </c>
      <c r="F82" s="20">
        <v>98571</v>
      </c>
      <c r="G82" s="20">
        <v>144774</v>
      </c>
      <c r="H82" s="20">
        <v>113290</v>
      </c>
      <c r="I82" s="20">
        <v>356635</v>
      </c>
      <c r="J82" s="20">
        <v>95717</v>
      </c>
      <c r="K82" s="20">
        <v>53656</v>
      </c>
      <c r="L82" s="20">
        <v>110017</v>
      </c>
      <c r="M82" s="20">
        <v>259390</v>
      </c>
      <c r="N82" s="20"/>
      <c r="O82" s="20"/>
      <c r="P82" s="20"/>
      <c r="Q82" s="20"/>
      <c r="R82" s="20"/>
      <c r="S82" s="20"/>
      <c r="T82" s="20"/>
      <c r="U82" s="20"/>
      <c r="V82" s="20">
        <v>616025</v>
      </c>
      <c r="W82" s="20">
        <v>2046684</v>
      </c>
      <c r="X82" s="20"/>
      <c r="Y82" s="19"/>
      <c r="Z82" s="22">
        <v>4093371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6120546</v>
      </c>
      <c r="C84" s="27"/>
      <c r="D84" s="28">
        <v>7984992</v>
      </c>
      <c r="E84" s="29">
        <v>7984992</v>
      </c>
      <c r="F84" s="29">
        <v>296885</v>
      </c>
      <c r="G84" s="29">
        <v>574208</v>
      </c>
      <c r="H84" s="29">
        <v>562415</v>
      </c>
      <c r="I84" s="29">
        <v>1433508</v>
      </c>
      <c r="J84" s="29">
        <v>588192</v>
      </c>
      <c r="K84" s="29">
        <v>591779</v>
      </c>
      <c r="L84" s="29">
        <v>483503</v>
      </c>
      <c r="M84" s="29">
        <v>1663474</v>
      </c>
      <c r="N84" s="29"/>
      <c r="O84" s="29"/>
      <c r="P84" s="29"/>
      <c r="Q84" s="29"/>
      <c r="R84" s="29"/>
      <c r="S84" s="29"/>
      <c r="T84" s="29"/>
      <c r="U84" s="29"/>
      <c r="V84" s="29">
        <v>3096982</v>
      </c>
      <c r="W84" s="29">
        <v>3998112</v>
      </c>
      <c r="X84" s="29"/>
      <c r="Y84" s="28"/>
      <c r="Z84" s="30">
        <v>7984992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58820000</v>
      </c>
      <c r="F5" s="59">
        <v>22942358</v>
      </c>
      <c r="G5" s="59">
        <v>5263047</v>
      </c>
      <c r="H5" s="59">
        <v>5358214</v>
      </c>
      <c r="I5" s="59">
        <v>33563619</v>
      </c>
      <c r="J5" s="59">
        <v>5368146</v>
      </c>
      <c r="K5" s="59">
        <v>5359759</v>
      </c>
      <c r="L5" s="59">
        <v>5369384</v>
      </c>
      <c r="M5" s="59">
        <v>16097289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49660908</v>
      </c>
      <c r="W5" s="59">
        <v>29409996</v>
      </c>
      <c r="X5" s="59">
        <v>20250912</v>
      </c>
      <c r="Y5" s="60">
        <v>68.86</v>
      </c>
      <c r="Z5" s="61">
        <v>58820000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5160000</v>
      </c>
      <c r="F6" s="59">
        <v>720917</v>
      </c>
      <c r="G6" s="59">
        <v>733126</v>
      </c>
      <c r="H6" s="59">
        <v>726487</v>
      </c>
      <c r="I6" s="59">
        <v>2180530</v>
      </c>
      <c r="J6" s="59">
        <v>727285</v>
      </c>
      <c r="K6" s="59">
        <v>722264</v>
      </c>
      <c r="L6" s="59">
        <v>726161</v>
      </c>
      <c r="M6" s="59">
        <v>2175710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4356240</v>
      </c>
      <c r="W6" s="59">
        <v>2580000</v>
      </c>
      <c r="X6" s="59">
        <v>1776240</v>
      </c>
      <c r="Y6" s="60">
        <v>68.85</v>
      </c>
      <c r="Z6" s="61">
        <v>5160000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3392000</v>
      </c>
      <c r="F7" s="59">
        <v>0</v>
      </c>
      <c r="G7" s="59">
        <v>143756</v>
      </c>
      <c r="H7" s="59">
        <v>0</v>
      </c>
      <c r="I7" s="59">
        <v>143756</v>
      </c>
      <c r="J7" s="59">
        <v>149167</v>
      </c>
      <c r="K7" s="59">
        <v>0</v>
      </c>
      <c r="L7" s="59">
        <v>0</v>
      </c>
      <c r="M7" s="59">
        <v>149167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292923</v>
      </c>
      <c r="W7" s="59">
        <v>1695996</v>
      </c>
      <c r="X7" s="59">
        <v>-1403073</v>
      </c>
      <c r="Y7" s="60">
        <v>-82.73</v>
      </c>
      <c r="Z7" s="61">
        <v>3392000</v>
      </c>
    </row>
    <row r="8" spans="1:26" ht="13.5">
      <c r="A8" s="57" t="s">
        <v>34</v>
      </c>
      <c r="B8" s="18">
        <v>0</v>
      </c>
      <c r="C8" s="18">
        <v>0</v>
      </c>
      <c r="D8" s="58">
        <v>0</v>
      </c>
      <c r="E8" s="59">
        <v>324293000</v>
      </c>
      <c r="F8" s="59">
        <v>73997000</v>
      </c>
      <c r="G8" s="59">
        <v>1480000</v>
      </c>
      <c r="H8" s="59">
        <v>0</v>
      </c>
      <c r="I8" s="59">
        <v>75477000</v>
      </c>
      <c r="J8" s="59">
        <v>31412000</v>
      </c>
      <c r="K8" s="59">
        <v>4097000</v>
      </c>
      <c r="L8" s="59">
        <v>30582000</v>
      </c>
      <c r="M8" s="59">
        <v>66091000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141568000</v>
      </c>
      <c r="W8" s="59">
        <v>204967990</v>
      </c>
      <c r="X8" s="59">
        <v>-63399990</v>
      </c>
      <c r="Y8" s="60">
        <v>-30.93</v>
      </c>
      <c r="Z8" s="61">
        <v>324293000</v>
      </c>
    </row>
    <row r="9" spans="1:26" ht="13.5">
      <c r="A9" s="57" t="s">
        <v>35</v>
      </c>
      <c r="B9" s="18">
        <v>0</v>
      </c>
      <c r="C9" s="18">
        <v>0</v>
      </c>
      <c r="D9" s="58">
        <v>0</v>
      </c>
      <c r="E9" s="59">
        <v>11302500</v>
      </c>
      <c r="F9" s="59">
        <v>1443031</v>
      </c>
      <c r="G9" s="59">
        <v>267021</v>
      </c>
      <c r="H9" s="59">
        <v>795894</v>
      </c>
      <c r="I9" s="59">
        <v>2505946</v>
      </c>
      <c r="J9" s="59">
        <v>398942</v>
      </c>
      <c r="K9" s="59">
        <v>874881</v>
      </c>
      <c r="L9" s="59">
        <v>753013</v>
      </c>
      <c r="M9" s="59">
        <v>2026836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4532782</v>
      </c>
      <c r="W9" s="59">
        <v>5651214</v>
      </c>
      <c r="X9" s="59">
        <v>-1118432</v>
      </c>
      <c r="Y9" s="60">
        <v>-19.79</v>
      </c>
      <c r="Z9" s="61">
        <v>11302500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0</v>
      </c>
      <c r="E10" s="65">
        <f t="shared" si="0"/>
        <v>402967500</v>
      </c>
      <c r="F10" s="65">
        <f t="shared" si="0"/>
        <v>99103306</v>
      </c>
      <c r="G10" s="65">
        <f t="shared" si="0"/>
        <v>7886950</v>
      </c>
      <c r="H10" s="65">
        <f t="shared" si="0"/>
        <v>6880595</v>
      </c>
      <c r="I10" s="65">
        <f t="shared" si="0"/>
        <v>113870851</v>
      </c>
      <c r="J10" s="65">
        <f t="shared" si="0"/>
        <v>38055540</v>
      </c>
      <c r="K10" s="65">
        <f t="shared" si="0"/>
        <v>11053904</v>
      </c>
      <c r="L10" s="65">
        <f t="shared" si="0"/>
        <v>37430558</v>
      </c>
      <c r="M10" s="65">
        <f t="shared" si="0"/>
        <v>86540002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200410853</v>
      </c>
      <c r="W10" s="65">
        <f t="shared" si="0"/>
        <v>244305196</v>
      </c>
      <c r="X10" s="65">
        <f t="shared" si="0"/>
        <v>-43894343</v>
      </c>
      <c r="Y10" s="66">
        <f>+IF(W10&lt;&gt;0,(X10/W10)*100,0)</f>
        <v>-17.967011638999278</v>
      </c>
      <c r="Z10" s="67">
        <f t="shared" si="0"/>
        <v>402967500</v>
      </c>
    </row>
    <row r="11" spans="1:26" ht="13.5">
      <c r="A11" s="57" t="s">
        <v>36</v>
      </c>
      <c r="B11" s="18">
        <v>0</v>
      </c>
      <c r="C11" s="18">
        <v>0</v>
      </c>
      <c r="D11" s="58">
        <v>0</v>
      </c>
      <c r="E11" s="59">
        <v>105646399</v>
      </c>
      <c r="F11" s="59">
        <v>7650698</v>
      </c>
      <c r="G11" s="59">
        <v>7415848</v>
      </c>
      <c r="H11" s="59">
        <v>7400060</v>
      </c>
      <c r="I11" s="59">
        <v>22466606</v>
      </c>
      <c r="J11" s="59">
        <v>7890584</v>
      </c>
      <c r="K11" s="59">
        <v>7701972</v>
      </c>
      <c r="L11" s="59">
        <v>8849899</v>
      </c>
      <c r="M11" s="59">
        <v>24442455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46909061</v>
      </c>
      <c r="W11" s="59">
        <v>52822914</v>
      </c>
      <c r="X11" s="59">
        <v>-5913853</v>
      </c>
      <c r="Y11" s="60">
        <v>-11.2</v>
      </c>
      <c r="Z11" s="61">
        <v>105646399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17034360</v>
      </c>
      <c r="F12" s="59">
        <v>1477152</v>
      </c>
      <c r="G12" s="59">
        <v>1414309</v>
      </c>
      <c r="H12" s="59">
        <v>1414309</v>
      </c>
      <c r="I12" s="59">
        <v>4305770</v>
      </c>
      <c r="J12" s="59">
        <v>1452994</v>
      </c>
      <c r="K12" s="59">
        <v>1433643</v>
      </c>
      <c r="L12" s="59">
        <v>1460322</v>
      </c>
      <c r="M12" s="59">
        <v>4346959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8652729</v>
      </c>
      <c r="W12" s="59">
        <v>8517174</v>
      </c>
      <c r="X12" s="59">
        <v>135555</v>
      </c>
      <c r="Y12" s="60">
        <v>1.59</v>
      </c>
      <c r="Z12" s="61">
        <v>17034360</v>
      </c>
    </row>
    <row r="13" spans="1:26" ht="13.5">
      <c r="A13" s="57" t="s">
        <v>106</v>
      </c>
      <c r="B13" s="18">
        <v>0</v>
      </c>
      <c r="C13" s="18">
        <v>0</v>
      </c>
      <c r="D13" s="58">
        <v>0</v>
      </c>
      <c r="E13" s="59">
        <v>4800000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2399994</v>
      </c>
      <c r="X13" s="59">
        <v>-2399994</v>
      </c>
      <c r="Y13" s="60">
        <v>-100</v>
      </c>
      <c r="Z13" s="61">
        <v>4800000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-78500000</v>
      </c>
      <c r="F14" s="59">
        <v>0</v>
      </c>
      <c r="G14" s="59">
        <v>0</v>
      </c>
      <c r="H14" s="59">
        <v>629201</v>
      </c>
      <c r="I14" s="59">
        <v>629201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629201</v>
      </c>
      <c r="W14" s="59">
        <v>-39249996</v>
      </c>
      <c r="X14" s="59">
        <v>39879197</v>
      </c>
      <c r="Y14" s="60">
        <v>-101.6</v>
      </c>
      <c r="Z14" s="61">
        <v>-78500000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3825000</v>
      </c>
      <c r="F16" s="59">
        <v>5872</v>
      </c>
      <c r="G16" s="59">
        <v>231375</v>
      </c>
      <c r="H16" s="59">
        <v>247148</v>
      </c>
      <c r="I16" s="59">
        <v>484395</v>
      </c>
      <c r="J16" s="59">
        <v>14372</v>
      </c>
      <c r="K16" s="59">
        <v>741157</v>
      </c>
      <c r="L16" s="59">
        <v>252699</v>
      </c>
      <c r="M16" s="59">
        <v>1008228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1492623</v>
      </c>
      <c r="W16" s="59">
        <v>1912494</v>
      </c>
      <c r="X16" s="59">
        <v>-419871</v>
      </c>
      <c r="Y16" s="60">
        <v>-21.95</v>
      </c>
      <c r="Z16" s="61">
        <v>3825000</v>
      </c>
    </row>
    <row r="17" spans="1:26" ht="13.5">
      <c r="A17" s="57" t="s">
        <v>41</v>
      </c>
      <c r="B17" s="18">
        <v>0</v>
      </c>
      <c r="C17" s="18">
        <v>0</v>
      </c>
      <c r="D17" s="58">
        <v>0</v>
      </c>
      <c r="E17" s="59">
        <v>165711728</v>
      </c>
      <c r="F17" s="59">
        <v>3658552</v>
      </c>
      <c r="G17" s="59">
        <v>8697486</v>
      </c>
      <c r="H17" s="59">
        <v>8798251</v>
      </c>
      <c r="I17" s="59">
        <v>21154289</v>
      </c>
      <c r="J17" s="59">
        <v>8754201</v>
      </c>
      <c r="K17" s="59">
        <v>7253392</v>
      </c>
      <c r="L17" s="59">
        <v>10475576</v>
      </c>
      <c r="M17" s="59">
        <v>26483169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47637458</v>
      </c>
      <c r="W17" s="59">
        <v>83065494</v>
      </c>
      <c r="X17" s="59">
        <v>-35428036</v>
      </c>
      <c r="Y17" s="60">
        <v>-42.65</v>
      </c>
      <c r="Z17" s="61">
        <v>165711728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0</v>
      </c>
      <c r="E18" s="72">
        <f t="shared" si="1"/>
        <v>218517487</v>
      </c>
      <c r="F18" s="72">
        <f t="shared" si="1"/>
        <v>12792274</v>
      </c>
      <c r="G18" s="72">
        <f t="shared" si="1"/>
        <v>17759018</v>
      </c>
      <c r="H18" s="72">
        <f t="shared" si="1"/>
        <v>18488969</v>
      </c>
      <c r="I18" s="72">
        <f t="shared" si="1"/>
        <v>49040261</v>
      </c>
      <c r="J18" s="72">
        <f t="shared" si="1"/>
        <v>18112151</v>
      </c>
      <c r="K18" s="72">
        <f t="shared" si="1"/>
        <v>17130164</v>
      </c>
      <c r="L18" s="72">
        <f t="shared" si="1"/>
        <v>21038496</v>
      </c>
      <c r="M18" s="72">
        <f t="shared" si="1"/>
        <v>56280811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105321072</v>
      </c>
      <c r="W18" s="72">
        <f t="shared" si="1"/>
        <v>109468074</v>
      </c>
      <c r="X18" s="72">
        <f t="shared" si="1"/>
        <v>-4147002</v>
      </c>
      <c r="Y18" s="66">
        <f>+IF(W18&lt;&gt;0,(X18/W18)*100,0)</f>
        <v>-3.7883209674448097</v>
      </c>
      <c r="Z18" s="73">
        <f t="shared" si="1"/>
        <v>218517487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184450013</v>
      </c>
      <c r="F19" s="76">
        <f t="shared" si="2"/>
        <v>86311032</v>
      </c>
      <c r="G19" s="76">
        <f t="shared" si="2"/>
        <v>-9872068</v>
      </c>
      <c r="H19" s="76">
        <f t="shared" si="2"/>
        <v>-11608374</v>
      </c>
      <c r="I19" s="76">
        <f t="shared" si="2"/>
        <v>64830590</v>
      </c>
      <c r="J19" s="76">
        <f t="shared" si="2"/>
        <v>19943389</v>
      </c>
      <c r="K19" s="76">
        <f t="shared" si="2"/>
        <v>-6076260</v>
      </c>
      <c r="L19" s="76">
        <f t="shared" si="2"/>
        <v>16392062</v>
      </c>
      <c r="M19" s="76">
        <f t="shared" si="2"/>
        <v>30259191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95089781</v>
      </c>
      <c r="W19" s="76">
        <f>IF(E10=E18,0,W10-W18)</f>
        <v>134837122</v>
      </c>
      <c r="X19" s="76">
        <f t="shared" si="2"/>
        <v>-39747341</v>
      </c>
      <c r="Y19" s="77">
        <f>+IF(W19&lt;&gt;0,(X19/W19)*100,0)</f>
        <v>-29.47804017946927</v>
      </c>
      <c r="Z19" s="78">
        <f t="shared" si="2"/>
        <v>184450013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184450013</v>
      </c>
      <c r="F22" s="87">
        <f t="shared" si="3"/>
        <v>86311032</v>
      </c>
      <c r="G22" s="87">
        <f t="shared" si="3"/>
        <v>-9872068</v>
      </c>
      <c r="H22" s="87">
        <f t="shared" si="3"/>
        <v>-11608374</v>
      </c>
      <c r="I22" s="87">
        <f t="shared" si="3"/>
        <v>64830590</v>
      </c>
      <c r="J22" s="87">
        <f t="shared" si="3"/>
        <v>19943389</v>
      </c>
      <c r="K22" s="87">
        <f t="shared" si="3"/>
        <v>-6076260</v>
      </c>
      <c r="L22" s="87">
        <f t="shared" si="3"/>
        <v>16392062</v>
      </c>
      <c r="M22" s="87">
        <f t="shared" si="3"/>
        <v>30259191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95089781</v>
      </c>
      <c r="W22" s="87">
        <f t="shared" si="3"/>
        <v>134837122</v>
      </c>
      <c r="X22" s="87">
        <f t="shared" si="3"/>
        <v>-39747341</v>
      </c>
      <c r="Y22" s="88">
        <f>+IF(W22&lt;&gt;0,(X22/W22)*100,0)</f>
        <v>-29.47804017946927</v>
      </c>
      <c r="Z22" s="89">
        <f t="shared" si="3"/>
        <v>184450013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184450013</v>
      </c>
      <c r="F24" s="76">
        <f t="shared" si="4"/>
        <v>86311032</v>
      </c>
      <c r="G24" s="76">
        <f t="shared" si="4"/>
        <v>-9872068</v>
      </c>
      <c r="H24" s="76">
        <f t="shared" si="4"/>
        <v>-11608374</v>
      </c>
      <c r="I24" s="76">
        <f t="shared" si="4"/>
        <v>64830590</v>
      </c>
      <c r="J24" s="76">
        <f t="shared" si="4"/>
        <v>19943389</v>
      </c>
      <c r="K24" s="76">
        <f t="shared" si="4"/>
        <v>-6076260</v>
      </c>
      <c r="L24" s="76">
        <f t="shared" si="4"/>
        <v>16392062</v>
      </c>
      <c r="M24" s="76">
        <f t="shared" si="4"/>
        <v>30259191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95089781</v>
      </c>
      <c r="W24" s="76">
        <f t="shared" si="4"/>
        <v>134837122</v>
      </c>
      <c r="X24" s="76">
        <f t="shared" si="4"/>
        <v>-39747341</v>
      </c>
      <c r="Y24" s="77">
        <f>+IF(W24&lt;&gt;0,(X24/W24)*100,0)</f>
        <v>-29.47804017946927</v>
      </c>
      <c r="Z24" s="78">
        <f t="shared" si="4"/>
        <v>184450013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184450000</v>
      </c>
      <c r="F27" s="99">
        <v>0</v>
      </c>
      <c r="G27" s="99">
        <v>3709453</v>
      </c>
      <c r="H27" s="99">
        <v>6602609</v>
      </c>
      <c r="I27" s="99">
        <v>10312062</v>
      </c>
      <c r="J27" s="99">
        <v>6304608</v>
      </c>
      <c r="K27" s="99">
        <v>1999140</v>
      </c>
      <c r="L27" s="99">
        <v>5625688</v>
      </c>
      <c r="M27" s="99">
        <v>13929436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24241498</v>
      </c>
      <c r="W27" s="99">
        <v>92225000</v>
      </c>
      <c r="X27" s="99">
        <v>-67983502</v>
      </c>
      <c r="Y27" s="100">
        <v>-73.71</v>
      </c>
      <c r="Z27" s="101">
        <v>184450000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104450000</v>
      </c>
      <c r="F28" s="59">
        <v>0</v>
      </c>
      <c r="G28" s="59">
        <v>1956953</v>
      </c>
      <c r="H28" s="59">
        <v>6046606</v>
      </c>
      <c r="I28" s="59">
        <v>8003559</v>
      </c>
      <c r="J28" s="59">
        <v>5059328</v>
      </c>
      <c r="K28" s="59">
        <v>1999140</v>
      </c>
      <c r="L28" s="59">
        <v>5625688</v>
      </c>
      <c r="M28" s="59">
        <v>12684156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20687715</v>
      </c>
      <c r="W28" s="59">
        <v>52225000</v>
      </c>
      <c r="X28" s="59">
        <v>-31537285</v>
      </c>
      <c r="Y28" s="60">
        <v>-60.39</v>
      </c>
      <c r="Z28" s="61">
        <v>104450000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80000000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40000000</v>
      </c>
      <c r="X30" s="59">
        <v>-40000000</v>
      </c>
      <c r="Y30" s="60">
        <v>-100</v>
      </c>
      <c r="Z30" s="61">
        <v>80000000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1752500</v>
      </c>
      <c r="H31" s="59">
        <v>556003</v>
      </c>
      <c r="I31" s="59">
        <v>2308503</v>
      </c>
      <c r="J31" s="59">
        <v>1245280</v>
      </c>
      <c r="K31" s="59">
        <v>0</v>
      </c>
      <c r="L31" s="59">
        <v>0</v>
      </c>
      <c r="M31" s="59">
        <v>1245280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3553783</v>
      </c>
      <c r="W31" s="59"/>
      <c r="X31" s="59">
        <v>3553783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184450000</v>
      </c>
      <c r="F32" s="99">
        <f t="shared" si="5"/>
        <v>0</v>
      </c>
      <c r="G32" s="99">
        <f t="shared" si="5"/>
        <v>3709453</v>
      </c>
      <c r="H32" s="99">
        <f t="shared" si="5"/>
        <v>6602609</v>
      </c>
      <c r="I32" s="99">
        <f t="shared" si="5"/>
        <v>10312062</v>
      </c>
      <c r="J32" s="99">
        <f t="shared" si="5"/>
        <v>6304608</v>
      </c>
      <c r="K32" s="99">
        <f t="shared" si="5"/>
        <v>1999140</v>
      </c>
      <c r="L32" s="99">
        <f t="shared" si="5"/>
        <v>5625688</v>
      </c>
      <c r="M32" s="99">
        <f t="shared" si="5"/>
        <v>13929436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24241498</v>
      </c>
      <c r="W32" s="99">
        <f t="shared" si="5"/>
        <v>92225000</v>
      </c>
      <c r="X32" s="99">
        <f t="shared" si="5"/>
        <v>-67983502</v>
      </c>
      <c r="Y32" s="100">
        <f>+IF(W32&lt;&gt;0,(X32/W32)*100,0)</f>
        <v>-73.7148300352399</v>
      </c>
      <c r="Z32" s="101">
        <f t="shared" si="5"/>
        <v>184450000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170756651</v>
      </c>
      <c r="G35" s="59">
        <v>51014737</v>
      </c>
      <c r="H35" s="59">
        <v>69712750</v>
      </c>
      <c r="I35" s="59">
        <v>69712750</v>
      </c>
      <c r="J35" s="59">
        <v>23399979</v>
      </c>
      <c r="K35" s="59">
        <v>23685913</v>
      </c>
      <c r="L35" s="59">
        <v>153841301</v>
      </c>
      <c r="M35" s="59">
        <v>153841301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153841301</v>
      </c>
      <c r="W35" s="59"/>
      <c r="X35" s="59">
        <v>153841301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753299628</v>
      </c>
      <c r="G36" s="59">
        <v>0</v>
      </c>
      <c r="H36" s="59">
        <v>0</v>
      </c>
      <c r="I36" s="59">
        <v>0</v>
      </c>
      <c r="J36" s="59">
        <v>3920599</v>
      </c>
      <c r="K36" s="59">
        <v>18615810</v>
      </c>
      <c r="L36" s="59">
        <v>788880628</v>
      </c>
      <c r="M36" s="59">
        <v>788880628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788880628</v>
      </c>
      <c r="W36" s="59"/>
      <c r="X36" s="59">
        <v>788880628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63486751</v>
      </c>
      <c r="G37" s="59">
        <v>-21293794</v>
      </c>
      <c r="H37" s="59">
        <v>-16598284</v>
      </c>
      <c r="I37" s="59">
        <v>-16598284</v>
      </c>
      <c r="J37" s="59">
        <v>-47052876</v>
      </c>
      <c r="K37" s="59">
        <v>-35173974</v>
      </c>
      <c r="L37" s="59">
        <v>-8376287</v>
      </c>
      <c r="M37" s="59">
        <v>-8376287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-8376287</v>
      </c>
      <c r="W37" s="59"/>
      <c r="X37" s="59">
        <v>-8376287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35788621</v>
      </c>
      <c r="G38" s="59">
        <v>0</v>
      </c>
      <c r="H38" s="59">
        <v>0</v>
      </c>
      <c r="I38" s="59">
        <v>0</v>
      </c>
      <c r="J38" s="59">
        <v>-377020</v>
      </c>
      <c r="K38" s="59">
        <v>-377020</v>
      </c>
      <c r="L38" s="59">
        <v>15936756</v>
      </c>
      <c r="M38" s="59">
        <v>15936756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15936756</v>
      </c>
      <c r="W38" s="59"/>
      <c r="X38" s="59">
        <v>15936756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824780907</v>
      </c>
      <c r="G39" s="59">
        <v>72308531</v>
      </c>
      <c r="H39" s="59">
        <v>86311034</v>
      </c>
      <c r="I39" s="59">
        <v>86311034</v>
      </c>
      <c r="J39" s="59">
        <v>74750474</v>
      </c>
      <c r="K39" s="59">
        <v>77852717</v>
      </c>
      <c r="L39" s="59">
        <v>935161460</v>
      </c>
      <c r="M39" s="59">
        <v>935161460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935161460</v>
      </c>
      <c r="W39" s="59"/>
      <c r="X39" s="59">
        <v>935161460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0</v>
      </c>
      <c r="E42" s="59">
        <v>189250013</v>
      </c>
      <c r="F42" s="59">
        <v>86364529</v>
      </c>
      <c r="G42" s="59">
        <v>-9872068</v>
      </c>
      <c r="H42" s="59">
        <v>-11608374</v>
      </c>
      <c r="I42" s="59">
        <v>64884087</v>
      </c>
      <c r="J42" s="59">
        <v>19943389</v>
      </c>
      <c r="K42" s="59">
        <v>-6076260</v>
      </c>
      <c r="L42" s="59">
        <v>16392062</v>
      </c>
      <c r="M42" s="59">
        <v>30259191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95143278</v>
      </c>
      <c r="W42" s="59">
        <v>137237116</v>
      </c>
      <c r="X42" s="59">
        <v>-42093838</v>
      </c>
      <c r="Y42" s="60">
        <v>-30.67</v>
      </c>
      <c r="Z42" s="61">
        <v>189250013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-303577140</v>
      </c>
      <c r="F43" s="59">
        <v>0</v>
      </c>
      <c r="G43" s="59">
        <v>0</v>
      </c>
      <c r="H43" s="59">
        <v>-1608878</v>
      </c>
      <c r="I43" s="59">
        <v>-1608878</v>
      </c>
      <c r="J43" s="59">
        <v>-2311721</v>
      </c>
      <c r="K43" s="59">
        <v>-1999140</v>
      </c>
      <c r="L43" s="59">
        <v>-5625688</v>
      </c>
      <c r="M43" s="59">
        <v>-9936549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-11545427</v>
      </c>
      <c r="W43" s="59">
        <v>-151788498</v>
      </c>
      <c r="X43" s="59">
        <v>140243071</v>
      </c>
      <c r="Y43" s="60">
        <v>-92.39</v>
      </c>
      <c r="Z43" s="61">
        <v>-303577140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-53001398</v>
      </c>
      <c r="G44" s="59">
        <v>5461</v>
      </c>
      <c r="H44" s="59">
        <v>-377020</v>
      </c>
      <c r="I44" s="59">
        <v>-53372957</v>
      </c>
      <c r="J44" s="59">
        <v>-4980</v>
      </c>
      <c r="K44" s="59">
        <v>-313407</v>
      </c>
      <c r="L44" s="59">
        <v>207</v>
      </c>
      <c r="M44" s="59">
        <v>-318180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-53691137</v>
      </c>
      <c r="W44" s="59"/>
      <c r="X44" s="59">
        <v>-53691137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0</v>
      </c>
      <c r="E45" s="99">
        <v>-114327127</v>
      </c>
      <c r="F45" s="99">
        <v>33363131</v>
      </c>
      <c r="G45" s="99">
        <v>23496524</v>
      </c>
      <c r="H45" s="99">
        <v>9902252</v>
      </c>
      <c r="I45" s="99">
        <v>9902252</v>
      </c>
      <c r="J45" s="99">
        <v>27528940</v>
      </c>
      <c r="K45" s="99">
        <v>19140133</v>
      </c>
      <c r="L45" s="99">
        <v>29906714</v>
      </c>
      <c r="M45" s="99">
        <v>29906714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29906714</v>
      </c>
      <c r="W45" s="99">
        <v>-14551382</v>
      </c>
      <c r="X45" s="99">
        <v>44458096</v>
      </c>
      <c r="Y45" s="100">
        <v>-305.52</v>
      </c>
      <c r="Z45" s="101">
        <v>-114327127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5631547</v>
      </c>
      <c r="C49" s="51">
        <v>0</v>
      </c>
      <c r="D49" s="128">
        <v>4858301</v>
      </c>
      <c r="E49" s="53">
        <v>3458343</v>
      </c>
      <c r="F49" s="53">
        <v>0</v>
      </c>
      <c r="G49" s="53">
        <v>0</v>
      </c>
      <c r="H49" s="53">
        <v>0</v>
      </c>
      <c r="I49" s="53">
        <v>107793165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121741356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111264</v>
      </c>
      <c r="C51" s="51">
        <v>0</v>
      </c>
      <c r="D51" s="128">
        <v>2970</v>
      </c>
      <c r="E51" s="53">
        <v>2081</v>
      </c>
      <c r="F51" s="53">
        <v>0</v>
      </c>
      <c r="G51" s="53">
        <v>0</v>
      </c>
      <c r="H51" s="53">
        <v>0</v>
      </c>
      <c r="I51" s="53">
        <v>23175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139490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/>
      <c r="C67" s="23"/>
      <c r="D67" s="24"/>
      <c r="E67" s="25">
        <v>60430000</v>
      </c>
      <c r="F67" s="25">
        <v>23255437</v>
      </c>
      <c r="G67" s="25">
        <v>5575902</v>
      </c>
      <c r="H67" s="25">
        <v>5524306</v>
      </c>
      <c r="I67" s="25">
        <v>34355645</v>
      </c>
      <c r="J67" s="25">
        <v>5530502</v>
      </c>
      <c r="K67" s="25">
        <v>5456143</v>
      </c>
      <c r="L67" s="25">
        <v>5530288</v>
      </c>
      <c r="M67" s="25">
        <v>16516933</v>
      </c>
      <c r="N67" s="25"/>
      <c r="O67" s="25"/>
      <c r="P67" s="25"/>
      <c r="Q67" s="25"/>
      <c r="R67" s="25"/>
      <c r="S67" s="25"/>
      <c r="T67" s="25"/>
      <c r="U67" s="25"/>
      <c r="V67" s="25">
        <v>50872578</v>
      </c>
      <c r="W67" s="25">
        <v>30214998</v>
      </c>
      <c r="X67" s="25"/>
      <c r="Y67" s="24"/>
      <c r="Z67" s="26">
        <v>60430000</v>
      </c>
    </row>
    <row r="68" spans="1:26" ht="13.5" hidden="1">
      <c r="A68" s="36" t="s">
        <v>31</v>
      </c>
      <c r="B68" s="18"/>
      <c r="C68" s="18"/>
      <c r="D68" s="19"/>
      <c r="E68" s="20">
        <v>54820000</v>
      </c>
      <c r="F68" s="20">
        <v>22451323</v>
      </c>
      <c r="G68" s="20">
        <v>4755017</v>
      </c>
      <c r="H68" s="20">
        <v>4711776</v>
      </c>
      <c r="I68" s="20">
        <v>31918116</v>
      </c>
      <c r="J68" s="20">
        <v>4714456</v>
      </c>
      <c r="K68" s="20">
        <v>4710251</v>
      </c>
      <c r="L68" s="20">
        <v>4710251</v>
      </c>
      <c r="M68" s="20">
        <v>14134958</v>
      </c>
      <c r="N68" s="20"/>
      <c r="O68" s="20"/>
      <c r="P68" s="20"/>
      <c r="Q68" s="20"/>
      <c r="R68" s="20"/>
      <c r="S68" s="20"/>
      <c r="T68" s="20"/>
      <c r="U68" s="20"/>
      <c r="V68" s="20">
        <v>46053074</v>
      </c>
      <c r="W68" s="20">
        <v>27409998</v>
      </c>
      <c r="X68" s="20"/>
      <c r="Y68" s="19"/>
      <c r="Z68" s="22">
        <v>54820000</v>
      </c>
    </row>
    <row r="69" spans="1:26" ht="13.5" hidden="1">
      <c r="A69" s="37" t="s">
        <v>32</v>
      </c>
      <c r="B69" s="18"/>
      <c r="C69" s="18"/>
      <c r="D69" s="19"/>
      <c r="E69" s="20">
        <v>5160000</v>
      </c>
      <c r="F69" s="20">
        <v>720917</v>
      </c>
      <c r="G69" s="20">
        <v>733126</v>
      </c>
      <c r="H69" s="20">
        <v>726487</v>
      </c>
      <c r="I69" s="20">
        <v>2180530</v>
      </c>
      <c r="J69" s="20">
        <v>727285</v>
      </c>
      <c r="K69" s="20">
        <v>722264</v>
      </c>
      <c r="L69" s="20">
        <v>726161</v>
      </c>
      <c r="M69" s="20">
        <v>2175710</v>
      </c>
      <c r="N69" s="20"/>
      <c r="O69" s="20"/>
      <c r="P69" s="20"/>
      <c r="Q69" s="20"/>
      <c r="R69" s="20"/>
      <c r="S69" s="20"/>
      <c r="T69" s="20"/>
      <c r="U69" s="20"/>
      <c r="V69" s="20">
        <v>4356240</v>
      </c>
      <c r="W69" s="20">
        <v>2580000</v>
      </c>
      <c r="X69" s="20"/>
      <c r="Y69" s="19"/>
      <c r="Z69" s="22">
        <v>5160000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>
        <v>5160000</v>
      </c>
      <c r="F73" s="20">
        <v>720917</v>
      </c>
      <c r="G73" s="20">
        <v>733126</v>
      </c>
      <c r="H73" s="20">
        <v>726487</v>
      </c>
      <c r="I73" s="20">
        <v>2180530</v>
      </c>
      <c r="J73" s="20">
        <v>727285</v>
      </c>
      <c r="K73" s="20">
        <v>722264</v>
      </c>
      <c r="L73" s="20">
        <v>726161</v>
      </c>
      <c r="M73" s="20">
        <v>2175710</v>
      </c>
      <c r="N73" s="20"/>
      <c r="O73" s="20"/>
      <c r="P73" s="20"/>
      <c r="Q73" s="20"/>
      <c r="R73" s="20"/>
      <c r="S73" s="20"/>
      <c r="T73" s="20"/>
      <c r="U73" s="20"/>
      <c r="V73" s="20">
        <v>4356240</v>
      </c>
      <c r="W73" s="20">
        <v>2580000</v>
      </c>
      <c r="X73" s="20"/>
      <c r="Y73" s="19"/>
      <c r="Z73" s="22">
        <v>5160000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>
        <v>450000</v>
      </c>
      <c r="F75" s="29">
        <v>83197</v>
      </c>
      <c r="G75" s="29">
        <v>87759</v>
      </c>
      <c r="H75" s="29">
        <v>86043</v>
      </c>
      <c r="I75" s="29">
        <v>256999</v>
      </c>
      <c r="J75" s="29">
        <v>88761</v>
      </c>
      <c r="K75" s="29">
        <v>23628</v>
      </c>
      <c r="L75" s="29">
        <v>93876</v>
      </c>
      <c r="M75" s="29">
        <v>206265</v>
      </c>
      <c r="N75" s="29"/>
      <c r="O75" s="29"/>
      <c r="P75" s="29"/>
      <c r="Q75" s="29"/>
      <c r="R75" s="29"/>
      <c r="S75" s="29"/>
      <c r="T75" s="29"/>
      <c r="U75" s="29"/>
      <c r="V75" s="29">
        <v>463264</v>
      </c>
      <c r="W75" s="29">
        <v>225000</v>
      </c>
      <c r="X75" s="29"/>
      <c r="Y75" s="28"/>
      <c r="Z75" s="30">
        <v>450000</v>
      </c>
    </row>
    <row r="76" spans="1:26" ht="13.5" hidden="1">
      <c r="A76" s="41" t="s">
        <v>120</v>
      </c>
      <c r="B76" s="31"/>
      <c r="C76" s="31"/>
      <c r="D76" s="32"/>
      <c r="E76" s="33">
        <v>60430000</v>
      </c>
      <c r="F76" s="33">
        <v>23255437</v>
      </c>
      <c r="G76" s="33">
        <v>5575902</v>
      </c>
      <c r="H76" s="33">
        <v>5524306</v>
      </c>
      <c r="I76" s="33">
        <v>34355645</v>
      </c>
      <c r="J76" s="33">
        <v>5530502</v>
      </c>
      <c r="K76" s="33">
        <v>5456143</v>
      </c>
      <c r="L76" s="33">
        <v>5530288</v>
      </c>
      <c r="M76" s="33">
        <v>16516933</v>
      </c>
      <c r="N76" s="33"/>
      <c r="O76" s="33"/>
      <c r="P76" s="33"/>
      <c r="Q76" s="33"/>
      <c r="R76" s="33"/>
      <c r="S76" s="33"/>
      <c r="T76" s="33"/>
      <c r="U76" s="33"/>
      <c r="V76" s="33">
        <v>50872578</v>
      </c>
      <c r="W76" s="33">
        <v>30214998</v>
      </c>
      <c r="X76" s="33"/>
      <c r="Y76" s="32"/>
      <c r="Z76" s="34">
        <v>60430000</v>
      </c>
    </row>
    <row r="77" spans="1:26" ht="13.5" hidden="1">
      <c r="A77" s="36" t="s">
        <v>31</v>
      </c>
      <c r="B77" s="18"/>
      <c r="C77" s="18"/>
      <c r="D77" s="19"/>
      <c r="E77" s="20">
        <v>54820000</v>
      </c>
      <c r="F77" s="20">
        <v>22451323</v>
      </c>
      <c r="G77" s="20">
        <v>4755017</v>
      </c>
      <c r="H77" s="20">
        <v>4711776</v>
      </c>
      <c r="I77" s="20">
        <v>31918116</v>
      </c>
      <c r="J77" s="20">
        <v>4714456</v>
      </c>
      <c r="K77" s="20">
        <v>4710251</v>
      </c>
      <c r="L77" s="20">
        <v>4710251</v>
      </c>
      <c r="M77" s="20">
        <v>14134958</v>
      </c>
      <c r="N77" s="20"/>
      <c r="O77" s="20"/>
      <c r="P77" s="20"/>
      <c r="Q77" s="20"/>
      <c r="R77" s="20"/>
      <c r="S77" s="20"/>
      <c r="T77" s="20"/>
      <c r="U77" s="20"/>
      <c r="V77" s="20">
        <v>46053074</v>
      </c>
      <c r="W77" s="20">
        <v>27409998</v>
      </c>
      <c r="X77" s="20"/>
      <c r="Y77" s="19"/>
      <c r="Z77" s="22">
        <v>54820000</v>
      </c>
    </row>
    <row r="78" spans="1:26" ht="13.5" hidden="1">
      <c r="A78" s="37" t="s">
        <v>32</v>
      </c>
      <c r="B78" s="18"/>
      <c r="C78" s="18"/>
      <c r="D78" s="19"/>
      <c r="E78" s="20">
        <v>5160000</v>
      </c>
      <c r="F78" s="20">
        <v>720917</v>
      </c>
      <c r="G78" s="20">
        <v>733126</v>
      </c>
      <c r="H78" s="20">
        <v>726487</v>
      </c>
      <c r="I78" s="20">
        <v>2180530</v>
      </c>
      <c r="J78" s="20">
        <v>727285</v>
      </c>
      <c r="K78" s="20">
        <v>722264</v>
      </c>
      <c r="L78" s="20">
        <v>726161</v>
      </c>
      <c r="M78" s="20">
        <v>2175710</v>
      </c>
      <c r="N78" s="20"/>
      <c r="O78" s="20"/>
      <c r="P78" s="20"/>
      <c r="Q78" s="20"/>
      <c r="R78" s="20"/>
      <c r="S78" s="20"/>
      <c r="T78" s="20"/>
      <c r="U78" s="20"/>
      <c r="V78" s="20">
        <v>4356240</v>
      </c>
      <c r="W78" s="20">
        <v>2580000</v>
      </c>
      <c r="X78" s="20"/>
      <c r="Y78" s="19"/>
      <c r="Z78" s="22">
        <v>5160000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>
        <v>5160000</v>
      </c>
      <c r="F82" s="20">
        <v>720917</v>
      </c>
      <c r="G82" s="20">
        <v>733126</v>
      </c>
      <c r="H82" s="20">
        <v>726487</v>
      </c>
      <c r="I82" s="20">
        <v>2180530</v>
      </c>
      <c r="J82" s="20">
        <v>727285</v>
      </c>
      <c r="K82" s="20">
        <v>722264</v>
      </c>
      <c r="L82" s="20">
        <v>726161</v>
      </c>
      <c r="M82" s="20">
        <v>2175710</v>
      </c>
      <c r="N82" s="20"/>
      <c r="O82" s="20"/>
      <c r="P82" s="20"/>
      <c r="Q82" s="20"/>
      <c r="R82" s="20"/>
      <c r="S82" s="20"/>
      <c r="T82" s="20"/>
      <c r="U82" s="20"/>
      <c r="V82" s="20">
        <v>4356240</v>
      </c>
      <c r="W82" s="20">
        <v>2580000</v>
      </c>
      <c r="X82" s="20"/>
      <c r="Y82" s="19"/>
      <c r="Z82" s="22">
        <v>5160000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450000</v>
      </c>
      <c r="F84" s="29">
        <v>83197</v>
      </c>
      <c r="G84" s="29">
        <v>87759</v>
      </c>
      <c r="H84" s="29">
        <v>86043</v>
      </c>
      <c r="I84" s="29">
        <v>256999</v>
      </c>
      <c r="J84" s="29">
        <v>88761</v>
      </c>
      <c r="K84" s="29">
        <v>23628</v>
      </c>
      <c r="L84" s="29">
        <v>93876</v>
      </c>
      <c r="M84" s="29">
        <v>206265</v>
      </c>
      <c r="N84" s="29"/>
      <c r="O84" s="29"/>
      <c r="P84" s="29"/>
      <c r="Q84" s="29"/>
      <c r="R84" s="29"/>
      <c r="S84" s="29"/>
      <c r="T84" s="29"/>
      <c r="U84" s="29"/>
      <c r="V84" s="29">
        <v>463264</v>
      </c>
      <c r="W84" s="29">
        <v>225000</v>
      </c>
      <c r="X84" s="29"/>
      <c r="Y84" s="28"/>
      <c r="Z84" s="30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37538752</v>
      </c>
      <c r="C6" s="18">
        <v>0</v>
      </c>
      <c r="D6" s="58">
        <v>41130000</v>
      </c>
      <c r="E6" s="59">
        <v>41130000</v>
      </c>
      <c r="F6" s="59">
        <v>2540215</v>
      </c>
      <c r="G6" s="59">
        <v>4893351</v>
      </c>
      <c r="H6" s="59">
        <v>3385889</v>
      </c>
      <c r="I6" s="59">
        <v>10819455</v>
      </c>
      <c r="J6" s="59">
        <v>-689000</v>
      </c>
      <c r="K6" s="59">
        <v>0</v>
      </c>
      <c r="L6" s="59">
        <v>3350374</v>
      </c>
      <c r="M6" s="59">
        <v>2661374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13480829</v>
      </c>
      <c r="W6" s="59">
        <v>17274498</v>
      </c>
      <c r="X6" s="59">
        <v>-3793669</v>
      </c>
      <c r="Y6" s="60">
        <v>-21.96</v>
      </c>
      <c r="Z6" s="61">
        <v>41130000</v>
      </c>
    </row>
    <row r="7" spans="1:26" ht="13.5">
      <c r="A7" s="57" t="s">
        <v>33</v>
      </c>
      <c r="B7" s="18">
        <v>10787018</v>
      </c>
      <c r="C7" s="18">
        <v>0</v>
      </c>
      <c r="D7" s="58">
        <v>7000000</v>
      </c>
      <c r="E7" s="59">
        <v>7000000</v>
      </c>
      <c r="F7" s="59">
        <v>0</v>
      </c>
      <c r="G7" s="59">
        <v>0</v>
      </c>
      <c r="H7" s="59">
        <v>0</v>
      </c>
      <c r="I7" s="59">
        <v>0</v>
      </c>
      <c r="J7" s="59">
        <v>1865000</v>
      </c>
      <c r="K7" s="59">
        <v>0</v>
      </c>
      <c r="L7" s="59">
        <v>1770410</v>
      </c>
      <c r="M7" s="59">
        <v>3635410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3635410</v>
      </c>
      <c r="W7" s="59">
        <v>3499998</v>
      </c>
      <c r="X7" s="59">
        <v>135412</v>
      </c>
      <c r="Y7" s="60">
        <v>3.87</v>
      </c>
      <c r="Z7" s="61">
        <v>7000000</v>
      </c>
    </row>
    <row r="8" spans="1:26" ht="13.5">
      <c r="A8" s="57" t="s">
        <v>34</v>
      </c>
      <c r="B8" s="18">
        <v>410684795</v>
      </c>
      <c r="C8" s="18">
        <v>0</v>
      </c>
      <c r="D8" s="58">
        <v>573875000</v>
      </c>
      <c r="E8" s="59">
        <v>573875000</v>
      </c>
      <c r="F8" s="59">
        <v>185017879</v>
      </c>
      <c r="G8" s="59">
        <v>0</v>
      </c>
      <c r="H8" s="59">
        <v>0</v>
      </c>
      <c r="I8" s="59">
        <v>185017879</v>
      </c>
      <c r="J8" s="59">
        <v>2021000</v>
      </c>
      <c r="K8" s="59">
        <v>0</v>
      </c>
      <c r="L8" s="59">
        <v>284663</v>
      </c>
      <c r="M8" s="59">
        <v>2305663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187323542</v>
      </c>
      <c r="W8" s="59">
        <v>376317600</v>
      </c>
      <c r="X8" s="59">
        <v>-188994058</v>
      </c>
      <c r="Y8" s="60">
        <v>-50.22</v>
      </c>
      <c r="Z8" s="61">
        <v>573875000</v>
      </c>
    </row>
    <row r="9" spans="1:26" ht="13.5">
      <c r="A9" s="57" t="s">
        <v>35</v>
      </c>
      <c r="B9" s="18">
        <v>9996440</v>
      </c>
      <c r="C9" s="18">
        <v>0</v>
      </c>
      <c r="D9" s="58">
        <v>54578000</v>
      </c>
      <c r="E9" s="59">
        <v>54578000</v>
      </c>
      <c r="F9" s="59">
        <v>450836</v>
      </c>
      <c r="G9" s="59">
        <v>937822</v>
      </c>
      <c r="H9" s="59">
        <v>240035</v>
      </c>
      <c r="I9" s="59">
        <v>1628693</v>
      </c>
      <c r="J9" s="59">
        <v>80000</v>
      </c>
      <c r="K9" s="59">
        <v>0</v>
      </c>
      <c r="L9" s="59">
        <v>604219</v>
      </c>
      <c r="M9" s="59">
        <v>684219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2312912</v>
      </c>
      <c r="W9" s="59">
        <v>27289002</v>
      </c>
      <c r="X9" s="59">
        <v>-24976090</v>
      </c>
      <c r="Y9" s="60">
        <v>-91.52</v>
      </c>
      <c r="Z9" s="61">
        <v>54578000</v>
      </c>
    </row>
    <row r="10" spans="1:26" ht="25.5">
      <c r="A10" s="62" t="s">
        <v>105</v>
      </c>
      <c r="B10" s="63">
        <f>SUM(B5:B9)</f>
        <v>469007005</v>
      </c>
      <c r="C10" s="63">
        <f>SUM(C5:C9)</f>
        <v>0</v>
      </c>
      <c r="D10" s="64">
        <f aca="true" t="shared" si="0" ref="D10:Z10">SUM(D5:D9)</f>
        <v>676583000</v>
      </c>
      <c r="E10" s="65">
        <f t="shared" si="0"/>
        <v>676583000</v>
      </c>
      <c r="F10" s="65">
        <f t="shared" si="0"/>
        <v>188008930</v>
      </c>
      <c r="G10" s="65">
        <f t="shared" si="0"/>
        <v>5831173</v>
      </c>
      <c r="H10" s="65">
        <f t="shared" si="0"/>
        <v>3625924</v>
      </c>
      <c r="I10" s="65">
        <f t="shared" si="0"/>
        <v>197466027</v>
      </c>
      <c r="J10" s="65">
        <f t="shared" si="0"/>
        <v>3277000</v>
      </c>
      <c r="K10" s="65">
        <f t="shared" si="0"/>
        <v>0</v>
      </c>
      <c r="L10" s="65">
        <f t="shared" si="0"/>
        <v>6009666</v>
      </c>
      <c r="M10" s="65">
        <f t="shared" si="0"/>
        <v>9286666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206752693</v>
      </c>
      <c r="W10" s="65">
        <f t="shared" si="0"/>
        <v>424381098</v>
      </c>
      <c r="X10" s="65">
        <f t="shared" si="0"/>
        <v>-217628405</v>
      </c>
      <c r="Y10" s="66">
        <f>+IF(W10&lt;&gt;0,(X10/W10)*100,0)</f>
        <v>-51.28136149928147</v>
      </c>
      <c r="Z10" s="67">
        <f t="shared" si="0"/>
        <v>676583000</v>
      </c>
    </row>
    <row r="11" spans="1:26" ht="13.5">
      <c r="A11" s="57" t="s">
        <v>36</v>
      </c>
      <c r="B11" s="18">
        <v>236110642</v>
      </c>
      <c r="C11" s="18">
        <v>0</v>
      </c>
      <c r="D11" s="58">
        <v>241759900</v>
      </c>
      <c r="E11" s="59">
        <v>241759900</v>
      </c>
      <c r="F11" s="59">
        <v>21447602</v>
      </c>
      <c r="G11" s="59">
        <v>20832486</v>
      </c>
      <c r="H11" s="59">
        <v>21070148</v>
      </c>
      <c r="I11" s="59">
        <v>63350236</v>
      </c>
      <c r="J11" s="59">
        <v>23217824</v>
      </c>
      <c r="K11" s="59">
        <v>0</v>
      </c>
      <c r="L11" s="59">
        <v>21329566</v>
      </c>
      <c r="M11" s="59">
        <v>44547390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107897626</v>
      </c>
      <c r="W11" s="59">
        <v>126600970</v>
      </c>
      <c r="X11" s="59">
        <v>-18703344</v>
      </c>
      <c r="Y11" s="60">
        <v>-14.77</v>
      </c>
      <c r="Z11" s="61">
        <v>241759900</v>
      </c>
    </row>
    <row r="12" spans="1:26" ht="13.5">
      <c r="A12" s="57" t="s">
        <v>37</v>
      </c>
      <c r="B12" s="18">
        <v>10604876</v>
      </c>
      <c r="C12" s="18">
        <v>0</v>
      </c>
      <c r="D12" s="58">
        <v>13285188</v>
      </c>
      <c r="E12" s="59">
        <v>13285188</v>
      </c>
      <c r="F12" s="59">
        <v>29138</v>
      </c>
      <c r="G12" s="59">
        <v>852880</v>
      </c>
      <c r="H12" s="59">
        <v>951107</v>
      </c>
      <c r="I12" s="59">
        <v>1833125</v>
      </c>
      <c r="J12" s="59">
        <v>933886</v>
      </c>
      <c r="K12" s="59">
        <v>0</v>
      </c>
      <c r="L12" s="59">
        <v>925853</v>
      </c>
      <c r="M12" s="59">
        <v>1859739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3692864</v>
      </c>
      <c r="W12" s="59">
        <v>6642594</v>
      </c>
      <c r="X12" s="59">
        <v>-2949730</v>
      </c>
      <c r="Y12" s="60">
        <v>-44.41</v>
      </c>
      <c r="Z12" s="61">
        <v>13285188</v>
      </c>
    </row>
    <row r="13" spans="1:26" ht="13.5">
      <c r="A13" s="57" t="s">
        <v>106</v>
      </c>
      <c r="B13" s="18">
        <v>54890104</v>
      </c>
      <c r="C13" s="18">
        <v>0</v>
      </c>
      <c r="D13" s="58">
        <v>60000100</v>
      </c>
      <c r="E13" s="59">
        <v>60000100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26530732</v>
      </c>
      <c r="M13" s="59">
        <v>26530732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26530732</v>
      </c>
      <c r="W13" s="59">
        <v>28999998</v>
      </c>
      <c r="X13" s="59">
        <v>-2469266</v>
      </c>
      <c r="Y13" s="60">
        <v>-8.51</v>
      </c>
      <c r="Z13" s="61">
        <v>60000100</v>
      </c>
    </row>
    <row r="14" spans="1:26" ht="13.5">
      <c r="A14" s="57" t="s">
        <v>38</v>
      </c>
      <c r="B14" s="18">
        <v>4234437</v>
      </c>
      <c r="C14" s="18">
        <v>0</v>
      </c>
      <c r="D14" s="58">
        <v>750000</v>
      </c>
      <c r="E14" s="59">
        <v>750000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375000</v>
      </c>
      <c r="X14" s="59">
        <v>-375000</v>
      </c>
      <c r="Y14" s="60">
        <v>-100</v>
      </c>
      <c r="Z14" s="61">
        <v>750000</v>
      </c>
    </row>
    <row r="15" spans="1:26" ht="13.5">
      <c r="A15" s="57" t="s">
        <v>39</v>
      </c>
      <c r="B15" s="18">
        <v>83748883</v>
      </c>
      <c r="C15" s="18">
        <v>0</v>
      </c>
      <c r="D15" s="58">
        <v>143000700</v>
      </c>
      <c r="E15" s="59">
        <v>143000700</v>
      </c>
      <c r="F15" s="59">
        <v>9604467</v>
      </c>
      <c r="G15" s="59">
        <v>1468560</v>
      </c>
      <c r="H15" s="59">
        <v>2161177</v>
      </c>
      <c r="I15" s="59">
        <v>13234204</v>
      </c>
      <c r="J15" s="59">
        <v>6574346</v>
      </c>
      <c r="K15" s="59">
        <v>0</v>
      </c>
      <c r="L15" s="59">
        <v>21364580</v>
      </c>
      <c r="M15" s="59">
        <v>27938926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41173130</v>
      </c>
      <c r="W15" s="59">
        <v>70631502</v>
      </c>
      <c r="X15" s="59">
        <v>-29458372</v>
      </c>
      <c r="Y15" s="60">
        <v>-41.71</v>
      </c>
      <c r="Z15" s="61">
        <v>143000700</v>
      </c>
    </row>
    <row r="16" spans="1:26" ht="13.5">
      <c r="A16" s="68" t="s">
        <v>40</v>
      </c>
      <c r="B16" s="18">
        <v>2108642</v>
      </c>
      <c r="C16" s="18">
        <v>0</v>
      </c>
      <c r="D16" s="58">
        <v>3000400</v>
      </c>
      <c r="E16" s="59">
        <v>3000400</v>
      </c>
      <c r="F16" s="59">
        <v>20623</v>
      </c>
      <c r="G16" s="59">
        <v>265192</v>
      </c>
      <c r="H16" s="59">
        <v>144327</v>
      </c>
      <c r="I16" s="59">
        <v>430142</v>
      </c>
      <c r="J16" s="59">
        <v>121933</v>
      </c>
      <c r="K16" s="59">
        <v>0</v>
      </c>
      <c r="L16" s="59">
        <v>158237</v>
      </c>
      <c r="M16" s="59">
        <v>280170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710312</v>
      </c>
      <c r="W16" s="59">
        <v>3000000</v>
      </c>
      <c r="X16" s="59">
        <v>-2289688</v>
      </c>
      <c r="Y16" s="60">
        <v>-76.32</v>
      </c>
      <c r="Z16" s="61">
        <v>3000400</v>
      </c>
    </row>
    <row r="17" spans="1:26" ht="13.5">
      <c r="A17" s="57" t="s">
        <v>41</v>
      </c>
      <c r="B17" s="18">
        <v>402530649</v>
      </c>
      <c r="C17" s="18">
        <v>0</v>
      </c>
      <c r="D17" s="58">
        <v>277351800</v>
      </c>
      <c r="E17" s="59">
        <v>277351800</v>
      </c>
      <c r="F17" s="59">
        <v>6591014</v>
      </c>
      <c r="G17" s="59">
        <v>7532955</v>
      </c>
      <c r="H17" s="59">
        <v>22743874</v>
      </c>
      <c r="I17" s="59">
        <v>36867843</v>
      </c>
      <c r="J17" s="59">
        <v>12377300</v>
      </c>
      <c r="K17" s="59">
        <v>0</v>
      </c>
      <c r="L17" s="59">
        <v>18630722</v>
      </c>
      <c r="M17" s="59">
        <v>31008022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67875865</v>
      </c>
      <c r="W17" s="59">
        <v>72731502</v>
      </c>
      <c r="X17" s="59">
        <v>-4855637</v>
      </c>
      <c r="Y17" s="60">
        <v>-6.68</v>
      </c>
      <c r="Z17" s="61">
        <v>277351800</v>
      </c>
    </row>
    <row r="18" spans="1:26" ht="13.5">
      <c r="A18" s="69" t="s">
        <v>42</v>
      </c>
      <c r="B18" s="70">
        <f>SUM(B11:B17)</f>
        <v>794228233</v>
      </c>
      <c r="C18" s="70">
        <f>SUM(C11:C17)</f>
        <v>0</v>
      </c>
      <c r="D18" s="71">
        <f aca="true" t="shared" si="1" ref="D18:Z18">SUM(D11:D17)</f>
        <v>739148088</v>
      </c>
      <c r="E18" s="72">
        <f t="shared" si="1"/>
        <v>739148088</v>
      </c>
      <c r="F18" s="72">
        <f t="shared" si="1"/>
        <v>37692844</v>
      </c>
      <c r="G18" s="72">
        <f t="shared" si="1"/>
        <v>30952073</v>
      </c>
      <c r="H18" s="72">
        <f t="shared" si="1"/>
        <v>47070633</v>
      </c>
      <c r="I18" s="72">
        <f t="shared" si="1"/>
        <v>115715550</v>
      </c>
      <c r="J18" s="72">
        <f t="shared" si="1"/>
        <v>43225289</v>
      </c>
      <c r="K18" s="72">
        <f t="shared" si="1"/>
        <v>0</v>
      </c>
      <c r="L18" s="72">
        <f t="shared" si="1"/>
        <v>88939690</v>
      </c>
      <c r="M18" s="72">
        <f t="shared" si="1"/>
        <v>132164979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247880529</v>
      </c>
      <c r="W18" s="72">
        <f t="shared" si="1"/>
        <v>308981566</v>
      </c>
      <c r="X18" s="72">
        <f t="shared" si="1"/>
        <v>-61101037</v>
      </c>
      <c r="Y18" s="66">
        <f>+IF(W18&lt;&gt;0,(X18/W18)*100,0)</f>
        <v>-19.774978096913394</v>
      </c>
      <c r="Z18" s="73">
        <f t="shared" si="1"/>
        <v>739148088</v>
      </c>
    </row>
    <row r="19" spans="1:26" ht="13.5">
      <c r="A19" s="69" t="s">
        <v>43</v>
      </c>
      <c r="B19" s="74">
        <f>+B10-B18</f>
        <v>-325221228</v>
      </c>
      <c r="C19" s="74">
        <f>+C10-C18</f>
        <v>0</v>
      </c>
      <c r="D19" s="75">
        <f aca="true" t="shared" si="2" ref="D19:Z19">+D10-D18</f>
        <v>-62565088</v>
      </c>
      <c r="E19" s="76">
        <f t="shared" si="2"/>
        <v>-62565088</v>
      </c>
      <c r="F19" s="76">
        <f t="shared" si="2"/>
        <v>150316086</v>
      </c>
      <c r="G19" s="76">
        <f t="shared" si="2"/>
        <v>-25120900</v>
      </c>
      <c r="H19" s="76">
        <f t="shared" si="2"/>
        <v>-43444709</v>
      </c>
      <c r="I19" s="76">
        <f t="shared" si="2"/>
        <v>81750477</v>
      </c>
      <c r="J19" s="76">
        <f t="shared" si="2"/>
        <v>-39948289</v>
      </c>
      <c r="K19" s="76">
        <f t="shared" si="2"/>
        <v>0</v>
      </c>
      <c r="L19" s="76">
        <f t="shared" si="2"/>
        <v>-82930024</v>
      </c>
      <c r="M19" s="76">
        <f t="shared" si="2"/>
        <v>-122878313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-41127836</v>
      </c>
      <c r="W19" s="76">
        <f>IF(E10=E18,0,W10-W18)</f>
        <v>115399532</v>
      </c>
      <c r="X19" s="76">
        <f t="shared" si="2"/>
        <v>-156527368</v>
      </c>
      <c r="Y19" s="77">
        <f>+IF(W19&lt;&gt;0,(X19/W19)*100,0)</f>
        <v>-135.63951715159467</v>
      </c>
      <c r="Z19" s="78">
        <f t="shared" si="2"/>
        <v>-62565088</v>
      </c>
    </row>
    <row r="20" spans="1:26" ht="13.5">
      <c r="A20" s="57" t="s">
        <v>44</v>
      </c>
      <c r="B20" s="18">
        <v>614735704</v>
      </c>
      <c r="C20" s="18">
        <v>0</v>
      </c>
      <c r="D20" s="58">
        <v>719343500</v>
      </c>
      <c r="E20" s="59">
        <v>719343500</v>
      </c>
      <c r="F20" s="59">
        <v>0</v>
      </c>
      <c r="G20" s="59">
        <v>9655464</v>
      </c>
      <c r="H20" s="59">
        <v>0</v>
      </c>
      <c r="I20" s="59">
        <v>9655464</v>
      </c>
      <c r="J20" s="59">
        <v>17839000</v>
      </c>
      <c r="K20" s="59">
        <v>0</v>
      </c>
      <c r="L20" s="59">
        <v>0</v>
      </c>
      <c r="M20" s="59">
        <v>17839000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27494464</v>
      </c>
      <c r="W20" s="59">
        <v>813740800</v>
      </c>
      <c r="X20" s="59">
        <v>-786246336</v>
      </c>
      <c r="Y20" s="60">
        <v>-96.62</v>
      </c>
      <c r="Z20" s="61">
        <v>719343500</v>
      </c>
    </row>
    <row r="21" spans="1:26" ht="13.5">
      <c r="A21" s="57" t="s">
        <v>107</v>
      </c>
      <c r="B21" s="79">
        <v>0</v>
      </c>
      <c r="C21" s="79">
        <v>0</v>
      </c>
      <c r="D21" s="80">
        <v>238408000</v>
      </c>
      <c r="E21" s="81">
        <v>238408000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238408000</v>
      </c>
    </row>
    <row r="22" spans="1:26" ht="25.5">
      <c r="A22" s="84" t="s">
        <v>108</v>
      </c>
      <c r="B22" s="85">
        <f>SUM(B19:B21)</f>
        <v>289514476</v>
      </c>
      <c r="C22" s="85">
        <f>SUM(C19:C21)</f>
        <v>0</v>
      </c>
      <c r="D22" s="86">
        <f aca="true" t="shared" si="3" ref="D22:Z22">SUM(D19:D21)</f>
        <v>895186412</v>
      </c>
      <c r="E22" s="87">
        <f t="shared" si="3"/>
        <v>895186412</v>
      </c>
      <c r="F22" s="87">
        <f t="shared" si="3"/>
        <v>150316086</v>
      </c>
      <c r="G22" s="87">
        <f t="shared" si="3"/>
        <v>-15465436</v>
      </c>
      <c r="H22" s="87">
        <f t="shared" si="3"/>
        <v>-43444709</v>
      </c>
      <c r="I22" s="87">
        <f t="shared" si="3"/>
        <v>91405941</v>
      </c>
      <c r="J22" s="87">
        <f t="shared" si="3"/>
        <v>-22109289</v>
      </c>
      <c r="K22" s="87">
        <f t="shared" si="3"/>
        <v>0</v>
      </c>
      <c r="L22" s="87">
        <f t="shared" si="3"/>
        <v>-82930024</v>
      </c>
      <c r="M22" s="87">
        <f t="shared" si="3"/>
        <v>-105039313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-13633372</v>
      </c>
      <c r="W22" s="87">
        <f t="shared" si="3"/>
        <v>929140332</v>
      </c>
      <c r="X22" s="87">
        <f t="shared" si="3"/>
        <v>-942773704</v>
      </c>
      <c r="Y22" s="88">
        <f>+IF(W22&lt;&gt;0,(X22/W22)*100,0)</f>
        <v>-101.46731032229049</v>
      </c>
      <c r="Z22" s="89">
        <f t="shared" si="3"/>
        <v>895186412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289514476</v>
      </c>
      <c r="C24" s="74">
        <f>SUM(C22:C23)</f>
        <v>0</v>
      </c>
      <c r="D24" s="75">
        <f aca="true" t="shared" si="4" ref="D24:Z24">SUM(D22:D23)</f>
        <v>895186412</v>
      </c>
      <c r="E24" s="76">
        <f t="shared" si="4"/>
        <v>895186412</v>
      </c>
      <c r="F24" s="76">
        <f t="shared" si="4"/>
        <v>150316086</v>
      </c>
      <c r="G24" s="76">
        <f t="shared" si="4"/>
        <v>-15465436</v>
      </c>
      <c r="H24" s="76">
        <f t="shared" si="4"/>
        <v>-43444709</v>
      </c>
      <c r="I24" s="76">
        <f t="shared" si="4"/>
        <v>91405941</v>
      </c>
      <c r="J24" s="76">
        <f t="shared" si="4"/>
        <v>-22109289</v>
      </c>
      <c r="K24" s="76">
        <f t="shared" si="4"/>
        <v>0</v>
      </c>
      <c r="L24" s="76">
        <f t="shared" si="4"/>
        <v>-82930024</v>
      </c>
      <c r="M24" s="76">
        <f t="shared" si="4"/>
        <v>-105039313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-13633372</v>
      </c>
      <c r="W24" s="76">
        <f t="shared" si="4"/>
        <v>929140332</v>
      </c>
      <c r="X24" s="76">
        <f t="shared" si="4"/>
        <v>-942773704</v>
      </c>
      <c r="Y24" s="77">
        <f>+IF(W24&lt;&gt;0,(X24/W24)*100,0)</f>
        <v>-101.46731032229049</v>
      </c>
      <c r="Z24" s="78">
        <f t="shared" si="4"/>
        <v>895186412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311965382</v>
      </c>
      <c r="C27" s="21">
        <v>0</v>
      </c>
      <c r="D27" s="98">
        <v>957752000</v>
      </c>
      <c r="E27" s="99">
        <v>957752000</v>
      </c>
      <c r="F27" s="99">
        <v>19551351</v>
      </c>
      <c r="G27" s="99">
        <v>4867000</v>
      </c>
      <c r="H27" s="99">
        <v>12171022</v>
      </c>
      <c r="I27" s="99">
        <v>36589373</v>
      </c>
      <c r="J27" s="99">
        <v>22986000</v>
      </c>
      <c r="K27" s="99">
        <v>0</v>
      </c>
      <c r="L27" s="99">
        <v>25097905</v>
      </c>
      <c r="M27" s="99">
        <v>48083905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84673278</v>
      </c>
      <c r="W27" s="99">
        <v>478876000</v>
      </c>
      <c r="X27" s="99">
        <v>-394202722</v>
      </c>
      <c r="Y27" s="100">
        <v>-82.32</v>
      </c>
      <c r="Z27" s="101">
        <v>957752000</v>
      </c>
    </row>
    <row r="28" spans="1:26" ht="13.5">
      <c r="A28" s="102" t="s">
        <v>44</v>
      </c>
      <c r="B28" s="18">
        <v>310892649</v>
      </c>
      <c r="C28" s="18">
        <v>0</v>
      </c>
      <c r="D28" s="58">
        <v>719345000</v>
      </c>
      <c r="E28" s="59">
        <v>719345000</v>
      </c>
      <c r="F28" s="59">
        <v>19551351</v>
      </c>
      <c r="G28" s="59">
        <v>4867000</v>
      </c>
      <c r="H28" s="59">
        <v>12171022</v>
      </c>
      <c r="I28" s="59">
        <v>36589373</v>
      </c>
      <c r="J28" s="59">
        <v>22986000</v>
      </c>
      <c r="K28" s="59">
        <v>0</v>
      </c>
      <c r="L28" s="59">
        <v>25097905</v>
      </c>
      <c r="M28" s="59">
        <v>48083905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84673278</v>
      </c>
      <c r="W28" s="59">
        <v>359672500</v>
      </c>
      <c r="X28" s="59">
        <v>-274999222</v>
      </c>
      <c r="Y28" s="60">
        <v>-76.46</v>
      </c>
      <c r="Z28" s="61">
        <v>719345000</v>
      </c>
    </row>
    <row r="29" spans="1:26" ht="13.5">
      <c r="A29" s="57" t="s">
        <v>110</v>
      </c>
      <c r="B29" s="18">
        <v>0</v>
      </c>
      <c r="C29" s="18">
        <v>0</v>
      </c>
      <c r="D29" s="58">
        <v>238407000</v>
      </c>
      <c r="E29" s="59">
        <v>238407000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119203500</v>
      </c>
      <c r="X29" s="59">
        <v>-119203500</v>
      </c>
      <c r="Y29" s="60">
        <v>-100</v>
      </c>
      <c r="Z29" s="61">
        <v>238407000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1072733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311965382</v>
      </c>
      <c r="C32" s="21">
        <f>SUM(C28:C31)</f>
        <v>0</v>
      </c>
      <c r="D32" s="98">
        <f aca="true" t="shared" si="5" ref="D32:Z32">SUM(D28:D31)</f>
        <v>957752000</v>
      </c>
      <c r="E32" s="99">
        <f t="shared" si="5"/>
        <v>957752000</v>
      </c>
      <c r="F32" s="99">
        <f t="shared" si="5"/>
        <v>19551351</v>
      </c>
      <c r="G32" s="99">
        <f t="shared" si="5"/>
        <v>4867000</v>
      </c>
      <c r="H32" s="99">
        <f t="shared" si="5"/>
        <v>12171022</v>
      </c>
      <c r="I32" s="99">
        <f t="shared" si="5"/>
        <v>36589373</v>
      </c>
      <c r="J32" s="99">
        <f t="shared" si="5"/>
        <v>22986000</v>
      </c>
      <c r="K32" s="99">
        <f t="shared" si="5"/>
        <v>0</v>
      </c>
      <c r="L32" s="99">
        <f t="shared" si="5"/>
        <v>25097905</v>
      </c>
      <c r="M32" s="99">
        <f t="shared" si="5"/>
        <v>48083905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84673278</v>
      </c>
      <c r="W32" s="99">
        <f t="shared" si="5"/>
        <v>478876000</v>
      </c>
      <c r="X32" s="99">
        <f t="shared" si="5"/>
        <v>-394202722</v>
      </c>
      <c r="Y32" s="100">
        <f>+IF(W32&lt;&gt;0,(X32/W32)*100,0)</f>
        <v>-82.31832917080831</v>
      </c>
      <c r="Z32" s="101">
        <f t="shared" si="5"/>
        <v>957752000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442088043</v>
      </c>
      <c r="C35" s="18">
        <v>0</v>
      </c>
      <c r="D35" s="58">
        <v>191119000</v>
      </c>
      <c r="E35" s="59">
        <v>191119000</v>
      </c>
      <c r="F35" s="59">
        <v>161014000</v>
      </c>
      <c r="G35" s="59">
        <v>92322000</v>
      </c>
      <c r="H35" s="59">
        <v>0</v>
      </c>
      <c r="I35" s="59">
        <v>0</v>
      </c>
      <c r="J35" s="59">
        <v>93979648</v>
      </c>
      <c r="K35" s="59">
        <v>0</v>
      </c>
      <c r="L35" s="59">
        <v>442088138</v>
      </c>
      <c r="M35" s="59">
        <v>442088138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442088138</v>
      </c>
      <c r="W35" s="59">
        <v>95559500</v>
      </c>
      <c r="X35" s="59">
        <v>346528638</v>
      </c>
      <c r="Y35" s="60">
        <v>362.63</v>
      </c>
      <c r="Z35" s="61">
        <v>191119000</v>
      </c>
    </row>
    <row r="36" spans="1:26" ht="13.5">
      <c r="A36" s="57" t="s">
        <v>53</v>
      </c>
      <c r="B36" s="18">
        <v>2258679741</v>
      </c>
      <c r="C36" s="18">
        <v>0</v>
      </c>
      <c r="D36" s="58">
        <v>3540178000</v>
      </c>
      <c r="E36" s="59">
        <v>3540178000</v>
      </c>
      <c r="F36" s="59">
        <v>2411464000</v>
      </c>
      <c r="G36" s="59">
        <v>2428157000</v>
      </c>
      <c r="H36" s="59">
        <v>0</v>
      </c>
      <c r="I36" s="59">
        <v>0</v>
      </c>
      <c r="J36" s="59">
        <v>2520226000</v>
      </c>
      <c r="K36" s="59">
        <v>0</v>
      </c>
      <c r="L36" s="59">
        <v>2521605000</v>
      </c>
      <c r="M36" s="59">
        <v>2521605000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2521605000</v>
      </c>
      <c r="W36" s="59">
        <v>1770089000</v>
      </c>
      <c r="X36" s="59">
        <v>751516000</v>
      </c>
      <c r="Y36" s="60">
        <v>42.46</v>
      </c>
      <c r="Z36" s="61">
        <v>3540178000</v>
      </c>
    </row>
    <row r="37" spans="1:26" ht="13.5">
      <c r="A37" s="57" t="s">
        <v>54</v>
      </c>
      <c r="B37" s="18">
        <v>481530413</v>
      </c>
      <c r="C37" s="18">
        <v>0</v>
      </c>
      <c r="D37" s="58">
        <v>268833000</v>
      </c>
      <c r="E37" s="59">
        <v>268833000</v>
      </c>
      <c r="F37" s="59">
        <v>30379000</v>
      </c>
      <c r="G37" s="59">
        <v>39771000</v>
      </c>
      <c r="H37" s="59">
        <v>0</v>
      </c>
      <c r="I37" s="59">
        <v>0</v>
      </c>
      <c r="J37" s="59">
        <v>50613000</v>
      </c>
      <c r="K37" s="59">
        <v>0</v>
      </c>
      <c r="L37" s="59">
        <v>481530546</v>
      </c>
      <c r="M37" s="59">
        <v>481530546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481530546</v>
      </c>
      <c r="W37" s="59">
        <v>134416500</v>
      </c>
      <c r="X37" s="59">
        <v>347114046</v>
      </c>
      <c r="Y37" s="60">
        <v>258.24</v>
      </c>
      <c r="Z37" s="61">
        <v>268833000</v>
      </c>
    </row>
    <row r="38" spans="1:26" ht="13.5">
      <c r="A38" s="57" t="s">
        <v>55</v>
      </c>
      <c r="B38" s="18">
        <v>25912898</v>
      </c>
      <c r="C38" s="18">
        <v>0</v>
      </c>
      <c r="D38" s="58">
        <v>28825000</v>
      </c>
      <c r="E38" s="59">
        <v>28825000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25912898</v>
      </c>
      <c r="M38" s="59">
        <v>25912898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25912898</v>
      </c>
      <c r="W38" s="59">
        <v>14412500</v>
      </c>
      <c r="X38" s="59">
        <v>11500398</v>
      </c>
      <c r="Y38" s="60">
        <v>79.79</v>
      </c>
      <c r="Z38" s="61">
        <v>28825000</v>
      </c>
    </row>
    <row r="39" spans="1:26" ht="13.5">
      <c r="A39" s="57" t="s">
        <v>56</v>
      </c>
      <c r="B39" s="18">
        <v>2193324473</v>
      </c>
      <c r="C39" s="18">
        <v>0</v>
      </c>
      <c r="D39" s="58">
        <v>3433639000</v>
      </c>
      <c r="E39" s="59">
        <v>3433639000</v>
      </c>
      <c r="F39" s="59">
        <v>2542099000</v>
      </c>
      <c r="G39" s="59">
        <v>2480708000</v>
      </c>
      <c r="H39" s="59">
        <v>0</v>
      </c>
      <c r="I39" s="59">
        <v>0</v>
      </c>
      <c r="J39" s="59">
        <v>2563592648</v>
      </c>
      <c r="K39" s="59">
        <v>0</v>
      </c>
      <c r="L39" s="59">
        <v>2456249694</v>
      </c>
      <c r="M39" s="59">
        <v>2456249694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2456249694</v>
      </c>
      <c r="W39" s="59">
        <v>1716819500</v>
      </c>
      <c r="X39" s="59">
        <v>739430194</v>
      </c>
      <c r="Y39" s="60">
        <v>43.07</v>
      </c>
      <c r="Z39" s="61">
        <v>3433639000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281711225</v>
      </c>
      <c r="C42" s="18">
        <v>0</v>
      </c>
      <c r="D42" s="58">
        <v>736252000</v>
      </c>
      <c r="E42" s="59">
        <v>736252000</v>
      </c>
      <c r="F42" s="59">
        <v>167466087</v>
      </c>
      <c r="G42" s="59">
        <v>-27808007</v>
      </c>
      <c r="H42" s="59">
        <v>-38438177</v>
      </c>
      <c r="I42" s="59">
        <v>101219903</v>
      </c>
      <c r="J42" s="59">
        <v>-39948288</v>
      </c>
      <c r="K42" s="59">
        <v>129520522</v>
      </c>
      <c r="L42" s="59">
        <v>-55427003</v>
      </c>
      <c r="M42" s="59">
        <v>34145231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135365134</v>
      </c>
      <c r="W42" s="59">
        <v>450832000</v>
      </c>
      <c r="X42" s="59">
        <v>-315466866</v>
      </c>
      <c r="Y42" s="60">
        <v>-69.97</v>
      </c>
      <c r="Z42" s="61">
        <v>736252000</v>
      </c>
    </row>
    <row r="43" spans="1:26" ht="13.5">
      <c r="A43" s="57" t="s">
        <v>59</v>
      </c>
      <c r="B43" s="18">
        <v>-381369847</v>
      </c>
      <c r="C43" s="18">
        <v>0</v>
      </c>
      <c r="D43" s="58">
        <v>-593164000</v>
      </c>
      <c r="E43" s="59">
        <v>-593164000</v>
      </c>
      <c r="F43" s="59">
        <v>-19551351</v>
      </c>
      <c r="G43" s="59">
        <v>-4867035</v>
      </c>
      <c r="H43" s="59">
        <v>-12171000</v>
      </c>
      <c r="I43" s="59">
        <v>-36589386</v>
      </c>
      <c r="J43" s="59">
        <v>0</v>
      </c>
      <c r="K43" s="59">
        <v>-17367000</v>
      </c>
      <c r="L43" s="59">
        <v>-25098000</v>
      </c>
      <c r="M43" s="59">
        <v>-42465000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-79054386</v>
      </c>
      <c r="W43" s="59">
        <v>-328308000</v>
      </c>
      <c r="X43" s="59">
        <v>249253614</v>
      </c>
      <c r="Y43" s="60">
        <v>-75.92</v>
      </c>
      <c r="Z43" s="61">
        <v>-593164000</v>
      </c>
    </row>
    <row r="44" spans="1:26" ht="13.5">
      <c r="A44" s="57" t="s">
        <v>60</v>
      </c>
      <c r="B44" s="18">
        <v>-426216</v>
      </c>
      <c r="C44" s="18">
        <v>0</v>
      </c>
      <c r="D44" s="58">
        <v>-1331000</v>
      </c>
      <c r="E44" s="59">
        <v>-1331000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-1331000</v>
      </c>
    </row>
    <row r="45" spans="1:26" ht="13.5">
      <c r="A45" s="69" t="s">
        <v>61</v>
      </c>
      <c r="B45" s="21">
        <v>173268370</v>
      </c>
      <c r="C45" s="21">
        <v>0</v>
      </c>
      <c r="D45" s="98">
        <v>141757000</v>
      </c>
      <c r="E45" s="99">
        <v>141757000</v>
      </c>
      <c r="F45" s="99">
        <v>147914736</v>
      </c>
      <c r="G45" s="99">
        <v>115239694</v>
      </c>
      <c r="H45" s="99">
        <v>64630517</v>
      </c>
      <c r="I45" s="99">
        <v>64630517</v>
      </c>
      <c r="J45" s="99">
        <v>24682229</v>
      </c>
      <c r="K45" s="99">
        <v>136835751</v>
      </c>
      <c r="L45" s="99">
        <v>56310748</v>
      </c>
      <c r="M45" s="99">
        <v>56310748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56310748</v>
      </c>
      <c r="W45" s="99">
        <v>122524000</v>
      </c>
      <c r="X45" s="99">
        <v>-66213252</v>
      </c>
      <c r="Y45" s="100">
        <v>-54.04</v>
      </c>
      <c r="Z45" s="101">
        <v>141757000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55163570</v>
      </c>
      <c r="C49" s="51">
        <v>0</v>
      </c>
      <c r="D49" s="128">
        <v>53752097</v>
      </c>
      <c r="E49" s="53">
        <v>54069102</v>
      </c>
      <c r="F49" s="53">
        <v>0</v>
      </c>
      <c r="G49" s="53">
        <v>0</v>
      </c>
      <c r="H49" s="53">
        <v>0</v>
      </c>
      <c r="I49" s="53">
        <v>55576394</v>
      </c>
      <c r="J49" s="53">
        <v>0</v>
      </c>
      <c r="K49" s="53">
        <v>0</v>
      </c>
      <c r="L49" s="53">
        <v>0</v>
      </c>
      <c r="M49" s="53">
        <v>89272990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51761721</v>
      </c>
      <c r="W49" s="53">
        <v>82489142</v>
      </c>
      <c r="X49" s="53">
        <v>0</v>
      </c>
      <c r="Y49" s="53">
        <v>442085016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140498720</v>
      </c>
      <c r="C51" s="51">
        <v>0</v>
      </c>
      <c r="D51" s="128">
        <v>113217000</v>
      </c>
      <c r="E51" s="53">
        <v>114376000</v>
      </c>
      <c r="F51" s="53">
        <v>0</v>
      </c>
      <c r="G51" s="53">
        <v>0</v>
      </c>
      <c r="H51" s="53">
        <v>0</v>
      </c>
      <c r="I51" s="53">
        <v>113438280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481530000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134.64460004243583</v>
      </c>
      <c r="E58" s="7">
        <f t="shared" si="6"/>
        <v>134.64460004243583</v>
      </c>
      <c r="F58" s="7">
        <f t="shared" si="6"/>
        <v>100.00003615357751</v>
      </c>
      <c r="G58" s="7">
        <f t="shared" si="6"/>
        <v>100</v>
      </c>
      <c r="H58" s="7">
        <f t="shared" si="6"/>
        <v>99.9836001323108</v>
      </c>
      <c r="I58" s="7">
        <f t="shared" si="6"/>
        <v>99.99486170259448</v>
      </c>
      <c r="J58" s="7">
        <f t="shared" si="6"/>
        <v>100</v>
      </c>
      <c r="K58" s="7">
        <f t="shared" si="6"/>
        <v>0</v>
      </c>
      <c r="L58" s="7">
        <f t="shared" si="6"/>
        <v>100</v>
      </c>
      <c r="M58" s="7">
        <f t="shared" si="6"/>
        <v>354.7879342373611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152.58980601377647</v>
      </c>
      <c r="W58" s="7">
        <f t="shared" si="6"/>
        <v>97.33409922159355</v>
      </c>
      <c r="X58" s="7">
        <f t="shared" si="6"/>
        <v>0</v>
      </c>
      <c r="Y58" s="7">
        <f t="shared" si="6"/>
        <v>0</v>
      </c>
      <c r="Z58" s="8">
        <f t="shared" si="6"/>
        <v>134.64460004243583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139.69851689764164</v>
      </c>
      <c r="E60" s="13">
        <f t="shared" si="7"/>
        <v>139.69851689764164</v>
      </c>
      <c r="F60" s="13">
        <f t="shared" si="7"/>
        <v>100.0000393667465</v>
      </c>
      <c r="G60" s="13">
        <f t="shared" si="7"/>
        <v>100</v>
      </c>
      <c r="H60" s="13">
        <f t="shared" si="7"/>
        <v>100.0032783118407</v>
      </c>
      <c r="I60" s="13">
        <f t="shared" si="7"/>
        <v>100.00103517228918</v>
      </c>
      <c r="J60" s="13">
        <f t="shared" si="7"/>
        <v>100</v>
      </c>
      <c r="K60" s="13">
        <f t="shared" si="7"/>
        <v>0</v>
      </c>
      <c r="L60" s="13">
        <f t="shared" si="7"/>
        <v>100</v>
      </c>
      <c r="M60" s="13">
        <f t="shared" si="7"/>
        <v>357.96246600440224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150.92756535966743</v>
      </c>
      <c r="W60" s="13">
        <f t="shared" si="7"/>
        <v>96.87112181204918</v>
      </c>
      <c r="X60" s="13">
        <f t="shared" si="7"/>
        <v>0</v>
      </c>
      <c r="Y60" s="13">
        <f t="shared" si="7"/>
        <v>0</v>
      </c>
      <c r="Z60" s="14">
        <f t="shared" si="7"/>
        <v>139.69851689764164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139.69851689764164</v>
      </c>
      <c r="E62" s="13">
        <f t="shared" si="7"/>
        <v>139.69851689764164</v>
      </c>
      <c r="F62" s="13">
        <f t="shared" si="7"/>
        <v>100</v>
      </c>
      <c r="G62" s="13">
        <f t="shared" si="7"/>
        <v>100</v>
      </c>
      <c r="H62" s="13">
        <f t="shared" si="7"/>
        <v>100.01468560410281</v>
      </c>
      <c r="I62" s="13">
        <f t="shared" si="7"/>
        <v>100.00449154958694</v>
      </c>
      <c r="J62" s="13">
        <f t="shared" si="7"/>
        <v>100</v>
      </c>
      <c r="K62" s="13">
        <f t="shared" si="7"/>
        <v>0</v>
      </c>
      <c r="L62" s="13">
        <f t="shared" si="7"/>
        <v>100</v>
      </c>
      <c r="M62" s="13">
        <f t="shared" si="7"/>
        <v>628.815370693959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162.7376616646342</v>
      </c>
      <c r="W62" s="13">
        <f t="shared" si="7"/>
        <v>96.87112181204918</v>
      </c>
      <c r="X62" s="13">
        <f t="shared" si="7"/>
        <v>0</v>
      </c>
      <c r="Y62" s="13">
        <f t="shared" si="7"/>
        <v>0</v>
      </c>
      <c r="Z62" s="14">
        <f t="shared" si="7"/>
        <v>139.69851689764164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100.00014778732813</v>
      </c>
      <c r="G63" s="13">
        <f t="shared" si="7"/>
        <v>100</v>
      </c>
      <c r="H63" s="13">
        <f t="shared" si="7"/>
        <v>99.96414898321805</v>
      </c>
      <c r="I63" s="13">
        <f t="shared" si="7"/>
        <v>99.98785480756098</v>
      </c>
      <c r="J63" s="13">
        <f t="shared" si="7"/>
        <v>100</v>
      </c>
      <c r="K63" s="13">
        <f t="shared" si="7"/>
        <v>0</v>
      </c>
      <c r="L63" s="13">
        <f t="shared" si="7"/>
        <v>100</v>
      </c>
      <c r="M63" s="13">
        <f t="shared" si="7"/>
        <v>150.6919396197781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120.34329317213468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99.66887260806516</v>
      </c>
      <c r="I66" s="16">
        <f t="shared" si="7"/>
        <v>99.89106212100963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328.4123014869552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175.83971861528008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45052485</v>
      </c>
      <c r="C67" s="23"/>
      <c r="D67" s="24">
        <v>47130000</v>
      </c>
      <c r="E67" s="25">
        <v>47130000</v>
      </c>
      <c r="F67" s="25">
        <v>2765978</v>
      </c>
      <c r="G67" s="25">
        <v>5099373</v>
      </c>
      <c r="H67" s="25">
        <v>3597590</v>
      </c>
      <c r="I67" s="25">
        <v>11462941</v>
      </c>
      <c r="J67" s="25">
        <v>-816000</v>
      </c>
      <c r="K67" s="25"/>
      <c r="L67" s="25">
        <v>3797693</v>
      </c>
      <c r="M67" s="25">
        <v>2981693</v>
      </c>
      <c r="N67" s="25"/>
      <c r="O67" s="25"/>
      <c r="P67" s="25"/>
      <c r="Q67" s="25"/>
      <c r="R67" s="25"/>
      <c r="S67" s="25"/>
      <c r="T67" s="25"/>
      <c r="U67" s="25"/>
      <c r="V67" s="25">
        <v>14444634</v>
      </c>
      <c r="W67" s="25">
        <v>20274498</v>
      </c>
      <c r="X67" s="25"/>
      <c r="Y67" s="24"/>
      <c r="Z67" s="26">
        <v>47130000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37538752</v>
      </c>
      <c r="C69" s="18"/>
      <c r="D69" s="19">
        <v>41130000</v>
      </c>
      <c r="E69" s="20">
        <v>41130000</v>
      </c>
      <c r="F69" s="20">
        <v>2540215</v>
      </c>
      <c r="G69" s="20">
        <v>4893351</v>
      </c>
      <c r="H69" s="20">
        <v>3385889</v>
      </c>
      <c r="I69" s="20">
        <v>10819455</v>
      </c>
      <c r="J69" s="20">
        <v>-689000</v>
      </c>
      <c r="K69" s="20"/>
      <c r="L69" s="20">
        <v>3350374</v>
      </c>
      <c r="M69" s="20">
        <v>2661374</v>
      </c>
      <c r="N69" s="20"/>
      <c r="O69" s="20"/>
      <c r="P69" s="20"/>
      <c r="Q69" s="20"/>
      <c r="R69" s="20"/>
      <c r="S69" s="20"/>
      <c r="T69" s="20"/>
      <c r="U69" s="20"/>
      <c r="V69" s="20">
        <v>13480829</v>
      </c>
      <c r="W69" s="20">
        <v>17274498</v>
      </c>
      <c r="X69" s="20"/>
      <c r="Y69" s="19"/>
      <c r="Z69" s="22">
        <v>41130000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29800577</v>
      </c>
      <c r="C71" s="18"/>
      <c r="D71" s="19">
        <v>41130000</v>
      </c>
      <c r="E71" s="20">
        <v>41130000</v>
      </c>
      <c r="F71" s="20">
        <v>1863567</v>
      </c>
      <c r="G71" s="20">
        <v>4086470</v>
      </c>
      <c r="H71" s="20">
        <v>2621615</v>
      </c>
      <c r="I71" s="20">
        <v>8571652</v>
      </c>
      <c r="J71" s="20">
        <v>-1459000</v>
      </c>
      <c r="K71" s="20"/>
      <c r="L71" s="20">
        <v>2612728</v>
      </c>
      <c r="M71" s="20">
        <v>1153728</v>
      </c>
      <c r="N71" s="20"/>
      <c r="O71" s="20"/>
      <c r="P71" s="20"/>
      <c r="Q71" s="20"/>
      <c r="R71" s="20"/>
      <c r="S71" s="20"/>
      <c r="T71" s="20"/>
      <c r="U71" s="20"/>
      <c r="V71" s="20">
        <v>9725380</v>
      </c>
      <c r="W71" s="20">
        <v>17274498</v>
      </c>
      <c r="X71" s="20"/>
      <c r="Y71" s="19"/>
      <c r="Z71" s="22">
        <v>41130000</v>
      </c>
    </row>
    <row r="72" spans="1:26" ht="13.5" hidden="1">
      <c r="A72" s="38" t="s">
        <v>115</v>
      </c>
      <c r="B72" s="18">
        <v>7738175</v>
      </c>
      <c r="C72" s="18"/>
      <c r="D72" s="19"/>
      <c r="E72" s="20"/>
      <c r="F72" s="20">
        <v>676648</v>
      </c>
      <c r="G72" s="20">
        <v>806881</v>
      </c>
      <c r="H72" s="20">
        <v>764274</v>
      </c>
      <c r="I72" s="20">
        <v>2247803</v>
      </c>
      <c r="J72" s="20">
        <v>770000</v>
      </c>
      <c r="K72" s="20"/>
      <c r="L72" s="20">
        <v>737646</v>
      </c>
      <c r="M72" s="20">
        <v>1507646</v>
      </c>
      <c r="N72" s="20"/>
      <c r="O72" s="20"/>
      <c r="P72" s="20"/>
      <c r="Q72" s="20"/>
      <c r="R72" s="20"/>
      <c r="S72" s="20"/>
      <c r="T72" s="20"/>
      <c r="U72" s="20"/>
      <c r="V72" s="20">
        <v>3755449</v>
      </c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7513733</v>
      </c>
      <c r="C75" s="27"/>
      <c r="D75" s="28">
        <v>6000000</v>
      </c>
      <c r="E75" s="29">
        <v>6000000</v>
      </c>
      <c r="F75" s="29">
        <v>225763</v>
      </c>
      <c r="G75" s="29">
        <v>206022</v>
      </c>
      <c r="H75" s="29">
        <v>211701</v>
      </c>
      <c r="I75" s="29">
        <v>643486</v>
      </c>
      <c r="J75" s="29">
        <v>-127000</v>
      </c>
      <c r="K75" s="29"/>
      <c r="L75" s="29">
        <v>447319</v>
      </c>
      <c r="M75" s="29">
        <v>320319</v>
      </c>
      <c r="N75" s="29"/>
      <c r="O75" s="29"/>
      <c r="P75" s="29"/>
      <c r="Q75" s="29"/>
      <c r="R75" s="29"/>
      <c r="S75" s="29"/>
      <c r="T75" s="29"/>
      <c r="U75" s="29"/>
      <c r="V75" s="29">
        <v>963805</v>
      </c>
      <c r="W75" s="29">
        <v>3000000</v>
      </c>
      <c r="X75" s="29"/>
      <c r="Y75" s="28"/>
      <c r="Z75" s="30">
        <v>6000000</v>
      </c>
    </row>
    <row r="76" spans="1:26" ht="13.5" hidden="1">
      <c r="A76" s="41" t="s">
        <v>120</v>
      </c>
      <c r="B76" s="31">
        <v>45052485</v>
      </c>
      <c r="C76" s="31"/>
      <c r="D76" s="32">
        <v>63458000</v>
      </c>
      <c r="E76" s="33">
        <v>63458000</v>
      </c>
      <c r="F76" s="33">
        <v>2765979</v>
      </c>
      <c r="G76" s="33">
        <v>5099373</v>
      </c>
      <c r="H76" s="33">
        <v>3597000</v>
      </c>
      <c r="I76" s="33">
        <v>11462352</v>
      </c>
      <c r="J76" s="33">
        <v>-816000</v>
      </c>
      <c r="K76" s="33">
        <v>7596994</v>
      </c>
      <c r="L76" s="33">
        <v>3797693</v>
      </c>
      <c r="M76" s="33">
        <v>10578687</v>
      </c>
      <c r="N76" s="33"/>
      <c r="O76" s="33"/>
      <c r="P76" s="33"/>
      <c r="Q76" s="33"/>
      <c r="R76" s="33"/>
      <c r="S76" s="33"/>
      <c r="T76" s="33"/>
      <c r="U76" s="33"/>
      <c r="V76" s="33">
        <v>22041039</v>
      </c>
      <c r="W76" s="33">
        <v>19734000</v>
      </c>
      <c r="X76" s="33"/>
      <c r="Y76" s="32"/>
      <c r="Z76" s="34">
        <v>63458000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37538752</v>
      </c>
      <c r="C78" s="18"/>
      <c r="D78" s="19">
        <v>57458000</v>
      </c>
      <c r="E78" s="20">
        <v>57458000</v>
      </c>
      <c r="F78" s="20">
        <v>2540216</v>
      </c>
      <c r="G78" s="20">
        <v>4893351</v>
      </c>
      <c r="H78" s="20">
        <v>3386000</v>
      </c>
      <c r="I78" s="20">
        <v>10819567</v>
      </c>
      <c r="J78" s="20">
        <v>-689000</v>
      </c>
      <c r="K78" s="20">
        <v>6865346</v>
      </c>
      <c r="L78" s="20">
        <v>3350374</v>
      </c>
      <c r="M78" s="20">
        <v>9526720</v>
      </c>
      <c r="N78" s="20"/>
      <c r="O78" s="20"/>
      <c r="P78" s="20"/>
      <c r="Q78" s="20"/>
      <c r="R78" s="20"/>
      <c r="S78" s="20"/>
      <c r="T78" s="20"/>
      <c r="U78" s="20"/>
      <c r="V78" s="20">
        <v>20346287</v>
      </c>
      <c r="W78" s="20">
        <v>16734000</v>
      </c>
      <c r="X78" s="20"/>
      <c r="Y78" s="19"/>
      <c r="Z78" s="22">
        <v>57458000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29800577</v>
      </c>
      <c r="C80" s="18"/>
      <c r="D80" s="19">
        <v>57458000</v>
      </c>
      <c r="E80" s="20">
        <v>57458000</v>
      </c>
      <c r="F80" s="20">
        <v>1863567</v>
      </c>
      <c r="G80" s="20">
        <v>4086470</v>
      </c>
      <c r="H80" s="20">
        <v>2622000</v>
      </c>
      <c r="I80" s="20">
        <v>8572037</v>
      </c>
      <c r="J80" s="20">
        <v>-1459000</v>
      </c>
      <c r="K80" s="20">
        <v>6101091</v>
      </c>
      <c r="L80" s="20">
        <v>2612728</v>
      </c>
      <c r="M80" s="20">
        <v>7254819</v>
      </c>
      <c r="N80" s="20"/>
      <c r="O80" s="20"/>
      <c r="P80" s="20"/>
      <c r="Q80" s="20"/>
      <c r="R80" s="20"/>
      <c r="S80" s="20"/>
      <c r="T80" s="20"/>
      <c r="U80" s="20"/>
      <c r="V80" s="20">
        <v>15826856</v>
      </c>
      <c r="W80" s="20">
        <v>16734000</v>
      </c>
      <c r="X80" s="20"/>
      <c r="Y80" s="19"/>
      <c r="Z80" s="22">
        <v>57458000</v>
      </c>
    </row>
    <row r="81" spans="1:26" ht="13.5" hidden="1">
      <c r="A81" s="38" t="s">
        <v>115</v>
      </c>
      <c r="B81" s="18">
        <v>7738175</v>
      </c>
      <c r="C81" s="18"/>
      <c r="D81" s="19"/>
      <c r="E81" s="20"/>
      <c r="F81" s="20">
        <v>676649</v>
      </c>
      <c r="G81" s="20">
        <v>806881</v>
      </c>
      <c r="H81" s="20">
        <v>764000</v>
      </c>
      <c r="I81" s="20">
        <v>2247530</v>
      </c>
      <c r="J81" s="20">
        <v>770000</v>
      </c>
      <c r="K81" s="20">
        <v>764255</v>
      </c>
      <c r="L81" s="20">
        <v>737646</v>
      </c>
      <c r="M81" s="20">
        <v>2271901</v>
      </c>
      <c r="N81" s="20"/>
      <c r="O81" s="20"/>
      <c r="P81" s="20"/>
      <c r="Q81" s="20"/>
      <c r="R81" s="20"/>
      <c r="S81" s="20"/>
      <c r="T81" s="20"/>
      <c r="U81" s="20"/>
      <c r="V81" s="20">
        <v>4519431</v>
      </c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7513733</v>
      </c>
      <c r="C84" s="27"/>
      <c r="D84" s="28">
        <v>6000000</v>
      </c>
      <c r="E84" s="29">
        <v>6000000</v>
      </c>
      <c r="F84" s="29">
        <v>225763</v>
      </c>
      <c r="G84" s="29">
        <v>206022</v>
      </c>
      <c r="H84" s="29">
        <v>211000</v>
      </c>
      <c r="I84" s="29">
        <v>642785</v>
      </c>
      <c r="J84" s="29">
        <v>-127000</v>
      </c>
      <c r="K84" s="29">
        <v>731648</v>
      </c>
      <c r="L84" s="29">
        <v>447319</v>
      </c>
      <c r="M84" s="29">
        <v>1051967</v>
      </c>
      <c r="N84" s="29"/>
      <c r="O84" s="29"/>
      <c r="P84" s="29"/>
      <c r="Q84" s="29"/>
      <c r="R84" s="29"/>
      <c r="S84" s="29"/>
      <c r="T84" s="29"/>
      <c r="U84" s="29"/>
      <c r="V84" s="29">
        <v>1694752</v>
      </c>
      <c r="W84" s="29">
        <v>3000000</v>
      </c>
      <c r="X84" s="29"/>
      <c r="Y84" s="28"/>
      <c r="Z84" s="30">
        <v>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71115581</v>
      </c>
      <c r="C5" s="18">
        <v>0</v>
      </c>
      <c r="D5" s="58">
        <v>68500000</v>
      </c>
      <c r="E5" s="59">
        <v>68500000</v>
      </c>
      <c r="F5" s="59">
        <v>6606121</v>
      </c>
      <c r="G5" s="59">
        <v>6645463</v>
      </c>
      <c r="H5" s="59">
        <v>6588405</v>
      </c>
      <c r="I5" s="59">
        <v>19839989</v>
      </c>
      <c r="J5" s="59">
        <v>6572773</v>
      </c>
      <c r="K5" s="59">
        <v>-6590302</v>
      </c>
      <c r="L5" s="59">
        <v>6668978</v>
      </c>
      <c r="M5" s="59">
        <v>6651449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26491438</v>
      </c>
      <c r="W5" s="59">
        <v>34127663</v>
      </c>
      <c r="X5" s="59">
        <v>-7636225</v>
      </c>
      <c r="Y5" s="60">
        <v>-22.38</v>
      </c>
      <c r="Z5" s="61">
        <v>68500000</v>
      </c>
    </row>
    <row r="6" spans="1:26" ht="13.5">
      <c r="A6" s="57" t="s">
        <v>32</v>
      </c>
      <c r="B6" s="18">
        <v>362004403</v>
      </c>
      <c r="C6" s="18">
        <v>0</v>
      </c>
      <c r="D6" s="58">
        <v>429176643</v>
      </c>
      <c r="E6" s="59">
        <v>429176643</v>
      </c>
      <c r="F6" s="59">
        <v>39767878</v>
      </c>
      <c r="G6" s="59">
        <v>39888997</v>
      </c>
      <c r="H6" s="59">
        <v>38174118</v>
      </c>
      <c r="I6" s="59">
        <v>117830993</v>
      </c>
      <c r="J6" s="59">
        <v>133198881</v>
      </c>
      <c r="K6" s="59">
        <v>68636132</v>
      </c>
      <c r="L6" s="59">
        <v>39318381</v>
      </c>
      <c r="M6" s="59">
        <v>241153394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358984387</v>
      </c>
      <c r="W6" s="59">
        <v>221611221</v>
      </c>
      <c r="X6" s="59">
        <v>137373166</v>
      </c>
      <c r="Y6" s="60">
        <v>61.99</v>
      </c>
      <c r="Z6" s="61">
        <v>429176643</v>
      </c>
    </row>
    <row r="7" spans="1:26" ht="13.5">
      <c r="A7" s="57" t="s">
        <v>33</v>
      </c>
      <c r="B7" s="18">
        <v>2180956</v>
      </c>
      <c r="C7" s="18">
        <v>0</v>
      </c>
      <c r="D7" s="58">
        <v>2001000</v>
      </c>
      <c r="E7" s="59">
        <v>2001000</v>
      </c>
      <c r="F7" s="59">
        <v>152616</v>
      </c>
      <c r="G7" s="59">
        <v>172082</v>
      </c>
      <c r="H7" s="59">
        <v>230966</v>
      </c>
      <c r="I7" s="59">
        <v>555664</v>
      </c>
      <c r="J7" s="59">
        <v>0</v>
      </c>
      <c r="K7" s="59">
        <v>-92850</v>
      </c>
      <c r="L7" s="59">
        <v>69128</v>
      </c>
      <c r="M7" s="59">
        <v>-23722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531942</v>
      </c>
      <c r="W7" s="59">
        <v>924297</v>
      </c>
      <c r="X7" s="59">
        <v>-392355</v>
      </c>
      <c r="Y7" s="60">
        <v>-42.45</v>
      </c>
      <c r="Z7" s="61">
        <v>2001000</v>
      </c>
    </row>
    <row r="8" spans="1:26" ht="13.5">
      <c r="A8" s="57" t="s">
        <v>34</v>
      </c>
      <c r="B8" s="18">
        <v>243422871</v>
      </c>
      <c r="C8" s="18">
        <v>0</v>
      </c>
      <c r="D8" s="58">
        <v>256100550</v>
      </c>
      <c r="E8" s="59">
        <v>256100550</v>
      </c>
      <c r="F8" s="59">
        <v>95181000</v>
      </c>
      <c r="G8" s="59">
        <v>1856732</v>
      </c>
      <c r="H8" s="59">
        <v>885000</v>
      </c>
      <c r="I8" s="59">
        <v>97922732</v>
      </c>
      <c r="J8" s="59">
        <v>2200000</v>
      </c>
      <c r="K8" s="59">
        <v>-691635</v>
      </c>
      <c r="L8" s="59">
        <v>63621000</v>
      </c>
      <c r="M8" s="59">
        <v>65129365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163052097</v>
      </c>
      <c r="W8" s="59">
        <v>176137066</v>
      </c>
      <c r="X8" s="59">
        <v>-13084969</v>
      </c>
      <c r="Y8" s="60">
        <v>-7.43</v>
      </c>
      <c r="Z8" s="61">
        <v>256100550</v>
      </c>
    </row>
    <row r="9" spans="1:26" ht="13.5">
      <c r="A9" s="57" t="s">
        <v>35</v>
      </c>
      <c r="B9" s="18">
        <v>64725190</v>
      </c>
      <c r="C9" s="18">
        <v>0</v>
      </c>
      <c r="D9" s="58">
        <v>68589578</v>
      </c>
      <c r="E9" s="59">
        <v>68589578</v>
      </c>
      <c r="F9" s="59">
        <v>6396946</v>
      </c>
      <c r="G9" s="59">
        <v>5478035</v>
      </c>
      <c r="H9" s="59">
        <v>6155448</v>
      </c>
      <c r="I9" s="59">
        <v>18030429</v>
      </c>
      <c r="J9" s="59">
        <v>6047097</v>
      </c>
      <c r="K9" s="59">
        <v>-8530472</v>
      </c>
      <c r="L9" s="59">
        <v>5292532</v>
      </c>
      <c r="M9" s="59">
        <v>2809157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20839586</v>
      </c>
      <c r="W9" s="59">
        <v>29627883</v>
      </c>
      <c r="X9" s="59">
        <v>-8788297</v>
      </c>
      <c r="Y9" s="60">
        <v>-29.66</v>
      </c>
      <c r="Z9" s="61">
        <v>68589578</v>
      </c>
    </row>
    <row r="10" spans="1:26" ht="25.5">
      <c r="A10" s="62" t="s">
        <v>105</v>
      </c>
      <c r="B10" s="63">
        <f>SUM(B5:B9)</f>
        <v>743449001</v>
      </c>
      <c r="C10" s="63">
        <f>SUM(C5:C9)</f>
        <v>0</v>
      </c>
      <c r="D10" s="64">
        <f aca="true" t="shared" si="0" ref="D10:Z10">SUM(D5:D9)</f>
        <v>824367771</v>
      </c>
      <c r="E10" s="65">
        <f t="shared" si="0"/>
        <v>824367771</v>
      </c>
      <c r="F10" s="65">
        <f t="shared" si="0"/>
        <v>148104561</v>
      </c>
      <c r="G10" s="65">
        <f t="shared" si="0"/>
        <v>54041309</v>
      </c>
      <c r="H10" s="65">
        <f t="shared" si="0"/>
        <v>52033937</v>
      </c>
      <c r="I10" s="65">
        <f t="shared" si="0"/>
        <v>254179807</v>
      </c>
      <c r="J10" s="65">
        <f t="shared" si="0"/>
        <v>148018751</v>
      </c>
      <c r="K10" s="65">
        <f t="shared" si="0"/>
        <v>52730873</v>
      </c>
      <c r="L10" s="65">
        <f t="shared" si="0"/>
        <v>114970019</v>
      </c>
      <c r="M10" s="65">
        <f t="shared" si="0"/>
        <v>315719643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569899450</v>
      </c>
      <c r="W10" s="65">
        <f t="shared" si="0"/>
        <v>462428130</v>
      </c>
      <c r="X10" s="65">
        <f t="shared" si="0"/>
        <v>107471320</v>
      </c>
      <c r="Y10" s="66">
        <f>+IF(W10&lt;&gt;0,(X10/W10)*100,0)</f>
        <v>23.240653634111748</v>
      </c>
      <c r="Z10" s="67">
        <f t="shared" si="0"/>
        <v>824367771</v>
      </c>
    </row>
    <row r="11" spans="1:26" ht="13.5">
      <c r="A11" s="57" t="s">
        <v>36</v>
      </c>
      <c r="B11" s="18">
        <v>250365347</v>
      </c>
      <c r="C11" s="18">
        <v>0</v>
      </c>
      <c r="D11" s="58">
        <v>148315024</v>
      </c>
      <c r="E11" s="59">
        <v>148315024</v>
      </c>
      <c r="F11" s="59">
        <v>19324916</v>
      </c>
      <c r="G11" s="59">
        <v>18450452</v>
      </c>
      <c r="H11" s="59">
        <v>17557759</v>
      </c>
      <c r="I11" s="59">
        <v>55333127</v>
      </c>
      <c r="J11" s="59">
        <v>17278227</v>
      </c>
      <c r="K11" s="59">
        <v>17582396</v>
      </c>
      <c r="L11" s="59">
        <v>17856150</v>
      </c>
      <c r="M11" s="59">
        <v>52716773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108049900</v>
      </c>
      <c r="W11" s="59">
        <v>75333702</v>
      </c>
      <c r="X11" s="59">
        <v>32716198</v>
      </c>
      <c r="Y11" s="60">
        <v>43.43</v>
      </c>
      <c r="Z11" s="61">
        <v>148315024</v>
      </c>
    </row>
    <row r="12" spans="1:26" ht="13.5">
      <c r="A12" s="57" t="s">
        <v>37</v>
      </c>
      <c r="B12" s="18">
        <v>19031199</v>
      </c>
      <c r="C12" s="18">
        <v>0</v>
      </c>
      <c r="D12" s="58">
        <v>21028678</v>
      </c>
      <c r="E12" s="59">
        <v>21028678</v>
      </c>
      <c r="F12" s="59">
        <v>1622475</v>
      </c>
      <c r="G12" s="59">
        <v>1603564</v>
      </c>
      <c r="H12" s="59">
        <v>1768877</v>
      </c>
      <c r="I12" s="59">
        <v>4994916</v>
      </c>
      <c r="J12" s="59">
        <v>1602176</v>
      </c>
      <c r="K12" s="59">
        <v>1601696</v>
      </c>
      <c r="L12" s="59">
        <v>1602181</v>
      </c>
      <c r="M12" s="59">
        <v>4806053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9800969</v>
      </c>
      <c r="W12" s="59">
        <v>10219532</v>
      </c>
      <c r="X12" s="59">
        <v>-418563</v>
      </c>
      <c r="Y12" s="60">
        <v>-4.1</v>
      </c>
      <c r="Z12" s="61">
        <v>21028678</v>
      </c>
    </row>
    <row r="13" spans="1:26" ht="13.5">
      <c r="A13" s="57" t="s">
        <v>106</v>
      </c>
      <c r="B13" s="18">
        <v>108129032</v>
      </c>
      <c r="C13" s="18">
        <v>0</v>
      </c>
      <c r="D13" s="58">
        <v>120057710</v>
      </c>
      <c r="E13" s="59">
        <v>120057710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60028098</v>
      </c>
      <c r="X13" s="59">
        <v>-60028098</v>
      </c>
      <c r="Y13" s="60">
        <v>-100</v>
      </c>
      <c r="Z13" s="61">
        <v>120057710</v>
      </c>
    </row>
    <row r="14" spans="1:26" ht="13.5">
      <c r="A14" s="57" t="s">
        <v>38</v>
      </c>
      <c r="B14" s="18">
        <v>11786978</v>
      </c>
      <c r="C14" s="18">
        <v>0</v>
      </c>
      <c r="D14" s="58">
        <v>10223303</v>
      </c>
      <c r="E14" s="59">
        <v>10223303</v>
      </c>
      <c r="F14" s="59">
        <v>217193</v>
      </c>
      <c r="G14" s="59">
        <v>216605</v>
      </c>
      <c r="H14" s="59">
        <v>7000</v>
      </c>
      <c r="I14" s="59">
        <v>440798</v>
      </c>
      <c r="J14" s="59">
        <v>801207</v>
      </c>
      <c r="K14" s="59">
        <v>207854</v>
      </c>
      <c r="L14" s="59">
        <v>3840150</v>
      </c>
      <c r="M14" s="59">
        <v>4849211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5290009</v>
      </c>
      <c r="W14" s="59">
        <v>5649228</v>
      </c>
      <c r="X14" s="59">
        <v>-359219</v>
      </c>
      <c r="Y14" s="60">
        <v>-6.36</v>
      </c>
      <c r="Z14" s="61">
        <v>10223303</v>
      </c>
    </row>
    <row r="15" spans="1:26" ht="13.5">
      <c r="A15" s="57" t="s">
        <v>39</v>
      </c>
      <c r="B15" s="18">
        <v>239064261</v>
      </c>
      <c r="C15" s="18">
        <v>0</v>
      </c>
      <c r="D15" s="58">
        <v>268820574</v>
      </c>
      <c r="E15" s="59">
        <v>268820574</v>
      </c>
      <c r="F15" s="59">
        <v>0</v>
      </c>
      <c r="G15" s="59">
        <v>34705396</v>
      </c>
      <c r="H15" s="59">
        <v>17750012</v>
      </c>
      <c r="I15" s="59">
        <v>52455408</v>
      </c>
      <c r="J15" s="59">
        <v>18559673</v>
      </c>
      <c r="K15" s="59">
        <v>38515624</v>
      </c>
      <c r="L15" s="59">
        <v>19310840</v>
      </c>
      <c r="M15" s="59">
        <v>76386137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128841545</v>
      </c>
      <c r="W15" s="59">
        <v>120715065</v>
      </c>
      <c r="X15" s="59">
        <v>8126480</v>
      </c>
      <c r="Y15" s="60">
        <v>6.73</v>
      </c>
      <c r="Z15" s="61">
        <v>268820574</v>
      </c>
    </row>
    <row r="16" spans="1:26" ht="13.5">
      <c r="A16" s="68" t="s">
        <v>40</v>
      </c>
      <c r="B16" s="18">
        <v>32291162</v>
      </c>
      <c r="C16" s="18">
        <v>0</v>
      </c>
      <c r="D16" s="58">
        <v>17528499</v>
      </c>
      <c r="E16" s="59">
        <v>17528499</v>
      </c>
      <c r="F16" s="59">
        <v>966046</v>
      </c>
      <c r="G16" s="59">
        <v>1501998</v>
      </c>
      <c r="H16" s="59">
        <v>2748978</v>
      </c>
      <c r="I16" s="59">
        <v>5217022</v>
      </c>
      <c r="J16" s="59">
        <v>1547767</v>
      </c>
      <c r="K16" s="59">
        <v>3922615</v>
      </c>
      <c r="L16" s="59">
        <v>2835547</v>
      </c>
      <c r="M16" s="59">
        <v>8305929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13522951</v>
      </c>
      <c r="W16" s="59">
        <v>6443637</v>
      </c>
      <c r="X16" s="59">
        <v>7079314</v>
      </c>
      <c r="Y16" s="60">
        <v>109.87</v>
      </c>
      <c r="Z16" s="61">
        <v>17528499</v>
      </c>
    </row>
    <row r="17" spans="1:26" ht="13.5">
      <c r="A17" s="57" t="s">
        <v>41</v>
      </c>
      <c r="B17" s="18">
        <v>154961288</v>
      </c>
      <c r="C17" s="18">
        <v>0</v>
      </c>
      <c r="D17" s="58">
        <v>265040561</v>
      </c>
      <c r="E17" s="59">
        <v>265040561</v>
      </c>
      <c r="F17" s="59">
        <v>14028421</v>
      </c>
      <c r="G17" s="59">
        <v>15437048</v>
      </c>
      <c r="H17" s="59">
        <v>17063852</v>
      </c>
      <c r="I17" s="59">
        <v>46529321</v>
      </c>
      <c r="J17" s="59">
        <v>12159044</v>
      </c>
      <c r="K17" s="59">
        <v>14196772</v>
      </c>
      <c r="L17" s="59">
        <v>15989274</v>
      </c>
      <c r="M17" s="59">
        <v>42345090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88874411</v>
      </c>
      <c r="W17" s="59">
        <v>118258699</v>
      </c>
      <c r="X17" s="59">
        <v>-29384288</v>
      </c>
      <c r="Y17" s="60">
        <v>-24.85</v>
      </c>
      <c r="Z17" s="61">
        <v>265040561</v>
      </c>
    </row>
    <row r="18" spans="1:26" ht="13.5">
      <c r="A18" s="69" t="s">
        <v>42</v>
      </c>
      <c r="B18" s="70">
        <f>SUM(B11:B17)</f>
        <v>815629267</v>
      </c>
      <c r="C18" s="70">
        <f>SUM(C11:C17)</f>
        <v>0</v>
      </c>
      <c r="D18" s="71">
        <f aca="true" t="shared" si="1" ref="D18:Z18">SUM(D11:D17)</f>
        <v>851014349</v>
      </c>
      <c r="E18" s="72">
        <f t="shared" si="1"/>
        <v>851014349</v>
      </c>
      <c r="F18" s="72">
        <f t="shared" si="1"/>
        <v>36159051</v>
      </c>
      <c r="G18" s="72">
        <f t="shared" si="1"/>
        <v>71915063</v>
      </c>
      <c r="H18" s="72">
        <f t="shared" si="1"/>
        <v>56896478</v>
      </c>
      <c r="I18" s="72">
        <f t="shared" si="1"/>
        <v>164970592</v>
      </c>
      <c r="J18" s="72">
        <f t="shared" si="1"/>
        <v>51948094</v>
      </c>
      <c r="K18" s="72">
        <f t="shared" si="1"/>
        <v>76026957</v>
      </c>
      <c r="L18" s="72">
        <f t="shared" si="1"/>
        <v>61434142</v>
      </c>
      <c r="M18" s="72">
        <f t="shared" si="1"/>
        <v>189409193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354379785</v>
      </c>
      <c r="W18" s="72">
        <f t="shared" si="1"/>
        <v>396647961</v>
      </c>
      <c r="X18" s="72">
        <f t="shared" si="1"/>
        <v>-42268176</v>
      </c>
      <c r="Y18" s="66">
        <f>+IF(W18&lt;&gt;0,(X18/W18)*100,0)</f>
        <v>-10.656345211869121</v>
      </c>
      <c r="Z18" s="73">
        <f t="shared" si="1"/>
        <v>851014349</v>
      </c>
    </row>
    <row r="19" spans="1:26" ht="13.5">
      <c r="A19" s="69" t="s">
        <v>43</v>
      </c>
      <c r="B19" s="74">
        <f>+B10-B18</f>
        <v>-72180266</v>
      </c>
      <c r="C19" s="74">
        <f>+C10-C18</f>
        <v>0</v>
      </c>
      <c r="D19" s="75">
        <f aca="true" t="shared" si="2" ref="D19:Z19">+D10-D18</f>
        <v>-26646578</v>
      </c>
      <c r="E19" s="76">
        <f t="shared" si="2"/>
        <v>-26646578</v>
      </c>
      <c r="F19" s="76">
        <f t="shared" si="2"/>
        <v>111945510</v>
      </c>
      <c r="G19" s="76">
        <f t="shared" si="2"/>
        <v>-17873754</v>
      </c>
      <c r="H19" s="76">
        <f t="shared" si="2"/>
        <v>-4862541</v>
      </c>
      <c r="I19" s="76">
        <f t="shared" si="2"/>
        <v>89209215</v>
      </c>
      <c r="J19" s="76">
        <f t="shared" si="2"/>
        <v>96070657</v>
      </c>
      <c r="K19" s="76">
        <f t="shared" si="2"/>
        <v>-23296084</v>
      </c>
      <c r="L19" s="76">
        <f t="shared" si="2"/>
        <v>53535877</v>
      </c>
      <c r="M19" s="76">
        <f t="shared" si="2"/>
        <v>126310450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215519665</v>
      </c>
      <c r="W19" s="76">
        <f>IF(E10=E18,0,W10-W18)</f>
        <v>65780169</v>
      </c>
      <c r="X19" s="76">
        <f t="shared" si="2"/>
        <v>149739496</v>
      </c>
      <c r="Y19" s="77">
        <f>+IF(W19&lt;&gt;0,(X19/W19)*100,0)</f>
        <v>227.63622878500053</v>
      </c>
      <c r="Z19" s="78">
        <f t="shared" si="2"/>
        <v>-26646578</v>
      </c>
    </row>
    <row r="20" spans="1:26" ht="13.5">
      <c r="A20" s="57" t="s">
        <v>44</v>
      </c>
      <c r="B20" s="18">
        <v>223939199</v>
      </c>
      <c r="C20" s="18">
        <v>0</v>
      </c>
      <c r="D20" s="58">
        <v>108744450</v>
      </c>
      <c r="E20" s="59">
        <v>108744450</v>
      </c>
      <c r="F20" s="59">
        <v>29042000</v>
      </c>
      <c r="G20" s="59">
        <v>0</v>
      </c>
      <c r="H20" s="59">
        <v>9875000</v>
      </c>
      <c r="I20" s="59">
        <v>38917000</v>
      </c>
      <c r="J20" s="59">
        <v>0</v>
      </c>
      <c r="K20" s="59">
        <v>-8636000</v>
      </c>
      <c r="L20" s="59">
        <v>29210000</v>
      </c>
      <c r="M20" s="59">
        <v>20574000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59491000</v>
      </c>
      <c r="W20" s="59">
        <v>75491276</v>
      </c>
      <c r="X20" s="59">
        <v>-16000276</v>
      </c>
      <c r="Y20" s="60">
        <v>-21.19</v>
      </c>
      <c r="Z20" s="61">
        <v>108744450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151758933</v>
      </c>
      <c r="C22" s="85">
        <f>SUM(C19:C21)</f>
        <v>0</v>
      </c>
      <c r="D22" s="86">
        <f aca="true" t="shared" si="3" ref="D22:Z22">SUM(D19:D21)</f>
        <v>82097872</v>
      </c>
      <c r="E22" s="87">
        <f t="shared" si="3"/>
        <v>82097872</v>
      </c>
      <c r="F22" s="87">
        <f t="shared" si="3"/>
        <v>140987510</v>
      </c>
      <c r="G22" s="87">
        <f t="shared" si="3"/>
        <v>-17873754</v>
      </c>
      <c r="H22" s="87">
        <f t="shared" si="3"/>
        <v>5012459</v>
      </c>
      <c r="I22" s="87">
        <f t="shared" si="3"/>
        <v>128126215</v>
      </c>
      <c r="J22" s="87">
        <f t="shared" si="3"/>
        <v>96070657</v>
      </c>
      <c r="K22" s="87">
        <f t="shared" si="3"/>
        <v>-31932084</v>
      </c>
      <c r="L22" s="87">
        <f t="shared" si="3"/>
        <v>82745877</v>
      </c>
      <c r="M22" s="87">
        <f t="shared" si="3"/>
        <v>146884450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275010665</v>
      </c>
      <c r="W22" s="87">
        <f t="shared" si="3"/>
        <v>141271445</v>
      </c>
      <c r="X22" s="87">
        <f t="shared" si="3"/>
        <v>133739220</v>
      </c>
      <c r="Y22" s="88">
        <f>+IF(W22&lt;&gt;0,(X22/W22)*100,0)</f>
        <v>94.66826080812014</v>
      </c>
      <c r="Z22" s="89">
        <f t="shared" si="3"/>
        <v>82097872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151758933</v>
      </c>
      <c r="C24" s="74">
        <f>SUM(C22:C23)</f>
        <v>0</v>
      </c>
      <c r="D24" s="75">
        <f aca="true" t="shared" si="4" ref="D24:Z24">SUM(D22:D23)</f>
        <v>82097872</v>
      </c>
      <c r="E24" s="76">
        <f t="shared" si="4"/>
        <v>82097872</v>
      </c>
      <c r="F24" s="76">
        <f t="shared" si="4"/>
        <v>140987510</v>
      </c>
      <c r="G24" s="76">
        <f t="shared" si="4"/>
        <v>-17873754</v>
      </c>
      <c r="H24" s="76">
        <f t="shared" si="4"/>
        <v>5012459</v>
      </c>
      <c r="I24" s="76">
        <f t="shared" si="4"/>
        <v>128126215</v>
      </c>
      <c r="J24" s="76">
        <f t="shared" si="4"/>
        <v>96070657</v>
      </c>
      <c r="K24" s="76">
        <f t="shared" si="4"/>
        <v>-31932084</v>
      </c>
      <c r="L24" s="76">
        <f t="shared" si="4"/>
        <v>82745877</v>
      </c>
      <c r="M24" s="76">
        <f t="shared" si="4"/>
        <v>146884450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275010665</v>
      </c>
      <c r="W24" s="76">
        <f t="shared" si="4"/>
        <v>141271445</v>
      </c>
      <c r="X24" s="76">
        <f t="shared" si="4"/>
        <v>133739220</v>
      </c>
      <c r="Y24" s="77">
        <f>+IF(W24&lt;&gt;0,(X24/W24)*100,0)</f>
        <v>94.66826080812014</v>
      </c>
      <c r="Z24" s="78">
        <f t="shared" si="4"/>
        <v>82097872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380672944</v>
      </c>
      <c r="C27" s="21">
        <v>0</v>
      </c>
      <c r="D27" s="98">
        <v>170928970</v>
      </c>
      <c r="E27" s="99">
        <v>170928970</v>
      </c>
      <c r="F27" s="99">
        <v>4756820</v>
      </c>
      <c r="G27" s="99">
        <v>4519613</v>
      </c>
      <c r="H27" s="99">
        <v>14630051</v>
      </c>
      <c r="I27" s="99">
        <v>23906484</v>
      </c>
      <c r="J27" s="99">
        <v>4234237</v>
      </c>
      <c r="K27" s="99">
        <v>13562089</v>
      </c>
      <c r="L27" s="99">
        <v>11311736</v>
      </c>
      <c r="M27" s="99">
        <v>29108062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53014546</v>
      </c>
      <c r="W27" s="99">
        <v>85464485</v>
      </c>
      <c r="X27" s="99">
        <v>-32449939</v>
      </c>
      <c r="Y27" s="100">
        <v>-37.97</v>
      </c>
      <c r="Z27" s="101">
        <v>170928970</v>
      </c>
    </row>
    <row r="28" spans="1:26" ht="13.5">
      <c r="A28" s="102" t="s">
        <v>44</v>
      </c>
      <c r="B28" s="18">
        <v>65472381</v>
      </c>
      <c r="C28" s="18">
        <v>0</v>
      </c>
      <c r="D28" s="58">
        <v>108744450</v>
      </c>
      <c r="E28" s="59">
        <v>108744450</v>
      </c>
      <c r="F28" s="59">
        <v>1278300</v>
      </c>
      <c r="G28" s="59">
        <v>1943871</v>
      </c>
      <c r="H28" s="59">
        <v>9384635</v>
      </c>
      <c r="I28" s="59">
        <v>12606806</v>
      </c>
      <c r="J28" s="59">
        <v>4050881</v>
      </c>
      <c r="K28" s="59">
        <v>8689575</v>
      </c>
      <c r="L28" s="59">
        <v>5869831</v>
      </c>
      <c r="M28" s="59">
        <v>18610287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31217093</v>
      </c>
      <c r="W28" s="59">
        <v>54372225</v>
      </c>
      <c r="X28" s="59">
        <v>-23155132</v>
      </c>
      <c r="Y28" s="60">
        <v>-42.59</v>
      </c>
      <c r="Z28" s="61">
        <v>108744450</v>
      </c>
    </row>
    <row r="29" spans="1:26" ht="13.5">
      <c r="A29" s="57" t="s">
        <v>110</v>
      </c>
      <c r="B29" s="18">
        <v>175105000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140095563</v>
      </c>
      <c r="C31" s="18">
        <v>0</v>
      </c>
      <c r="D31" s="58">
        <v>62184520</v>
      </c>
      <c r="E31" s="59">
        <v>62184520</v>
      </c>
      <c r="F31" s="59">
        <v>3478520</v>
      </c>
      <c r="G31" s="59">
        <v>2575742</v>
      </c>
      <c r="H31" s="59">
        <v>5245416</v>
      </c>
      <c r="I31" s="59">
        <v>11299678</v>
      </c>
      <c r="J31" s="59">
        <v>183356</v>
      </c>
      <c r="K31" s="59">
        <v>4872514</v>
      </c>
      <c r="L31" s="59">
        <v>5441904</v>
      </c>
      <c r="M31" s="59">
        <v>10497774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21797452</v>
      </c>
      <c r="W31" s="59">
        <v>31092260</v>
      </c>
      <c r="X31" s="59">
        <v>-9294808</v>
      </c>
      <c r="Y31" s="60">
        <v>-29.89</v>
      </c>
      <c r="Z31" s="61">
        <v>62184520</v>
      </c>
    </row>
    <row r="32" spans="1:26" ht="13.5">
      <c r="A32" s="69" t="s">
        <v>50</v>
      </c>
      <c r="B32" s="21">
        <f>SUM(B28:B31)</f>
        <v>380672944</v>
      </c>
      <c r="C32" s="21">
        <f>SUM(C28:C31)</f>
        <v>0</v>
      </c>
      <c r="D32" s="98">
        <f aca="true" t="shared" si="5" ref="D32:Z32">SUM(D28:D31)</f>
        <v>170928970</v>
      </c>
      <c r="E32" s="99">
        <f t="shared" si="5"/>
        <v>170928970</v>
      </c>
      <c r="F32" s="99">
        <f t="shared" si="5"/>
        <v>4756820</v>
      </c>
      <c r="G32" s="99">
        <f t="shared" si="5"/>
        <v>4519613</v>
      </c>
      <c r="H32" s="99">
        <f t="shared" si="5"/>
        <v>14630051</v>
      </c>
      <c r="I32" s="99">
        <f t="shared" si="5"/>
        <v>23906484</v>
      </c>
      <c r="J32" s="99">
        <f t="shared" si="5"/>
        <v>4234237</v>
      </c>
      <c r="K32" s="99">
        <f t="shared" si="5"/>
        <v>13562089</v>
      </c>
      <c r="L32" s="99">
        <f t="shared" si="5"/>
        <v>11311735</v>
      </c>
      <c r="M32" s="99">
        <f t="shared" si="5"/>
        <v>29108061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53014545</v>
      </c>
      <c r="W32" s="99">
        <f t="shared" si="5"/>
        <v>85464485</v>
      </c>
      <c r="X32" s="99">
        <f t="shared" si="5"/>
        <v>-32449940</v>
      </c>
      <c r="Y32" s="100">
        <f>+IF(W32&lt;&gt;0,(X32/W32)*100,0)</f>
        <v>-37.96891773231887</v>
      </c>
      <c r="Z32" s="101">
        <f t="shared" si="5"/>
        <v>170928970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335095859</v>
      </c>
      <c r="C35" s="18">
        <v>0</v>
      </c>
      <c r="D35" s="58">
        <v>275125101</v>
      </c>
      <c r="E35" s="59">
        <v>275125101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137562551</v>
      </c>
      <c r="X35" s="59">
        <v>-137562551</v>
      </c>
      <c r="Y35" s="60">
        <v>-100</v>
      </c>
      <c r="Z35" s="61">
        <v>275125101</v>
      </c>
    </row>
    <row r="36" spans="1:26" ht="13.5">
      <c r="A36" s="57" t="s">
        <v>53</v>
      </c>
      <c r="B36" s="18">
        <v>1880770877</v>
      </c>
      <c r="C36" s="18">
        <v>0</v>
      </c>
      <c r="D36" s="58">
        <v>2082485134</v>
      </c>
      <c r="E36" s="59">
        <v>2082485134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1041242567</v>
      </c>
      <c r="X36" s="59">
        <v>-1041242567</v>
      </c>
      <c r="Y36" s="60">
        <v>-100</v>
      </c>
      <c r="Z36" s="61">
        <v>2082485134</v>
      </c>
    </row>
    <row r="37" spans="1:26" ht="13.5">
      <c r="A37" s="57" t="s">
        <v>54</v>
      </c>
      <c r="B37" s="18">
        <v>253629101</v>
      </c>
      <c r="C37" s="18">
        <v>0</v>
      </c>
      <c r="D37" s="58">
        <v>206731080</v>
      </c>
      <c r="E37" s="59">
        <v>206731080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103365540</v>
      </c>
      <c r="X37" s="59">
        <v>-103365540</v>
      </c>
      <c r="Y37" s="60">
        <v>-100</v>
      </c>
      <c r="Z37" s="61">
        <v>206731080</v>
      </c>
    </row>
    <row r="38" spans="1:26" ht="13.5">
      <c r="A38" s="57" t="s">
        <v>55</v>
      </c>
      <c r="B38" s="18">
        <v>174990751</v>
      </c>
      <c r="C38" s="18">
        <v>0</v>
      </c>
      <c r="D38" s="58">
        <v>180755807</v>
      </c>
      <c r="E38" s="59">
        <v>180755807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90377904</v>
      </c>
      <c r="X38" s="59">
        <v>-90377904</v>
      </c>
      <c r="Y38" s="60">
        <v>-100</v>
      </c>
      <c r="Z38" s="61">
        <v>180755807</v>
      </c>
    </row>
    <row r="39" spans="1:26" ht="13.5">
      <c r="A39" s="57" t="s">
        <v>56</v>
      </c>
      <c r="B39" s="18">
        <v>1787246884</v>
      </c>
      <c r="C39" s="18">
        <v>0</v>
      </c>
      <c r="D39" s="58">
        <v>1970123348</v>
      </c>
      <c r="E39" s="59">
        <v>1970123348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985061674</v>
      </c>
      <c r="X39" s="59">
        <v>-985061674</v>
      </c>
      <c r="Y39" s="60">
        <v>-100</v>
      </c>
      <c r="Z39" s="61">
        <v>1970123348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135841816</v>
      </c>
      <c r="C42" s="18">
        <v>0</v>
      </c>
      <c r="D42" s="58">
        <v>180080714</v>
      </c>
      <c r="E42" s="59">
        <v>180080714</v>
      </c>
      <c r="F42" s="59">
        <v>37901429</v>
      </c>
      <c r="G42" s="59">
        <v>1719766</v>
      </c>
      <c r="H42" s="59">
        <v>189688</v>
      </c>
      <c r="I42" s="59">
        <v>39810883</v>
      </c>
      <c r="J42" s="59">
        <v>-31817261</v>
      </c>
      <c r="K42" s="59">
        <v>-30472443</v>
      </c>
      <c r="L42" s="59">
        <v>26931995</v>
      </c>
      <c r="M42" s="59">
        <v>-35357709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4453174</v>
      </c>
      <c r="W42" s="59">
        <v>127693691</v>
      </c>
      <c r="X42" s="59">
        <v>-123240517</v>
      </c>
      <c r="Y42" s="60">
        <v>-96.51</v>
      </c>
      <c r="Z42" s="61">
        <v>180080714</v>
      </c>
    </row>
    <row r="43" spans="1:26" ht="13.5">
      <c r="A43" s="57" t="s">
        <v>59</v>
      </c>
      <c r="B43" s="18">
        <v>-108878704</v>
      </c>
      <c r="C43" s="18">
        <v>0</v>
      </c>
      <c r="D43" s="58">
        <v>-168623971</v>
      </c>
      <c r="E43" s="59">
        <v>-168623971</v>
      </c>
      <c r="F43" s="59">
        <v>-4756520</v>
      </c>
      <c r="G43" s="59">
        <v>-4519224</v>
      </c>
      <c r="H43" s="59">
        <v>-14629791</v>
      </c>
      <c r="I43" s="59">
        <v>-23905535</v>
      </c>
      <c r="J43" s="59">
        <v>-4233837</v>
      </c>
      <c r="K43" s="59">
        <v>-13561728</v>
      </c>
      <c r="L43" s="59">
        <v>-11311735</v>
      </c>
      <c r="M43" s="59">
        <v>-29107300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-53012835</v>
      </c>
      <c r="W43" s="59">
        <v>-38163979</v>
      </c>
      <c r="X43" s="59">
        <v>-14848856</v>
      </c>
      <c r="Y43" s="60">
        <v>38.91</v>
      </c>
      <c r="Z43" s="61">
        <v>-168623971</v>
      </c>
    </row>
    <row r="44" spans="1:26" ht="13.5">
      <c r="A44" s="57" t="s">
        <v>60</v>
      </c>
      <c r="B44" s="18">
        <v>-14394155</v>
      </c>
      <c r="C44" s="18">
        <v>0</v>
      </c>
      <c r="D44" s="58">
        <v>0</v>
      </c>
      <c r="E44" s="59">
        <v>0</v>
      </c>
      <c r="F44" s="59">
        <v>-70064</v>
      </c>
      <c r="G44" s="59">
        <v>-19663</v>
      </c>
      <c r="H44" s="59">
        <v>10515</v>
      </c>
      <c r="I44" s="59">
        <v>-79212</v>
      </c>
      <c r="J44" s="59">
        <v>-122623</v>
      </c>
      <c r="K44" s="59">
        <v>-78223</v>
      </c>
      <c r="L44" s="59">
        <v>-5273599</v>
      </c>
      <c r="M44" s="59">
        <v>-5474445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-5553657</v>
      </c>
      <c r="W44" s="59"/>
      <c r="X44" s="59">
        <v>-5553657</v>
      </c>
      <c r="Y44" s="60">
        <v>0</v>
      </c>
      <c r="Z44" s="61">
        <v>0</v>
      </c>
    </row>
    <row r="45" spans="1:26" ht="13.5">
      <c r="A45" s="69" t="s">
        <v>61</v>
      </c>
      <c r="B45" s="21">
        <v>24377988</v>
      </c>
      <c r="C45" s="21">
        <v>0</v>
      </c>
      <c r="D45" s="98">
        <v>22332967</v>
      </c>
      <c r="E45" s="99">
        <v>22332967</v>
      </c>
      <c r="F45" s="99">
        <v>56896886</v>
      </c>
      <c r="G45" s="99">
        <v>54077765</v>
      </c>
      <c r="H45" s="99">
        <v>39648177</v>
      </c>
      <c r="I45" s="99">
        <v>39648177</v>
      </c>
      <c r="J45" s="99">
        <v>3474456</v>
      </c>
      <c r="K45" s="99">
        <v>-40637938</v>
      </c>
      <c r="L45" s="99">
        <v>-30291277</v>
      </c>
      <c r="M45" s="99">
        <v>-30291277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-30291277</v>
      </c>
      <c r="W45" s="99">
        <v>100405936</v>
      </c>
      <c r="X45" s="99">
        <v>-130697213</v>
      </c>
      <c r="Y45" s="100">
        <v>-130.17</v>
      </c>
      <c r="Z45" s="101">
        <v>22332967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1510235</v>
      </c>
      <c r="C51" s="51">
        <v>0</v>
      </c>
      <c r="D51" s="128">
        <v>31676</v>
      </c>
      <c r="E51" s="53">
        <v>588</v>
      </c>
      <c r="F51" s="53">
        <v>0</v>
      </c>
      <c r="G51" s="53">
        <v>0</v>
      </c>
      <c r="H51" s="53">
        <v>0</v>
      </c>
      <c r="I51" s="53">
        <v>107525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6200</v>
      </c>
      <c r="W51" s="53">
        <v>0</v>
      </c>
      <c r="X51" s="53">
        <v>0</v>
      </c>
      <c r="Y51" s="53">
        <v>1656224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92.45612784207424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77.35176890386694</v>
      </c>
      <c r="G58" s="7">
        <f t="shared" si="6"/>
        <v>99.16764404250785</v>
      </c>
      <c r="H58" s="7">
        <f t="shared" si="6"/>
        <v>105.44884767371225</v>
      </c>
      <c r="I58" s="7">
        <f t="shared" si="6"/>
        <v>93.85175139635355</v>
      </c>
      <c r="J58" s="7">
        <f t="shared" si="6"/>
        <v>34.88399734687231</v>
      </c>
      <c r="K58" s="7">
        <f t="shared" si="6"/>
        <v>69.85165026297739</v>
      </c>
      <c r="L58" s="7">
        <f t="shared" si="6"/>
        <v>90.1227253326534</v>
      </c>
      <c r="M58" s="7">
        <f t="shared" si="6"/>
        <v>53.920222529549875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68.35205491811487</v>
      </c>
      <c r="W58" s="7">
        <f t="shared" si="6"/>
        <v>96.9768813059108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79.30406514436987</v>
      </c>
      <c r="C59" s="9">
        <f t="shared" si="7"/>
        <v>0</v>
      </c>
      <c r="D59" s="2">
        <f t="shared" si="7"/>
        <v>99.99999843750001</v>
      </c>
      <c r="E59" s="10">
        <f t="shared" si="7"/>
        <v>99.99999843750001</v>
      </c>
      <c r="F59" s="10">
        <f t="shared" si="7"/>
        <v>70.30994814106113</v>
      </c>
      <c r="G59" s="10">
        <f t="shared" si="7"/>
        <v>69.60301471854228</v>
      </c>
      <c r="H59" s="10">
        <f t="shared" si="7"/>
        <v>99.20201847570608</v>
      </c>
      <c r="I59" s="10">
        <f t="shared" si="7"/>
        <v>79.67149881471998</v>
      </c>
      <c r="J59" s="10">
        <f t="shared" si="7"/>
        <v>67.23787433963051</v>
      </c>
      <c r="K59" s="10">
        <f t="shared" si="7"/>
        <v>-71.85074648389566</v>
      </c>
      <c r="L59" s="10">
        <f t="shared" si="7"/>
        <v>71.22745165505205</v>
      </c>
      <c r="M59" s="10">
        <f t="shared" si="7"/>
        <v>208.19791733080027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111.99225851818109</v>
      </c>
      <c r="W59" s="10">
        <f t="shared" si="7"/>
        <v>92.55548199150068</v>
      </c>
      <c r="X59" s="10">
        <f t="shared" si="7"/>
        <v>0</v>
      </c>
      <c r="Y59" s="10">
        <f t="shared" si="7"/>
        <v>0</v>
      </c>
      <c r="Z59" s="11">
        <f t="shared" si="7"/>
        <v>99.99999843750001</v>
      </c>
    </row>
    <row r="60" spans="1:26" ht="13.5">
      <c r="A60" s="37" t="s">
        <v>32</v>
      </c>
      <c r="B60" s="12">
        <f t="shared" si="7"/>
        <v>99.2960541421923</v>
      </c>
      <c r="C60" s="12">
        <f t="shared" si="7"/>
        <v>0</v>
      </c>
      <c r="D60" s="3">
        <f t="shared" si="7"/>
        <v>100.00000023300429</v>
      </c>
      <c r="E60" s="13">
        <f t="shared" si="7"/>
        <v>100.00000023300429</v>
      </c>
      <c r="F60" s="13">
        <f t="shared" si="7"/>
        <v>81.5963652875821</v>
      </c>
      <c r="G60" s="13">
        <f t="shared" si="7"/>
        <v>107.78334937827591</v>
      </c>
      <c r="H60" s="13">
        <f t="shared" si="7"/>
        <v>110.53124266027574</v>
      </c>
      <c r="I60" s="13">
        <f t="shared" si="7"/>
        <v>99.83550507802306</v>
      </c>
      <c r="J60" s="13">
        <f t="shared" si="7"/>
        <v>33.79986578115472</v>
      </c>
      <c r="K60" s="13">
        <f t="shared" si="7"/>
        <v>55.67304113232955</v>
      </c>
      <c r="L60" s="13">
        <f t="shared" si="7"/>
        <v>97.1567827271423</v>
      </c>
      <c r="M60" s="13">
        <f t="shared" si="7"/>
        <v>50.35522701372389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66.59635200235046</v>
      </c>
      <c r="W60" s="13">
        <f t="shared" si="7"/>
        <v>97.5375285712631</v>
      </c>
      <c r="X60" s="13">
        <f t="shared" si="7"/>
        <v>0</v>
      </c>
      <c r="Y60" s="13">
        <f t="shared" si="7"/>
        <v>0</v>
      </c>
      <c r="Z60" s="14">
        <f t="shared" si="7"/>
        <v>100.00000023300429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100.00000024644271</v>
      </c>
      <c r="E61" s="13">
        <f t="shared" si="7"/>
        <v>100.00000024644271</v>
      </c>
      <c r="F61" s="13">
        <f t="shared" si="7"/>
        <v>75.44984875099888</v>
      </c>
      <c r="G61" s="13">
        <f t="shared" si="7"/>
        <v>103.53310438357252</v>
      </c>
      <c r="H61" s="13">
        <f t="shared" si="7"/>
        <v>100.05679449149191</v>
      </c>
      <c r="I61" s="13">
        <f t="shared" si="7"/>
        <v>92.92881584201466</v>
      </c>
      <c r="J61" s="13">
        <f t="shared" si="7"/>
        <v>31.307845372048416</v>
      </c>
      <c r="K61" s="13">
        <f t="shared" si="7"/>
        <v>47.98569476667295</v>
      </c>
      <c r="L61" s="13">
        <f t="shared" si="7"/>
        <v>91.50947935532311</v>
      </c>
      <c r="M61" s="13">
        <f t="shared" si="7"/>
        <v>45.613142508508595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60.66002894753568</v>
      </c>
      <c r="W61" s="13">
        <f t="shared" si="7"/>
        <v>97.0389839010449</v>
      </c>
      <c r="X61" s="13">
        <f t="shared" si="7"/>
        <v>0</v>
      </c>
      <c r="Y61" s="13">
        <f t="shared" si="7"/>
        <v>0</v>
      </c>
      <c r="Z61" s="14">
        <f t="shared" si="7"/>
        <v>100.00000024644271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88.99810162740873</v>
      </c>
      <c r="C64" s="12">
        <f t="shared" si="7"/>
        <v>0</v>
      </c>
      <c r="D64" s="3">
        <f t="shared" si="7"/>
        <v>100.00000453782276</v>
      </c>
      <c r="E64" s="13">
        <f t="shared" si="7"/>
        <v>100.00000453782276</v>
      </c>
      <c r="F64" s="13">
        <f t="shared" si="7"/>
        <v>102.5174066481893</v>
      </c>
      <c r="G64" s="13">
        <f t="shared" si="7"/>
        <v>96.05801258592386</v>
      </c>
      <c r="H64" s="13">
        <f t="shared" si="7"/>
        <v>153.65199134725782</v>
      </c>
      <c r="I64" s="13">
        <f t="shared" si="7"/>
        <v>117.39698623277832</v>
      </c>
      <c r="J64" s="13">
        <f t="shared" si="7"/>
        <v>95.00549581298372</v>
      </c>
      <c r="K64" s="13">
        <f t="shared" si="7"/>
        <v>-103.58521817144974</v>
      </c>
      <c r="L64" s="13">
        <f t="shared" si="7"/>
        <v>106.92408347518317</v>
      </c>
      <c r="M64" s="13">
        <f t="shared" si="7"/>
        <v>311.53674309889965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166.4449623101412</v>
      </c>
      <c r="W64" s="13">
        <f t="shared" si="7"/>
        <v>105.76090423371627</v>
      </c>
      <c r="X64" s="13">
        <f t="shared" si="7"/>
        <v>0</v>
      </c>
      <c r="Y64" s="13">
        <f t="shared" si="7"/>
        <v>0</v>
      </c>
      <c r="Z64" s="14">
        <f t="shared" si="7"/>
        <v>100.00000453782276</v>
      </c>
    </row>
    <row r="65" spans="1:26" ht="13.5">
      <c r="A65" s="38" t="s">
        <v>117</v>
      </c>
      <c r="B65" s="12">
        <f t="shared" si="7"/>
        <v>121.99125176541568</v>
      </c>
      <c r="C65" s="12">
        <f t="shared" si="7"/>
        <v>0</v>
      </c>
      <c r="D65" s="3">
        <f t="shared" si="7"/>
        <v>99.99992678498214</v>
      </c>
      <c r="E65" s="13">
        <f t="shared" si="7"/>
        <v>99.99992678498214</v>
      </c>
      <c r="F65" s="13">
        <f t="shared" si="7"/>
        <v>84.44831338411318</v>
      </c>
      <c r="G65" s="13">
        <f t="shared" si="7"/>
        <v>38.099370796268175</v>
      </c>
      <c r="H65" s="13">
        <f t="shared" si="7"/>
        <v>156.15136298421808</v>
      </c>
      <c r="I65" s="13">
        <f t="shared" si="7"/>
        <v>96.13748724790081</v>
      </c>
      <c r="J65" s="13">
        <f t="shared" si="7"/>
        <v>75.28380050572981</v>
      </c>
      <c r="K65" s="13">
        <f t="shared" si="7"/>
        <v>-129.91064430161467</v>
      </c>
      <c r="L65" s="13">
        <f t="shared" si="7"/>
        <v>87.30826224518403</v>
      </c>
      <c r="M65" s="13">
        <f t="shared" si="7"/>
        <v>382.15631929046566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159.25019876460155</v>
      </c>
      <c r="W65" s="13">
        <f t="shared" si="7"/>
        <v>136.81705708586315</v>
      </c>
      <c r="X65" s="13">
        <f t="shared" si="7"/>
        <v>0</v>
      </c>
      <c r="Y65" s="13">
        <f t="shared" si="7"/>
        <v>0</v>
      </c>
      <c r="Z65" s="14">
        <f t="shared" si="7"/>
        <v>99.99992678498214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445693144</v>
      </c>
      <c r="C67" s="23"/>
      <c r="D67" s="24">
        <v>504976643</v>
      </c>
      <c r="E67" s="25">
        <v>504976643</v>
      </c>
      <c r="F67" s="25">
        <v>47537377</v>
      </c>
      <c r="G67" s="25">
        <v>47683806</v>
      </c>
      <c r="H67" s="25">
        <v>45777312</v>
      </c>
      <c r="I67" s="25">
        <v>140998495</v>
      </c>
      <c r="J67" s="25">
        <v>140897855</v>
      </c>
      <c r="K67" s="25">
        <v>60981099</v>
      </c>
      <c r="L67" s="25">
        <v>47252184</v>
      </c>
      <c r="M67" s="25">
        <v>249131138</v>
      </c>
      <c r="N67" s="25"/>
      <c r="O67" s="25"/>
      <c r="P67" s="25"/>
      <c r="Q67" s="25"/>
      <c r="R67" s="25"/>
      <c r="S67" s="25"/>
      <c r="T67" s="25"/>
      <c r="U67" s="25"/>
      <c r="V67" s="25">
        <v>390129633</v>
      </c>
      <c r="W67" s="25">
        <v>259594637</v>
      </c>
      <c r="X67" s="25"/>
      <c r="Y67" s="24"/>
      <c r="Z67" s="26">
        <v>504976643</v>
      </c>
    </row>
    <row r="68" spans="1:26" ht="13.5" hidden="1">
      <c r="A68" s="36" t="s">
        <v>31</v>
      </c>
      <c r="B68" s="18">
        <v>66345319</v>
      </c>
      <c r="C68" s="18"/>
      <c r="D68" s="19">
        <v>64000000</v>
      </c>
      <c r="E68" s="20">
        <v>64000000</v>
      </c>
      <c r="F68" s="20">
        <v>6146867</v>
      </c>
      <c r="G68" s="20">
        <v>6168138</v>
      </c>
      <c r="H68" s="20">
        <v>6126207</v>
      </c>
      <c r="I68" s="20">
        <v>18441212</v>
      </c>
      <c r="J68" s="20">
        <v>6142016</v>
      </c>
      <c r="K68" s="20">
        <v>-6102208</v>
      </c>
      <c r="L68" s="20">
        <v>6155607</v>
      </c>
      <c r="M68" s="20">
        <v>6195415</v>
      </c>
      <c r="N68" s="20"/>
      <c r="O68" s="20"/>
      <c r="P68" s="20"/>
      <c r="Q68" s="20"/>
      <c r="R68" s="20"/>
      <c r="S68" s="20"/>
      <c r="T68" s="20"/>
      <c r="U68" s="20"/>
      <c r="V68" s="20">
        <v>24636627</v>
      </c>
      <c r="W68" s="20">
        <v>32114114</v>
      </c>
      <c r="X68" s="20"/>
      <c r="Y68" s="19"/>
      <c r="Z68" s="22">
        <v>64000000</v>
      </c>
    </row>
    <row r="69" spans="1:26" ht="13.5" hidden="1">
      <c r="A69" s="37" t="s">
        <v>32</v>
      </c>
      <c r="B69" s="18">
        <v>362004403</v>
      </c>
      <c r="C69" s="18"/>
      <c r="D69" s="19">
        <v>429176643</v>
      </c>
      <c r="E69" s="20">
        <v>429176643</v>
      </c>
      <c r="F69" s="20">
        <v>39767878</v>
      </c>
      <c r="G69" s="20">
        <v>39888997</v>
      </c>
      <c r="H69" s="20">
        <v>38174118</v>
      </c>
      <c r="I69" s="20">
        <v>117830993</v>
      </c>
      <c r="J69" s="20">
        <v>133198881</v>
      </c>
      <c r="K69" s="20">
        <v>68636132</v>
      </c>
      <c r="L69" s="20">
        <v>39318381</v>
      </c>
      <c r="M69" s="20">
        <v>241153394</v>
      </c>
      <c r="N69" s="20"/>
      <c r="O69" s="20"/>
      <c r="P69" s="20"/>
      <c r="Q69" s="20"/>
      <c r="R69" s="20"/>
      <c r="S69" s="20"/>
      <c r="T69" s="20"/>
      <c r="U69" s="20"/>
      <c r="V69" s="20">
        <v>358984387</v>
      </c>
      <c r="W69" s="20">
        <v>221611221</v>
      </c>
      <c r="X69" s="20"/>
      <c r="Y69" s="19"/>
      <c r="Z69" s="22">
        <v>429176643</v>
      </c>
    </row>
    <row r="70" spans="1:26" ht="13.5" hidden="1">
      <c r="A70" s="38" t="s">
        <v>113</v>
      </c>
      <c r="B70" s="18">
        <v>337967085</v>
      </c>
      <c r="C70" s="18"/>
      <c r="D70" s="19">
        <v>405773803</v>
      </c>
      <c r="E70" s="20">
        <v>405773803</v>
      </c>
      <c r="F70" s="20">
        <v>37619422</v>
      </c>
      <c r="G70" s="20">
        <v>37777429</v>
      </c>
      <c r="H70" s="20">
        <v>36047510</v>
      </c>
      <c r="I70" s="20">
        <v>111444361</v>
      </c>
      <c r="J70" s="20">
        <v>130974069</v>
      </c>
      <c r="K70" s="20">
        <v>70864136</v>
      </c>
      <c r="L70" s="20">
        <v>37159700</v>
      </c>
      <c r="M70" s="20">
        <v>238997905</v>
      </c>
      <c r="N70" s="20"/>
      <c r="O70" s="20"/>
      <c r="P70" s="20"/>
      <c r="Q70" s="20"/>
      <c r="R70" s="20"/>
      <c r="S70" s="20"/>
      <c r="T70" s="20"/>
      <c r="U70" s="20"/>
      <c r="V70" s="20">
        <v>350442266</v>
      </c>
      <c r="W70" s="20">
        <v>210577207</v>
      </c>
      <c r="X70" s="20"/>
      <c r="Y70" s="19"/>
      <c r="Z70" s="22">
        <v>405773803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23745602</v>
      </c>
      <c r="C73" s="18"/>
      <c r="D73" s="19">
        <v>22037000</v>
      </c>
      <c r="E73" s="20">
        <v>22037000</v>
      </c>
      <c r="F73" s="20">
        <v>2125481</v>
      </c>
      <c r="G73" s="20">
        <v>2093132</v>
      </c>
      <c r="H73" s="20">
        <v>2104304</v>
      </c>
      <c r="I73" s="20">
        <v>6322917</v>
      </c>
      <c r="J73" s="20">
        <v>2206225</v>
      </c>
      <c r="K73" s="20">
        <v>-2202488</v>
      </c>
      <c r="L73" s="20">
        <v>2133712</v>
      </c>
      <c r="M73" s="20">
        <v>2137449</v>
      </c>
      <c r="N73" s="20"/>
      <c r="O73" s="20"/>
      <c r="P73" s="20"/>
      <c r="Q73" s="20"/>
      <c r="R73" s="20"/>
      <c r="S73" s="20"/>
      <c r="T73" s="20"/>
      <c r="U73" s="20"/>
      <c r="V73" s="20">
        <v>8460366</v>
      </c>
      <c r="W73" s="20">
        <v>10575319</v>
      </c>
      <c r="X73" s="20"/>
      <c r="Y73" s="19"/>
      <c r="Z73" s="22">
        <v>22037000</v>
      </c>
    </row>
    <row r="74" spans="1:26" ht="13.5" hidden="1">
      <c r="A74" s="38" t="s">
        <v>117</v>
      </c>
      <c r="B74" s="18">
        <v>291716</v>
      </c>
      <c r="C74" s="18"/>
      <c r="D74" s="19">
        <v>1365840</v>
      </c>
      <c r="E74" s="20">
        <v>1365840</v>
      </c>
      <c r="F74" s="20">
        <v>22975</v>
      </c>
      <c r="G74" s="20">
        <v>18436</v>
      </c>
      <c r="H74" s="20">
        <v>22304</v>
      </c>
      <c r="I74" s="20">
        <v>63715</v>
      </c>
      <c r="J74" s="20">
        <v>18587</v>
      </c>
      <c r="K74" s="20">
        <v>-25516</v>
      </c>
      <c r="L74" s="20">
        <v>24969</v>
      </c>
      <c r="M74" s="20">
        <v>18040</v>
      </c>
      <c r="N74" s="20"/>
      <c r="O74" s="20"/>
      <c r="P74" s="20"/>
      <c r="Q74" s="20"/>
      <c r="R74" s="20"/>
      <c r="S74" s="20"/>
      <c r="T74" s="20"/>
      <c r="U74" s="20"/>
      <c r="V74" s="20">
        <v>81755</v>
      </c>
      <c r="W74" s="20">
        <v>458695</v>
      </c>
      <c r="X74" s="20"/>
      <c r="Y74" s="19"/>
      <c r="Z74" s="22">
        <v>1365840</v>
      </c>
    </row>
    <row r="75" spans="1:26" ht="13.5" hidden="1">
      <c r="A75" s="39" t="s">
        <v>118</v>
      </c>
      <c r="B75" s="27">
        <v>17343422</v>
      </c>
      <c r="C75" s="27"/>
      <c r="D75" s="28">
        <v>11800000</v>
      </c>
      <c r="E75" s="29">
        <v>11800000</v>
      </c>
      <c r="F75" s="29">
        <v>1622632</v>
      </c>
      <c r="G75" s="29">
        <v>1626671</v>
      </c>
      <c r="H75" s="29">
        <v>1476987</v>
      </c>
      <c r="I75" s="29">
        <v>4726290</v>
      </c>
      <c r="J75" s="29">
        <v>1556958</v>
      </c>
      <c r="K75" s="29">
        <v>-1552825</v>
      </c>
      <c r="L75" s="29">
        <v>1778196</v>
      </c>
      <c r="M75" s="29">
        <v>1782329</v>
      </c>
      <c r="N75" s="29"/>
      <c r="O75" s="29"/>
      <c r="P75" s="29"/>
      <c r="Q75" s="29"/>
      <c r="R75" s="29"/>
      <c r="S75" s="29"/>
      <c r="T75" s="29"/>
      <c r="U75" s="29"/>
      <c r="V75" s="29">
        <v>6508619</v>
      </c>
      <c r="W75" s="29">
        <v>5869302</v>
      </c>
      <c r="X75" s="29"/>
      <c r="Y75" s="28"/>
      <c r="Z75" s="30">
        <v>11800000</v>
      </c>
    </row>
    <row r="76" spans="1:26" ht="13.5" hidden="1">
      <c r="A76" s="41" t="s">
        <v>120</v>
      </c>
      <c r="B76" s="31">
        <v>412070623</v>
      </c>
      <c r="C76" s="31"/>
      <c r="D76" s="32">
        <v>504976643</v>
      </c>
      <c r="E76" s="33">
        <v>504976643</v>
      </c>
      <c r="F76" s="33">
        <v>36771002</v>
      </c>
      <c r="G76" s="33">
        <v>47286907</v>
      </c>
      <c r="H76" s="33">
        <v>48271648</v>
      </c>
      <c r="I76" s="33">
        <v>132329557</v>
      </c>
      <c r="J76" s="33">
        <v>49150804</v>
      </c>
      <c r="K76" s="33">
        <v>42596304</v>
      </c>
      <c r="L76" s="33">
        <v>42584956</v>
      </c>
      <c r="M76" s="33">
        <v>134332064</v>
      </c>
      <c r="N76" s="33"/>
      <c r="O76" s="33"/>
      <c r="P76" s="33"/>
      <c r="Q76" s="33"/>
      <c r="R76" s="33"/>
      <c r="S76" s="33"/>
      <c r="T76" s="33"/>
      <c r="U76" s="33"/>
      <c r="V76" s="33">
        <v>266661621</v>
      </c>
      <c r="W76" s="33">
        <v>251746783</v>
      </c>
      <c r="X76" s="33"/>
      <c r="Y76" s="32"/>
      <c r="Z76" s="34">
        <v>504976643</v>
      </c>
    </row>
    <row r="77" spans="1:26" ht="13.5" hidden="1">
      <c r="A77" s="36" t="s">
        <v>31</v>
      </c>
      <c r="B77" s="18">
        <v>52614535</v>
      </c>
      <c r="C77" s="18"/>
      <c r="D77" s="19">
        <v>63999999</v>
      </c>
      <c r="E77" s="20">
        <v>63999999</v>
      </c>
      <c r="F77" s="20">
        <v>4321859</v>
      </c>
      <c r="G77" s="20">
        <v>4293210</v>
      </c>
      <c r="H77" s="20">
        <v>6077321</v>
      </c>
      <c r="I77" s="20">
        <v>14692390</v>
      </c>
      <c r="J77" s="20">
        <v>4129761</v>
      </c>
      <c r="K77" s="20">
        <v>4384482</v>
      </c>
      <c r="L77" s="20">
        <v>4384482</v>
      </c>
      <c r="M77" s="20">
        <v>12898725</v>
      </c>
      <c r="N77" s="20"/>
      <c r="O77" s="20"/>
      <c r="P77" s="20"/>
      <c r="Q77" s="20"/>
      <c r="R77" s="20"/>
      <c r="S77" s="20"/>
      <c r="T77" s="20"/>
      <c r="U77" s="20"/>
      <c r="V77" s="20">
        <v>27591115</v>
      </c>
      <c r="W77" s="20">
        <v>29723373</v>
      </c>
      <c r="X77" s="20"/>
      <c r="Y77" s="19"/>
      <c r="Z77" s="22">
        <v>63999999</v>
      </c>
    </row>
    <row r="78" spans="1:26" ht="13.5" hidden="1">
      <c r="A78" s="37" t="s">
        <v>32</v>
      </c>
      <c r="B78" s="18">
        <v>359456088</v>
      </c>
      <c r="C78" s="18"/>
      <c r="D78" s="19">
        <v>429176644</v>
      </c>
      <c r="E78" s="20">
        <v>429176644</v>
      </c>
      <c r="F78" s="20">
        <v>32449143</v>
      </c>
      <c r="G78" s="20">
        <v>42993697</v>
      </c>
      <c r="H78" s="20">
        <v>42194327</v>
      </c>
      <c r="I78" s="20">
        <v>117637167</v>
      </c>
      <c r="J78" s="20">
        <v>45021043</v>
      </c>
      <c r="K78" s="20">
        <v>38211822</v>
      </c>
      <c r="L78" s="20">
        <v>38200474</v>
      </c>
      <c r="M78" s="20">
        <v>121433339</v>
      </c>
      <c r="N78" s="20"/>
      <c r="O78" s="20"/>
      <c r="P78" s="20"/>
      <c r="Q78" s="20"/>
      <c r="R78" s="20"/>
      <c r="S78" s="20"/>
      <c r="T78" s="20"/>
      <c r="U78" s="20"/>
      <c r="V78" s="20">
        <v>239070506</v>
      </c>
      <c r="W78" s="20">
        <v>216154108</v>
      </c>
      <c r="X78" s="20"/>
      <c r="Y78" s="19"/>
      <c r="Z78" s="22">
        <v>429176644</v>
      </c>
    </row>
    <row r="79" spans="1:26" ht="13.5" hidden="1">
      <c r="A79" s="38" t="s">
        <v>113</v>
      </c>
      <c r="B79" s="18">
        <v>337967085</v>
      </c>
      <c r="C79" s="18"/>
      <c r="D79" s="19">
        <v>405773804</v>
      </c>
      <c r="E79" s="20">
        <v>405773804</v>
      </c>
      <c r="F79" s="20">
        <v>28383797</v>
      </c>
      <c r="G79" s="20">
        <v>39112145</v>
      </c>
      <c r="H79" s="20">
        <v>36067983</v>
      </c>
      <c r="I79" s="20">
        <v>103563925</v>
      </c>
      <c r="J79" s="20">
        <v>41005159</v>
      </c>
      <c r="K79" s="20">
        <v>34004648</v>
      </c>
      <c r="L79" s="20">
        <v>34004648</v>
      </c>
      <c r="M79" s="20">
        <v>109014455</v>
      </c>
      <c r="N79" s="20"/>
      <c r="O79" s="20"/>
      <c r="P79" s="20"/>
      <c r="Q79" s="20"/>
      <c r="R79" s="20"/>
      <c r="S79" s="20"/>
      <c r="T79" s="20"/>
      <c r="U79" s="20"/>
      <c r="V79" s="20">
        <v>212578380</v>
      </c>
      <c r="W79" s="20">
        <v>204341982</v>
      </c>
      <c r="X79" s="20"/>
      <c r="Y79" s="19"/>
      <c r="Z79" s="22">
        <v>405773804</v>
      </c>
    </row>
    <row r="80" spans="1:26" ht="13.5" hidden="1">
      <c r="A80" s="38" t="s">
        <v>114</v>
      </c>
      <c r="B80" s="18"/>
      <c r="C80" s="18"/>
      <c r="D80" s="19"/>
      <c r="E80" s="20"/>
      <c r="F80" s="20">
        <v>1481307</v>
      </c>
      <c r="G80" s="20">
        <v>1453592</v>
      </c>
      <c r="H80" s="20">
        <v>1931991</v>
      </c>
      <c r="I80" s="20">
        <v>4866890</v>
      </c>
      <c r="J80" s="20">
        <v>1535047</v>
      </c>
      <c r="K80" s="20">
        <v>1528827</v>
      </c>
      <c r="L80" s="20">
        <v>1528827</v>
      </c>
      <c r="M80" s="20">
        <v>4592701</v>
      </c>
      <c r="N80" s="20"/>
      <c r="O80" s="20"/>
      <c r="P80" s="20"/>
      <c r="Q80" s="20"/>
      <c r="R80" s="20"/>
      <c r="S80" s="20"/>
      <c r="T80" s="20"/>
      <c r="U80" s="20"/>
      <c r="V80" s="20">
        <v>9459591</v>
      </c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>
        <v>385649</v>
      </c>
      <c r="G81" s="20">
        <v>410315</v>
      </c>
      <c r="H81" s="20">
        <v>926220</v>
      </c>
      <c r="I81" s="20">
        <v>1722184</v>
      </c>
      <c r="J81" s="20">
        <v>370809</v>
      </c>
      <c r="K81" s="20">
        <v>363747</v>
      </c>
      <c r="L81" s="20">
        <v>363747</v>
      </c>
      <c r="M81" s="20">
        <v>1098303</v>
      </c>
      <c r="N81" s="20"/>
      <c r="O81" s="20"/>
      <c r="P81" s="20"/>
      <c r="Q81" s="20"/>
      <c r="R81" s="20"/>
      <c r="S81" s="20"/>
      <c r="T81" s="20"/>
      <c r="U81" s="20"/>
      <c r="V81" s="20">
        <v>2820487</v>
      </c>
      <c r="W81" s="20"/>
      <c r="X81" s="20"/>
      <c r="Y81" s="19"/>
      <c r="Z81" s="22"/>
    </row>
    <row r="82" spans="1:26" ht="13.5" hidden="1">
      <c r="A82" s="38" t="s">
        <v>116</v>
      </c>
      <c r="B82" s="18">
        <v>21133135</v>
      </c>
      <c r="C82" s="18"/>
      <c r="D82" s="19">
        <v>22037001</v>
      </c>
      <c r="E82" s="20">
        <v>22037001</v>
      </c>
      <c r="F82" s="20">
        <v>2178988</v>
      </c>
      <c r="G82" s="20">
        <v>2010621</v>
      </c>
      <c r="H82" s="20">
        <v>3233305</v>
      </c>
      <c r="I82" s="20">
        <v>7422914</v>
      </c>
      <c r="J82" s="20">
        <v>2096035</v>
      </c>
      <c r="K82" s="20">
        <v>2281452</v>
      </c>
      <c r="L82" s="20">
        <v>2281452</v>
      </c>
      <c r="M82" s="20">
        <v>6658939</v>
      </c>
      <c r="N82" s="20"/>
      <c r="O82" s="20"/>
      <c r="P82" s="20"/>
      <c r="Q82" s="20"/>
      <c r="R82" s="20"/>
      <c r="S82" s="20"/>
      <c r="T82" s="20"/>
      <c r="U82" s="20"/>
      <c r="V82" s="20">
        <v>14081853</v>
      </c>
      <c r="W82" s="20">
        <v>11184553</v>
      </c>
      <c r="X82" s="20"/>
      <c r="Y82" s="19"/>
      <c r="Z82" s="22">
        <v>22037001</v>
      </c>
    </row>
    <row r="83" spans="1:26" ht="13.5" hidden="1">
      <c r="A83" s="38" t="s">
        <v>117</v>
      </c>
      <c r="B83" s="18">
        <v>355868</v>
      </c>
      <c r="C83" s="18"/>
      <c r="D83" s="19">
        <v>1365839</v>
      </c>
      <c r="E83" s="20">
        <v>1365839</v>
      </c>
      <c r="F83" s="20">
        <v>19402</v>
      </c>
      <c r="G83" s="20">
        <v>7024</v>
      </c>
      <c r="H83" s="20">
        <v>34828</v>
      </c>
      <c r="I83" s="20">
        <v>61254</v>
      </c>
      <c r="J83" s="20">
        <v>13993</v>
      </c>
      <c r="K83" s="20">
        <v>33148</v>
      </c>
      <c r="L83" s="20">
        <v>21800</v>
      </c>
      <c r="M83" s="20">
        <v>68941</v>
      </c>
      <c r="N83" s="20"/>
      <c r="O83" s="20"/>
      <c r="P83" s="20"/>
      <c r="Q83" s="20"/>
      <c r="R83" s="20"/>
      <c r="S83" s="20"/>
      <c r="T83" s="20"/>
      <c r="U83" s="20"/>
      <c r="V83" s="20">
        <v>130195</v>
      </c>
      <c r="W83" s="20">
        <v>627573</v>
      </c>
      <c r="X83" s="20"/>
      <c r="Y83" s="19"/>
      <c r="Z83" s="22">
        <v>1365839</v>
      </c>
    </row>
    <row r="84" spans="1:26" ht="13.5" hidden="1">
      <c r="A84" s="39" t="s">
        <v>118</v>
      </c>
      <c r="B84" s="27"/>
      <c r="C84" s="27"/>
      <c r="D84" s="28">
        <v>11800000</v>
      </c>
      <c r="E84" s="29">
        <v>11800000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5869302</v>
      </c>
      <c r="X84" s="29"/>
      <c r="Y84" s="28"/>
      <c r="Z84" s="30">
        <v>11800000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57238528</v>
      </c>
      <c r="C5" s="18">
        <v>0</v>
      </c>
      <c r="D5" s="58">
        <v>70633500</v>
      </c>
      <c r="E5" s="59">
        <v>70633500</v>
      </c>
      <c r="F5" s="59">
        <v>5606009</v>
      </c>
      <c r="G5" s="59">
        <v>5679664</v>
      </c>
      <c r="H5" s="59">
        <v>5646863</v>
      </c>
      <c r="I5" s="59">
        <v>16932536</v>
      </c>
      <c r="J5" s="59">
        <v>5493056</v>
      </c>
      <c r="K5" s="59">
        <v>5653620</v>
      </c>
      <c r="L5" s="59">
        <v>5062549</v>
      </c>
      <c r="M5" s="59">
        <v>16209225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33141761</v>
      </c>
      <c r="W5" s="59">
        <v>35316750</v>
      </c>
      <c r="X5" s="59">
        <v>-2174989</v>
      </c>
      <c r="Y5" s="60">
        <v>-6.16</v>
      </c>
      <c r="Z5" s="61">
        <v>70633500</v>
      </c>
    </row>
    <row r="6" spans="1:26" ht="13.5">
      <c r="A6" s="57" t="s">
        <v>32</v>
      </c>
      <c r="B6" s="18">
        <v>93504365</v>
      </c>
      <c r="C6" s="18">
        <v>0</v>
      </c>
      <c r="D6" s="58">
        <v>106663766</v>
      </c>
      <c r="E6" s="59">
        <v>106663766</v>
      </c>
      <c r="F6" s="59">
        <v>6492312</v>
      </c>
      <c r="G6" s="59">
        <v>10285974</v>
      </c>
      <c r="H6" s="59">
        <v>9175588</v>
      </c>
      <c r="I6" s="59">
        <v>25953874</v>
      </c>
      <c r="J6" s="59">
        <v>6744543</v>
      </c>
      <c r="K6" s="59">
        <v>8095081</v>
      </c>
      <c r="L6" s="59">
        <v>7686483</v>
      </c>
      <c r="M6" s="59">
        <v>22526107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48479981</v>
      </c>
      <c r="W6" s="59">
        <v>53331888</v>
      </c>
      <c r="X6" s="59">
        <v>-4851907</v>
      </c>
      <c r="Y6" s="60">
        <v>-9.1</v>
      </c>
      <c r="Z6" s="61">
        <v>106663766</v>
      </c>
    </row>
    <row r="7" spans="1:26" ht="13.5">
      <c r="A7" s="57" t="s">
        <v>33</v>
      </c>
      <c r="B7" s="18">
        <v>358652</v>
      </c>
      <c r="C7" s="18">
        <v>0</v>
      </c>
      <c r="D7" s="58">
        <v>260000</v>
      </c>
      <c r="E7" s="59">
        <v>260000</v>
      </c>
      <c r="F7" s="59">
        <v>74874</v>
      </c>
      <c r="G7" s="59">
        <v>56071</v>
      </c>
      <c r="H7" s="59">
        <v>25486</v>
      </c>
      <c r="I7" s="59">
        <v>156431</v>
      </c>
      <c r="J7" s="59">
        <v>11522</v>
      </c>
      <c r="K7" s="59">
        <v>24126</v>
      </c>
      <c r="L7" s="59">
        <v>20751</v>
      </c>
      <c r="M7" s="59">
        <v>56399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212830</v>
      </c>
      <c r="W7" s="59">
        <v>130002</v>
      </c>
      <c r="X7" s="59">
        <v>82828</v>
      </c>
      <c r="Y7" s="60">
        <v>63.71</v>
      </c>
      <c r="Z7" s="61">
        <v>260000</v>
      </c>
    </row>
    <row r="8" spans="1:26" ht="13.5">
      <c r="A8" s="57" t="s">
        <v>34</v>
      </c>
      <c r="B8" s="18">
        <v>73625539</v>
      </c>
      <c r="C8" s="18">
        <v>0</v>
      </c>
      <c r="D8" s="58">
        <v>88490350</v>
      </c>
      <c r="E8" s="59">
        <v>88490350</v>
      </c>
      <c r="F8" s="59">
        <v>33014559</v>
      </c>
      <c r="G8" s="59">
        <v>891965</v>
      </c>
      <c r="H8" s="59">
        <v>48000</v>
      </c>
      <c r="I8" s="59">
        <v>33954524</v>
      </c>
      <c r="J8" s="59">
        <v>828993</v>
      </c>
      <c r="K8" s="59">
        <v>21247636</v>
      </c>
      <c r="L8" s="59">
        <v>7574787</v>
      </c>
      <c r="M8" s="59">
        <v>29651416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63605940</v>
      </c>
      <c r="W8" s="59">
        <v>44245176</v>
      </c>
      <c r="X8" s="59">
        <v>19360764</v>
      </c>
      <c r="Y8" s="60">
        <v>43.76</v>
      </c>
      <c r="Z8" s="61">
        <v>88490350</v>
      </c>
    </row>
    <row r="9" spans="1:26" ht="13.5">
      <c r="A9" s="57" t="s">
        <v>35</v>
      </c>
      <c r="B9" s="18">
        <v>73672434</v>
      </c>
      <c r="C9" s="18">
        <v>0</v>
      </c>
      <c r="D9" s="58">
        <v>90203697</v>
      </c>
      <c r="E9" s="59">
        <v>90203697</v>
      </c>
      <c r="F9" s="59">
        <v>6012591</v>
      </c>
      <c r="G9" s="59">
        <v>8223997</v>
      </c>
      <c r="H9" s="59">
        <v>7218033</v>
      </c>
      <c r="I9" s="59">
        <v>21454621</v>
      </c>
      <c r="J9" s="59">
        <v>6538014</v>
      </c>
      <c r="K9" s="59">
        <v>6276744</v>
      </c>
      <c r="L9" s="59">
        <v>8200334</v>
      </c>
      <c r="M9" s="59">
        <v>21015092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42469713</v>
      </c>
      <c r="W9" s="59">
        <v>45101850</v>
      </c>
      <c r="X9" s="59">
        <v>-2632137</v>
      </c>
      <c r="Y9" s="60">
        <v>-5.84</v>
      </c>
      <c r="Z9" s="61">
        <v>90203697</v>
      </c>
    </row>
    <row r="10" spans="1:26" ht="25.5">
      <c r="A10" s="62" t="s">
        <v>105</v>
      </c>
      <c r="B10" s="63">
        <f>SUM(B5:B9)</f>
        <v>298399518</v>
      </c>
      <c r="C10" s="63">
        <f>SUM(C5:C9)</f>
        <v>0</v>
      </c>
      <c r="D10" s="64">
        <f aca="true" t="shared" si="0" ref="D10:Z10">SUM(D5:D9)</f>
        <v>356251313</v>
      </c>
      <c r="E10" s="65">
        <f t="shared" si="0"/>
        <v>356251313</v>
      </c>
      <c r="F10" s="65">
        <f t="shared" si="0"/>
        <v>51200345</v>
      </c>
      <c r="G10" s="65">
        <f t="shared" si="0"/>
        <v>25137671</v>
      </c>
      <c r="H10" s="65">
        <f t="shared" si="0"/>
        <v>22113970</v>
      </c>
      <c r="I10" s="65">
        <f t="shared" si="0"/>
        <v>98451986</v>
      </c>
      <c r="J10" s="65">
        <f t="shared" si="0"/>
        <v>19616128</v>
      </c>
      <c r="K10" s="65">
        <f t="shared" si="0"/>
        <v>41297207</v>
      </c>
      <c r="L10" s="65">
        <f t="shared" si="0"/>
        <v>28544904</v>
      </c>
      <c r="M10" s="65">
        <f t="shared" si="0"/>
        <v>89458239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187910225</v>
      </c>
      <c r="W10" s="65">
        <f t="shared" si="0"/>
        <v>178125666</v>
      </c>
      <c r="X10" s="65">
        <f t="shared" si="0"/>
        <v>9784559</v>
      </c>
      <c r="Y10" s="66">
        <f>+IF(W10&lt;&gt;0,(X10/W10)*100,0)</f>
        <v>5.493065216104231</v>
      </c>
      <c r="Z10" s="67">
        <f t="shared" si="0"/>
        <v>356251313</v>
      </c>
    </row>
    <row r="11" spans="1:26" ht="13.5">
      <c r="A11" s="57" t="s">
        <v>36</v>
      </c>
      <c r="B11" s="18">
        <v>94191668</v>
      </c>
      <c r="C11" s="18">
        <v>0</v>
      </c>
      <c r="D11" s="58">
        <v>118379190</v>
      </c>
      <c r="E11" s="59">
        <v>118379190</v>
      </c>
      <c r="F11" s="59">
        <v>8850687</v>
      </c>
      <c r="G11" s="59">
        <v>8486122</v>
      </c>
      <c r="H11" s="59">
        <v>8037008</v>
      </c>
      <c r="I11" s="59">
        <v>25373817</v>
      </c>
      <c r="J11" s="59">
        <v>9564698</v>
      </c>
      <c r="K11" s="59">
        <v>9836329</v>
      </c>
      <c r="L11" s="59">
        <v>8439541</v>
      </c>
      <c r="M11" s="59">
        <v>27840568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53214385</v>
      </c>
      <c r="W11" s="59">
        <v>59189598</v>
      </c>
      <c r="X11" s="59">
        <v>-5975213</v>
      </c>
      <c r="Y11" s="60">
        <v>-10.1</v>
      </c>
      <c r="Z11" s="61">
        <v>118379190</v>
      </c>
    </row>
    <row r="12" spans="1:26" ht="13.5">
      <c r="A12" s="57" t="s">
        <v>37</v>
      </c>
      <c r="B12" s="18">
        <v>10492170</v>
      </c>
      <c r="C12" s="18">
        <v>0</v>
      </c>
      <c r="D12" s="58">
        <v>12855439</v>
      </c>
      <c r="E12" s="59">
        <v>12855439</v>
      </c>
      <c r="F12" s="59">
        <v>1036014</v>
      </c>
      <c r="G12" s="59">
        <v>1052505</v>
      </c>
      <c r="H12" s="59">
        <v>1189967</v>
      </c>
      <c r="I12" s="59">
        <v>3278486</v>
      </c>
      <c r="J12" s="59">
        <v>1103954</v>
      </c>
      <c r="K12" s="59">
        <v>1064247</v>
      </c>
      <c r="L12" s="59">
        <v>1043725</v>
      </c>
      <c r="M12" s="59">
        <v>3211926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6490412</v>
      </c>
      <c r="W12" s="59">
        <v>6427722</v>
      </c>
      <c r="X12" s="59">
        <v>62690</v>
      </c>
      <c r="Y12" s="60">
        <v>0.98</v>
      </c>
      <c r="Z12" s="61">
        <v>12855439</v>
      </c>
    </row>
    <row r="13" spans="1:26" ht="13.5">
      <c r="A13" s="57" t="s">
        <v>106</v>
      </c>
      <c r="B13" s="18">
        <v>61009541</v>
      </c>
      <c r="C13" s="18">
        <v>0</v>
      </c>
      <c r="D13" s="58">
        <v>74909000</v>
      </c>
      <c r="E13" s="59">
        <v>74909000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37454502</v>
      </c>
      <c r="X13" s="59">
        <v>-37454502</v>
      </c>
      <c r="Y13" s="60">
        <v>-100</v>
      </c>
      <c r="Z13" s="61">
        <v>74909000</v>
      </c>
    </row>
    <row r="14" spans="1:26" ht="13.5">
      <c r="A14" s="57" t="s">
        <v>38</v>
      </c>
      <c r="B14" s="18">
        <v>127595</v>
      </c>
      <c r="C14" s="18">
        <v>0</v>
      </c>
      <c r="D14" s="58">
        <v>847503</v>
      </c>
      <c r="E14" s="59">
        <v>847503</v>
      </c>
      <c r="F14" s="59">
        <v>0</v>
      </c>
      <c r="G14" s="59">
        <v>86028</v>
      </c>
      <c r="H14" s="59">
        <v>97878</v>
      </c>
      <c r="I14" s="59">
        <v>183906</v>
      </c>
      <c r="J14" s="59">
        <v>208729</v>
      </c>
      <c r="K14" s="59">
        <v>185525</v>
      </c>
      <c r="L14" s="59">
        <v>0</v>
      </c>
      <c r="M14" s="59">
        <v>394254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578160</v>
      </c>
      <c r="W14" s="59">
        <v>423750</v>
      </c>
      <c r="X14" s="59">
        <v>154410</v>
      </c>
      <c r="Y14" s="60">
        <v>36.44</v>
      </c>
      <c r="Z14" s="61">
        <v>847503</v>
      </c>
    </row>
    <row r="15" spans="1:26" ht="13.5">
      <c r="A15" s="57" t="s">
        <v>39</v>
      </c>
      <c r="B15" s="18">
        <v>67501132</v>
      </c>
      <c r="C15" s="18">
        <v>0</v>
      </c>
      <c r="D15" s="58">
        <v>82573300</v>
      </c>
      <c r="E15" s="59">
        <v>82573300</v>
      </c>
      <c r="F15" s="59">
        <v>7894737</v>
      </c>
      <c r="G15" s="59">
        <v>3472030</v>
      </c>
      <c r="H15" s="59">
        <v>3771930</v>
      </c>
      <c r="I15" s="59">
        <v>15138697</v>
      </c>
      <c r="J15" s="59">
        <v>9035088</v>
      </c>
      <c r="K15" s="59">
        <v>10812581</v>
      </c>
      <c r="L15" s="59">
        <v>914447</v>
      </c>
      <c r="M15" s="59">
        <v>20762116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35900813</v>
      </c>
      <c r="W15" s="59">
        <v>41286648</v>
      </c>
      <c r="X15" s="59">
        <v>-5385835</v>
      </c>
      <c r="Y15" s="60">
        <v>-13.04</v>
      </c>
      <c r="Z15" s="61">
        <v>82573300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99143694</v>
      </c>
      <c r="C17" s="18">
        <v>0</v>
      </c>
      <c r="D17" s="58">
        <v>149254199</v>
      </c>
      <c r="E17" s="59">
        <v>149254199</v>
      </c>
      <c r="F17" s="59">
        <v>7755110</v>
      </c>
      <c r="G17" s="59">
        <v>6516857</v>
      </c>
      <c r="H17" s="59">
        <v>8761398</v>
      </c>
      <c r="I17" s="59">
        <v>23033365</v>
      </c>
      <c r="J17" s="59">
        <v>9666411</v>
      </c>
      <c r="K17" s="59">
        <v>9845725</v>
      </c>
      <c r="L17" s="59">
        <v>8291372</v>
      </c>
      <c r="M17" s="59">
        <v>27803508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50836873</v>
      </c>
      <c r="W17" s="59">
        <v>74627101</v>
      </c>
      <c r="X17" s="59">
        <v>-23790228</v>
      </c>
      <c r="Y17" s="60">
        <v>-31.88</v>
      </c>
      <c r="Z17" s="61">
        <v>149254199</v>
      </c>
    </row>
    <row r="18" spans="1:26" ht="13.5">
      <c r="A18" s="69" t="s">
        <v>42</v>
      </c>
      <c r="B18" s="70">
        <f>SUM(B11:B17)</f>
        <v>332465800</v>
      </c>
      <c r="C18" s="70">
        <f>SUM(C11:C17)</f>
        <v>0</v>
      </c>
      <c r="D18" s="71">
        <f aca="true" t="shared" si="1" ref="D18:Z18">SUM(D11:D17)</f>
        <v>438818631</v>
      </c>
      <c r="E18" s="72">
        <f t="shared" si="1"/>
        <v>438818631</v>
      </c>
      <c r="F18" s="72">
        <f t="shared" si="1"/>
        <v>25536548</v>
      </c>
      <c r="G18" s="72">
        <f t="shared" si="1"/>
        <v>19613542</v>
      </c>
      <c r="H18" s="72">
        <f t="shared" si="1"/>
        <v>21858181</v>
      </c>
      <c r="I18" s="72">
        <f t="shared" si="1"/>
        <v>67008271</v>
      </c>
      <c r="J18" s="72">
        <f t="shared" si="1"/>
        <v>29578880</v>
      </c>
      <c r="K18" s="72">
        <f t="shared" si="1"/>
        <v>31744407</v>
      </c>
      <c r="L18" s="72">
        <f t="shared" si="1"/>
        <v>18689085</v>
      </c>
      <c r="M18" s="72">
        <f t="shared" si="1"/>
        <v>80012372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147020643</v>
      </c>
      <c r="W18" s="72">
        <f t="shared" si="1"/>
        <v>219409321</v>
      </c>
      <c r="X18" s="72">
        <f t="shared" si="1"/>
        <v>-72388678</v>
      </c>
      <c r="Y18" s="66">
        <f>+IF(W18&lt;&gt;0,(X18/W18)*100,0)</f>
        <v>-32.992526329362285</v>
      </c>
      <c r="Z18" s="73">
        <f t="shared" si="1"/>
        <v>438818631</v>
      </c>
    </row>
    <row r="19" spans="1:26" ht="13.5">
      <c r="A19" s="69" t="s">
        <v>43</v>
      </c>
      <c r="B19" s="74">
        <f>+B10-B18</f>
        <v>-34066282</v>
      </c>
      <c r="C19" s="74">
        <f>+C10-C18</f>
        <v>0</v>
      </c>
      <c r="D19" s="75">
        <f aca="true" t="shared" si="2" ref="D19:Z19">+D10-D18</f>
        <v>-82567318</v>
      </c>
      <c r="E19" s="76">
        <f t="shared" si="2"/>
        <v>-82567318</v>
      </c>
      <c r="F19" s="76">
        <f t="shared" si="2"/>
        <v>25663797</v>
      </c>
      <c r="G19" s="76">
        <f t="shared" si="2"/>
        <v>5524129</v>
      </c>
      <c r="H19" s="76">
        <f t="shared" si="2"/>
        <v>255789</v>
      </c>
      <c r="I19" s="76">
        <f t="shared" si="2"/>
        <v>31443715</v>
      </c>
      <c r="J19" s="76">
        <f t="shared" si="2"/>
        <v>-9962752</v>
      </c>
      <c r="K19" s="76">
        <f t="shared" si="2"/>
        <v>9552800</v>
      </c>
      <c r="L19" s="76">
        <f t="shared" si="2"/>
        <v>9855819</v>
      </c>
      <c r="M19" s="76">
        <f t="shared" si="2"/>
        <v>9445867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40889582</v>
      </c>
      <c r="W19" s="76">
        <f>IF(E10=E18,0,W10-W18)</f>
        <v>-41283655</v>
      </c>
      <c r="X19" s="76">
        <f t="shared" si="2"/>
        <v>82173237</v>
      </c>
      <c r="Y19" s="77">
        <f>+IF(W19&lt;&gt;0,(X19/W19)*100,0)</f>
        <v>-199.04545031199393</v>
      </c>
      <c r="Z19" s="78">
        <f t="shared" si="2"/>
        <v>-82567318</v>
      </c>
    </row>
    <row r="20" spans="1:26" ht="13.5">
      <c r="A20" s="57" t="s">
        <v>44</v>
      </c>
      <c r="B20" s="18">
        <v>31537407</v>
      </c>
      <c r="C20" s="18">
        <v>0</v>
      </c>
      <c r="D20" s="58">
        <v>37278650</v>
      </c>
      <c r="E20" s="59">
        <v>37278650</v>
      </c>
      <c r="F20" s="59">
        <v>10830539</v>
      </c>
      <c r="G20" s="59">
        <v>3780527</v>
      </c>
      <c r="H20" s="59">
        <v>3661153</v>
      </c>
      <c r="I20" s="59">
        <v>18272219</v>
      </c>
      <c r="J20" s="59">
        <v>0</v>
      </c>
      <c r="K20" s="59">
        <v>1422366</v>
      </c>
      <c r="L20" s="59">
        <v>-4320515</v>
      </c>
      <c r="M20" s="59">
        <v>-2898149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15374070</v>
      </c>
      <c r="W20" s="59">
        <v>18639324</v>
      </c>
      <c r="X20" s="59">
        <v>-3265254</v>
      </c>
      <c r="Y20" s="60">
        <v>-17.52</v>
      </c>
      <c r="Z20" s="61">
        <v>37278650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-2528875</v>
      </c>
      <c r="C22" s="85">
        <f>SUM(C19:C21)</f>
        <v>0</v>
      </c>
      <c r="D22" s="86">
        <f aca="true" t="shared" si="3" ref="D22:Z22">SUM(D19:D21)</f>
        <v>-45288668</v>
      </c>
      <c r="E22" s="87">
        <f t="shared" si="3"/>
        <v>-45288668</v>
      </c>
      <c r="F22" s="87">
        <f t="shared" si="3"/>
        <v>36494336</v>
      </c>
      <c r="G22" s="87">
        <f t="shared" si="3"/>
        <v>9304656</v>
      </c>
      <c r="H22" s="87">
        <f t="shared" si="3"/>
        <v>3916942</v>
      </c>
      <c r="I22" s="87">
        <f t="shared" si="3"/>
        <v>49715934</v>
      </c>
      <c r="J22" s="87">
        <f t="shared" si="3"/>
        <v>-9962752</v>
      </c>
      <c r="K22" s="87">
        <f t="shared" si="3"/>
        <v>10975166</v>
      </c>
      <c r="L22" s="87">
        <f t="shared" si="3"/>
        <v>5535304</v>
      </c>
      <c r="M22" s="87">
        <f t="shared" si="3"/>
        <v>6547718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56263652</v>
      </c>
      <c r="W22" s="87">
        <f t="shared" si="3"/>
        <v>-22644331</v>
      </c>
      <c r="X22" s="87">
        <f t="shared" si="3"/>
        <v>78907983</v>
      </c>
      <c r="Y22" s="88">
        <f>+IF(W22&lt;&gt;0,(X22/W22)*100,0)</f>
        <v>-348.46683260371</v>
      </c>
      <c r="Z22" s="89">
        <f t="shared" si="3"/>
        <v>-45288668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-2528875</v>
      </c>
      <c r="C24" s="74">
        <f>SUM(C22:C23)</f>
        <v>0</v>
      </c>
      <c r="D24" s="75">
        <f aca="true" t="shared" si="4" ref="D24:Z24">SUM(D22:D23)</f>
        <v>-45288668</v>
      </c>
      <c r="E24" s="76">
        <f t="shared" si="4"/>
        <v>-45288668</v>
      </c>
      <c r="F24" s="76">
        <f t="shared" si="4"/>
        <v>36494336</v>
      </c>
      <c r="G24" s="76">
        <f t="shared" si="4"/>
        <v>9304656</v>
      </c>
      <c r="H24" s="76">
        <f t="shared" si="4"/>
        <v>3916942</v>
      </c>
      <c r="I24" s="76">
        <f t="shared" si="4"/>
        <v>49715934</v>
      </c>
      <c r="J24" s="76">
        <f t="shared" si="4"/>
        <v>-9962752</v>
      </c>
      <c r="K24" s="76">
        <f t="shared" si="4"/>
        <v>10975166</v>
      </c>
      <c r="L24" s="76">
        <f t="shared" si="4"/>
        <v>5535304</v>
      </c>
      <c r="M24" s="76">
        <f t="shared" si="4"/>
        <v>6547718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56263652</v>
      </c>
      <c r="W24" s="76">
        <f t="shared" si="4"/>
        <v>-22644331</v>
      </c>
      <c r="X24" s="76">
        <f t="shared" si="4"/>
        <v>78907983</v>
      </c>
      <c r="Y24" s="77">
        <f>+IF(W24&lt;&gt;0,(X24/W24)*100,0)</f>
        <v>-348.46683260371</v>
      </c>
      <c r="Z24" s="78">
        <f t="shared" si="4"/>
        <v>-45288668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49568905</v>
      </c>
      <c r="C27" s="21">
        <v>0</v>
      </c>
      <c r="D27" s="98">
        <v>61178650</v>
      </c>
      <c r="E27" s="99">
        <v>61178650</v>
      </c>
      <c r="F27" s="99">
        <v>9500472</v>
      </c>
      <c r="G27" s="99">
        <v>6208783</v>
      </c>
      <c r="H27" s="99">
        <v>3712680</v>
      </c>
      <c r="I27" s="99">
        <v>19421935</v>
      </c>
      <c r="J27" s="99">
        <v>84743</v>
      </c>
      <c r="K27" s="99">
        <v>1684987</v>
      </c>
      <c r="L27" s="99">
        <v>3952501</v>
      </c>
      <c r="M27" s="99">
        <v>5722231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25144166</v>
      </c>
      <c r="W27" s="99">
        <v>30589325</v>
      </c>
      <c r="X27" s="99">
        <v>-5445159</v>
      </c>
      <c r="Y27" s="100">
        <v>-17.8</v>
      </c>
      <c r="Z27" s="101">
        <v>61178650</v>
      </c>
    </row>
    <row r="28" spans="1:26" ht="13.5">
      <c r="A28" s="102" t="s">
        <v>44</v>
      </c>
      <c r="B28" s="18">
        <v>28438535</v>
      </c>
      <c r="C28" s="18">
        <v>0</v>
      </c>
      <c r="D28" s="58">
        <v>37278650</v>
      </c>
      <c r="E28" s="59">
        <v>37278650</v>
      </c>
      <c r="F28" s="59">
        <v>9500472</v>
      </c>
      <c r="G28" s="59">
        <v>3316251</v>
      </c>
      <c r="H28" s="59">
        <v>3456322</v>
      </c>
      <c r="I28" s="59">
        <v>16273045</v>
      </c>
      <c r="J28" s="59">
        <v>0</v>
      </c>
      <c r="K28" s="59">
        <v>823372</v>
      </c>
      <c r="L28" s="59">
        <v>3952501</v>
      </c>
      <c r="M28" s="59">
        <v>4775873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21048918</v>
      </c>
      <c r="W28" s="59">
        <v>18639325</v>
      </c>
      <c r="X28" s="59">
        <v>2409593</v>
      </c>
      <c r="Y28" s="60">
        <v>12.93</v>
      </c>
      <c r="Z28" s="61">
        <v>37278650</v>
      </c>
    </row>
    <row r="29" spans="1:26" ht="13.5">
      <c r="A29" s="57" t="s">
        <v>110</v>
      </c>
      <c r="B29" s="18">
        <v>9364859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11765511</v>
      </c>
      <c r="C31" s="18">
        <v>0</v>
      </c>
      <c r="D31" s="58">
        <v>23900000</v>
      </c>
      <c r="E31" s="59">
        <v>23900000</v>
      </c>
      <c r="F31" s="59">
        <v>0</v>
      </c>
      <c r="G31" s="59">
        <v>2892532</v>
      </c>
      <c r="H31" s="59">
        <v>256358</v>
      </c>
      <c r="I31" s="59">
        <v>3148890</v>
      </c>
      <c r="J31" s="59">
        <v>84743</v>
      </c>
      <c r="K31" s="59">
        <v>861615</v>
      </c>
      <c r="L31" s="59">
        <v>0</v>
      </c>
      <c r="M31" s="59">
        <v>946358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4095248</v>
      </c>
      <c r="W31" s="59">
        <v>11950000</v>
      </c>
      <c r="X31" s="59">
        <v>-7854752</v>
      </c>
      <c r="Y31" s="60">
        <v>-65.73</v>
      </c>
      <c r="Z31" s="61">
        <v>23900000</v>
      </c>
    </row>
    <row r="32" spans="1:26" ht="13.5">
      <c r="A32" s="69" t="s">
        <v>50</v>
      </c>
      <c r="B32" s="21">
        <f>SUM(B28:B31)</f>
        <v>49568905</v>
      </c>
      <c r="C32" s="21">
        <f>SUM(C28:C31)</f>
        <v>0</v>
      </c>
      <c r="D32" s="98">
        <f aca="true" t="shared" si="5" ref="D32:Z32">SUM(D28:D31)</f>
        <v>61178650</v>
      </c>
      <c r="E32" s="99">
        <f t="shared" si="5"/>
        <v>61178650</v>
      </c>
      <c r="F32" s="99">
        <f t="shared" si="5"/>
        <v>9500472</v>
      </c>
      <c r="G32" s="99">
        <f t="shared" si="5"/>
        <v>6208783</v>
      </c>
      <c r="H32" s="99">
        <f t="shared" si="5"/>
        <v>3712680</v>
      </c>
      <c r="I32" s="99">
        <f t="shared" si="5"/>
        <v>19421935</v>
      </c>
      <c r="J32" s="99">
        <f t="shared" si="5"/>
        <v>84743</v>
      </c>
      <c r="K32" s="99">
        <f t="shared" si="5"/>
        <v>1684987</v>
      </c>
      <c r="L32" s="99">
        <f t="shared" si="5"/>
        <v>3952501</v>
      </c>
      <c r="M32" s="99">
        <f t="shared" si="5"/>
        <v>5722231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25144166</v>
      </c>
      <c r="W32" s="99">
        <f t="shared" si="5"/>
        <v>30589325</v>
      </c>
      <c r="X32" s="99">
        <f t="shared" si="5"/>
        <v>-5445159</v>
      </c>
      <c r="Y32" s="100">
        <f>+IF(W32&lt;&gt;0,(X32/W32)*100,0)</f>
        <v>-17.800847190972668</v>
      </c>
      <c r="Z32" s="101">
        <f t="shared" si="5"/>
        <v>61178650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284874589</v>
      </c>
      <c r="C35" s="18">
        <v>0</v>
      </c>
      <c r="D35" s="58">
        <v>171541680</v>
      </c>
      <c r="E35" s="59">
        <v>171541680</v>
      </c>
      <c r="F35" s="59">
        <v>408096963</v>
      </c>
      <c r="G35" s="59">
        <v>405459434</v>
      </c>
      <c r="H35" s="59">
        <v>406803912</v>
      </c>
      <c r="I35" s="59">
        <v>406803912</v>
      </c>
      <c r="J35" s="59">
        <v>411485356</v>
      </c>
      <c r="K35" s="59">
        <v>432845043</v>
      </c>
      <c r="L35" s="59">
        <v>431405733</v>
      </c>
      <c r="M35" s="59">
        <v>431405733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431405733</v>
      </c>
      <c r="W35" s="59">
        <v>85770840</v>
      </c>
      <c r="X35" s="59">
        <v>345634893</v>
      </c>
      <c r="Y35" s="60">
        <v>402.97</v>
      </c>
      <c r="Z35" s="61">
        <v>171541680</v>
      </c>
    </row>
    <row r="36" spans="1:26" ht="13.5">
      <c r="A36" s="57" t="s">
        <v>53</v>
      </c>
      <c r="B36" s="18">
        <v>1051574936</v>
      </c>
      <c r="C36" s="18">
        <v>0</v>
      </c>
      <c r="D36" s="58">
        <v>1284538919</v>
      </c>
      <c r="E36" s="59">
        <v>1284538919</v>
      </c>
      <c r="F36" s="59">
        <v>1284138919</v>
      </c>
      <c r="G36" s="59">
        <v>1284138919</v>
      </c>
      <c r="H36" s="59">
        <v>1284138919</v>
      </c>
      <c r="I36" s="59">
        <v>1284138919</v>
      </c>
      <c r="J36" s="59">
        <v>1284138919</v>
      </c>
      <c r="K36" s="59">
        <v>1284138919</v>
      </c>
      <c r="L36" s="59">
        <v>1284138919</v>
      </c>
      <c r="M36" s="59">
        <v>1284138919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1284138919</v>
      </c>
      <c r="W36" s="59">
        <v>642269460</v>
      </c>
      <c r="X36" s="59">
        <v>641869459</v>
      </c>
      <c r="Y36" s="60">
        <v>99.94</v>
      </c>
      <c r="Z36" s="61">
        <v>1284538919</v>
      </c>
    </row>
    <row r="37" spans="1:26" ht="13.5">
      <c r="A37" s="57" t="s">
        <v>54</v>
      </c>
      <c r="B37" s="18">
        <v>392588344</v>
      </c>
      <c r="C37" s="18">
        <v>0</v>
      </c>
      <c r="D37" s="58">
        <v>1500000</v>
      </c>
      <c r="E37" s="59">
        <v>1500000</v>
      </c>
      <c r="F37" s="59">
        <v>16413831</v>
      </c>
      <c r="G37" s="59">
        <v>12167756</v>
      </c>
      <c r="H37" s="59">
        <v>17516106</v>
      </c>
      <c r="I37" s="59">
        <v>17516106</v>
      </c>
      <c r="J37" s="59">
        <v>15572193</v>
      </c>
      <c r="K37" s="59">
        <v>28212672</v>
      </c>
      <c r="L37" s="59">
        <v>24609996</v>
      </c>
      <c r="M37" s="59">
        <v>24609996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24609996</v>
      </c>
      <c r="W37" s="59">
        <v>750000</v>
      </c>
      <c r="X37" s="59">
        <v>23859996</v>
      </c>
      <c r="Y37" s="60">
        <v>3181.33</v>
      </c>
      <c r="Z37" s="61">
        <v>1500000</v>
      </c>
    </row>
    <row r="38" spans="1:26" ht="13.5">
      <c r="A38" s="57" t="s">
        <v>55</v>
      </c>
      <c r="B38" s="18">
        <v>50156856</v>
      </c>
      <c r="C38" s="18">
        <v>0</v>
      </c>
      <c r="D38" s="58">
        <v>230000000</v>
      </c>
      <c r="E38" s="59">
        <v>230000000</v>
      </c>
      <c r="F38" s="59">
        <v>230000000</v>
      </c>
      <c r="G38" s="59">
        <v>230000000</v>
      </c>
      <c r="H38" s="59">
        <v>230000000</v>
      </c>
      <c r="I38" s="59">
        <v>230000000</v>
      </c>
      <c r="J38" s="59">
        <v>230000000</v>
      </c>
      <c r="K38" s="59">
        <v>230000000</v>
      </c>
      <c r="L38" s="59">
        <v>230000000</v>
      </c>
      <c r="M38" s="59">
        <v>230000000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230000000</v>
      </c>
      <c r="W38" s="59">
        <v>115000000</v>
      </c>
      <c r="X38" s="59">
        <v>115000000</v>
      </c>
      <c r="Y38" s="60">
        <v>100</v>
      </c>
      <c r="Z38" s="61">
        <v>230000000</v>
      </c>
    </row>
    <row r="39" spans="1:26" ht="13.5">
      <c r="A39" s="57" t="s">
        <v>56</v>
      </c>
      <c r="B39" s="18">
        <v>893704325</v>
      </c>
      <c r="C39" s="18">
        <v>0</v>
      </c>
      <c r="D39" s="58">
        <v>1224580598</v>
      </c>
      <c r="E39" s="59">
        <v>1224580598</v>
      </c>
      <c r="F39" s="59">
        <v>1445822052</v>
      </c>
      <c r="G39" s="59">
        <v>1447430597</v>
      </c>
      <c r="H39" s="59">
        <v>1443426725</v>
      </c>
      <c r="I39" s="59">
        <v>1443426725</v>
      </c>
      <c r="J39" s="59">
        <v>1450052081</v>
      </c>
      <c r="K39" s="59">
        <v>1458771291</v>
      </c>
      <c r="L39" s="59">
        <v>1460934657</v>
      </c>
      <c r="M39" s="59">
        <v>1460934657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1460934657</v>
      </c>
      <c r="W39" s="59">
        <v>612290299</v>
      </c>
      <c r="X39" s="59">
        <v>848644358</v>
      </c>
      <c r="Y39" s="60">
        <v>138.6</v>
      </c>
      <c r="Z39" s="61">
        <v>1224580598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88726147</v>
      </c>
      <c r="C42" s="18">
        <v>0</v>
      </c>
      <c r="D42" s="58">
        <v>51305875</v>
      </c>
      <c r="E42" s="59">
        <v>51305875</v>
      </c>
      <c r="F42" s="59">
        <v>12491949</v>
      </c>
      <c r="G42" s="59">
        <v>6749867</v>
      </c>
      <c r="H42" s="59">
        <v>2959012</v>
      </c>
      <c r="I42" s="59">
        <v>22200828</v>
      </c>
      <c r="J42" s="59">
        <v>752414</v>
      </c>
      <c r="K42" s="59">
        <v>10240828</v>
      </c>
      <c r="L42" s="59">
        <v>-14067072</v>
      </c>
      <c r="M42" s="59">
        <v>-3073830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19126998</v>
      </c>
      <c r="W42" s="59">
        <v>39003498</v>
      </c>
      <c r="X42" s="59">
        <v>-19876500</v>
      </c>
      <c r="Y42" s="60">
        <v>-50.96</v>
      </c>
      <c r="Z42" s="61">
        <v>51305875</v>
      </c>
    </row>
    <row r="43" spans="1:26" ht="13.5">
      <c r="A43" s="57" t="s">
        <v>59</v>
      </c>
      <c r="B43" s="18">
        <v>-102469278</v>
      </c>
      <c r="C43" s="18">
        <v>0</v>
      </c>
      <c r="D43" s="58">
        <v>-51178652</v>
      </c>
      <c r="E43" s="59">
        <v>-51178652</v>
      </c>
      <c r="F43" s="59">
        <v>-10830539</v>
      </c>
      <c r="G43" s="59">
        <v>-7078013</v>
      </c>
      <c r="H43" s="59">
        <v>-4232454</v>
      </c>
      <c r="I43" s="59">
        <v>-22141006</v>
      </c>
      <c r="J43" s="59">
        <v>-96607</v>
      </c>
      <c r="K43" s="59">
        <v>-1920885</v>
      </c>
      <c r="L43" s="59">
        <v>-4505851</v>
      </c>
      <c r="M43" s="59">
        <v>-6523343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-28664349</v>
      </c>
      <c r="W43" s="59">
        <v>-26294953</v>
      </c>
      <c r="X43" s="59">
        <v>-2369396</v>
      </c>
      <c r="Y43" s="60">
        <v>9.01</v>
      </c>
      <c r="Z43" s="61">
        <v>-51178652</v>
      </c>
    </row>
    <row r="44" spans="1:26" ht="13.5">
      <c r="A44" s="57" t="s">
        <v>60</v>
      </c>
      <c r="B44" s="18">
        <v>-6130623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-17807272</v>
      </c>
      <c r="C45" s="21">
        <v>0</v>
      </c>
      <c r="D45" s="98">
        <v>2227223</v>
      </c>
      <c r="E45" s="99">
        <v>2227223</v>
      </c>
      <c r="F45" s="99">
        <v>2151397</v>
      </c>
      <c r="G45" s="99">
        <v>1823251</v>
      </c>
      <c r="H45" s="99">
        <v>549809</v>
      </c>
      <c r="I45" s="99">
        <v>549809</v>
      </c>
      <c r="J45" s="99">
        <v>1205616</v>
      </c>
      <c r="K45" s="99">
        <v>9525559</v>
      </c>
      <c r="L45" s="99">
        <v>-9047364</v>
      </c>
      <c r="M45" s="99">
        <v>-9047364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-9047364</v>
      </c>
      <c r="W45" s="99">
        <v>14808545</v>
      </c>
      <c r="X45" s="99">
        <v>-23855909</v>
      </c>
      <c r="Y45" s="100">
        <v>-161.1</v>
      </c>
      <c r="Z45" s="101">
        <v>2227223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22507735</v>
      </c>
      <c r="C49" s="51">
        <v>0</v>
      </c>
      <c r="D49" s="128">
        <v>14055989</v>
      </c>
      <c r="E49" s="53">
        <v>12195432</v>
      </c>
      <c r="F49" s="53">
        <v>0</v>
      </c>
      <c r="G49" s="53">
        <v>0</v>
      </c>
      <c r="H49" s="53">
        <v>0</v>
      </c>
      <c r="I49" s="53">
        <v>11495743</v>
      </c>
      <c r="J49" s="53">
        <v>0</v>
      </c>
      <c r="K49" s="53">
        <v>0</v>
      </c>
      <c r="L49" s="53">
        <v>0</v>
      </c>
      <c r="M49" s="53">
        <v>11849159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11289658</v>
      </c>
      <c r="W49" s="53">
        <v>10324249</v>
      </c>
      <c r="X49" s="53">
        <v>322916342</v>
      </c>
      <c r="Y49" s="53">
        <v>416634307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1198715</v>
      </c>
      <c r="C51" s="51">
        <v>0</v>
      </c>
      <c r="D51" s="128">
        <v>183358</v>
      </c>
      <c r="E51" s="53">
        <v>51922</v>
      </c>
      <c r="F51" s="53">
        <v>0</v>
      </c>
      <c r="G51" s="53">
        <v>0</v>
      </c>
      <c r="H51" s="53">
        <v>0</v>
      </c>
      <c r="I51" s="53">
        <v>6134609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7568604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82.76667555208829</v>
      </c>
      <c r="E58" s="7">
        <f t="shared" si="6"/>
        <v>82.76667555208829</v>
      </c>
      <c r="F58" s="7">
        <f t="shared" si="6"/>
        <v>82.88475378034941</v>
      </c>
      <c r="G58" s="7">
        <f t="shared" si="6"/>
        <v>61.95812893675673</v>
      </c>
      <c r="H58" s="7">
        <f t="shared" si="6"/>
        <v>57.96269813484821</v>
      </c>
      <c r="I58" s="7">
        <f t="shared" si="6"/>
        <v>66.7659267051835</v>
      </c>
      <c r="J58" s="7">
        <f t="shared" si="6"/>
        <v>89.85676092800146</v>
      </c>
      <c r="K58" s="7">
        <f t="shared" si="6"/>
        <v>60.895208074967634</v>
      </c>
      <c r="L58" s="7">
        <f t="shared" si="6"/>
        <v>69.72205159300317</v>
      </c>
      <c r="M58" s="7">
        <f t="shared" si="6"/>
        <v>72.95291847390044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69.77261556671057</v>
      </c>
      <c r="W58" s="7">
        <f t="shared" si="6"/>
        <v>79.48502739413603</v>
      </c>
      <c r="X58" s="7">
        <f t="shared" si="6"/>
        <v>0</v>
      </c>
      <c r="Y58" s="7">
        <f t="shared" si="6"/>
        <v>0</v>
      </c>
      <c r="Z58" s="8">
        <f t="shared" si="6"/>
        <v>82.76667555208829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50.44844443500606</v>
      </c>
      <c r="E59" s="10">
        <f t="shared" si="7"/>
        <v>50.44844443500606</v>
      </c>
      <c r="F59" s="10">
        <f t="shared" si="7"/>
        <v>40.00016767721921</v>
      </c>
      <c r="G59" s="10">
        <f t="shared" si="7"/>
        <v>43.036419055775134</v>
      </c>
      <c r="H59" s="10">
        <f t="shared" si="7"/>
        <v>54.70858775925678</v>
      </c>
      <c r="I59" s="10">
        <f t="shared" si="7"/>
        <v>45.92375294521742</v>
      </c>
      <c r="J59" s="10">
        <f t="shared" si="7"/>
        <v>47.01779847137914</v>
      </c>
      <c r="K59" s="10">
        <f t="shared" si="7"/>
        <v>42.000611997269004</v>
      </c>
      <c r="L59" s="10">
        <f t="shared" si="7"/>
        <v>54.61624173909231</v>
      </c>
      <c r="M59" s="10">
        <f t="shared" si="7"/>
        <v>47.64103774239669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46.76365567900873</v>
      </c>
      <c r="W59" s="10">
        <f t="shared" si="7"/>
        <v>50.29828056092364</v>
      </c>
      <c r="X59" s="10">
        <f t="shared" si="7"/>
        <v>0</v>
      </c>
      <c r="Y59" s="10">
        <f t="shared" si="7"/>
        <v>0</v>
      </c>
      <c r="Z59" s="11">
        <f t="shared" si="7"/>
        <v>50.44844443500606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158.672433335984</v>
      </c>
      <c r="E60" s="13">
        <f t="shared" si="7"/>
        <v>158.672433335984</v>
      </c>
      <c r="F60" s="13">
        <f t="shared" si="7"/>
        <v>185.9960827514143</v>
      </c>
      <c r="G60" s="13">
        <f t="shared" si="7"/>
        <v>105.29977034746538</v>
      </c>
      <c r="H60" s="13">
        <f t="shared" si="7"/>
        <v>85.87426767636036</v>
      </c>
      <c r="I60" s="13">
        <f t="shared" si="7"/>
        <v>118.61821476054017</v>
      </c>
      <c r="J60" s="13">
        <f t="shared" si="7"/>
        <v>194.4497499682336</v>
      </c>
      <c r="K60" s="13">
        <f t="shared" si="7"/>
        <v>117.39337753383813</v>
      </c>
      <c r="L60" s="13">
        <f t="shared" si="7"/>
        <v>128.5940396927958</v>
      </c>
      <c r="M60" s="13">
        <f t="shared" si="7"/>
        <v>144.28678244314474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130.54505322516525</v>
      </c>
      <c r="W60" s="13">
        <f t="shared" si="7"/>
        <v>150.2821013949478</v>
      </c>
      <c r="X60" s="13">
        <f t="shared" si="7"/>
        <v>0</v>
      </c>
      <c r="Y60" s="13">
        <f t="shared" si="7"/>
        <v>0</v>
      </c>
      <c r="Z60" s="14">
        <f t="shared" si="7"/>
        <v>158.672433335984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63.28437146775975</v>
      </c>
      <c r="E61" s="13">
        <f t="shared" si="7"/>
        <v>63.28437146775975</v>
      </c>
      <c r="F61" s="13">
        <f t="shared" si="7"/>
        <v>140.5167067042838</v>
      </c>
      <c r="G61" s="13">
        <f t="shared" si="7"/>
        <v>34.89655344019431</v>
      </c>
      <c r="H61" s="13">
        <f t="shared" si="7"/>
        <v>53.30917986663315</v>
      </c>
      <c r="I61" s="13">
        <f t="shared" si="7"/>
        <v>66.77637979861507</v>
      </c>
      <c r="J61" s="13">
        <f t="shared" si="7"/>
        <v>72.83590386564866</v>
      </c>
      <c r="K61" s="13">
        <f t="shared" si="7"/>
        <v>85.10429525971689</v>
      </c>
      <c r="L61" s="13">
        <f t="shared" si="7"/>
        <v>50.66740734555185</v>
      </c>
      <c r="M61" s="13">
        <f t="shared" si="7"/>
        <v>69.70572888635974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68.12294150549899</v>
      </c>
      <c r="W61" s="13">
        <f t="shared" si="7"/>
        <v>56.46835150693942</v>
      </c>
      <c r="X61" s="13">
        <f t="shared" si="7"/>
        <v>0</v>
      </c>
      <c r="Y61" s="13">
        <f t="shared" si="7"/>
        <v>0</v>
      </c>
      <c r="Z61" s="14">
        <f t="shared" si="7"/>
        <v>63.28437146775975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48.837905755172045</v>
      </c>
      <c r="E64" s="13">
        <f t="shared" si="7"/>
        <v>48.837905755172045</v>
      </c>
      <c r="F64" s="13">
        <f t="shared" si="7"/>
        <v>50.77824435071337</v>
      </c>
      <c r="G64" s="13">
        <f t="shared" si="7"/>
        <v>39.490642448956685</v>
      </c>
      <c r="H64" s="13">
        <f t="shared" si="7"/>
        <v>44.17206512854924</v>
      </c>
      <c r="I64" s="13">
        <f t="shared" si="7"/>
        <v>44.8110684796017</v>
      </c>
      <c r="J64" s="13">
        <f t="shared" si="7"/>
        <v>50.46857183210341</v>
      </c>
      <c r="K64" s="13">
        <f t="shared" si="7"/>
        <v>38.46103586318475</v>
      </c>
      <c r="L64" s="13">
        <f t="shared" si="7"/>
        <v>35.029979696836385</v>
      </c>
      <c r="M64" s="13">
        <f t="shared" si="7"/>
        <v>41.30686300107617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43.05410772505404</v>
      </c>
      <c r="W64" s="13">
        <f t="shared" si="7"/>
        <v>46.82752731878919</v>
      </c>
      <c r="X64" s="13">
        <f t="shared" si="7"/>
        <v>0</v>
      </c>
      <c r="Y64" s="13">
        <f t="shared" si="7"/>
        <v>0</v>
      </c>
      <c r="Z64" s="14">
        <f t="shared" si="7"/>
        <v>48.837905755172045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4.88121217454035</v>
      </c>
      <c r="E66" s="16">
        <f t="shared" si="7"/>
        <v>4.88121217454035</v>
      </c>
      <c r="F66" s="16">
        <f t="shared" si="7"/>
        <v>6.411976980781965</v>
      </c>
      <c r="G66" s="16">
        <f t="shared" si="7"/>
        <v>4.2946854477632925</v>
      </c>
      <c r="H66" s="16">
        <f t="shared" si="7"/>
        <v>16.09355753288441</v>
      </c>
      <c r="I66" s="16">
        <f t="shared" si="7"/>
        <v>8.892105082765081</v>
      </c>
      <c r="J66" s="16">
        <f t="shared" si="7"/>
        <v>6.131930140007074</v>
      </c>
      <c r="K66" s="16">
        <f t="shared" si="7"/>
        <v>4.331739545700331</v>
      </c>
      <c r="L66" s="16">
        <f t="shared" si="7"/>
        <v>9.232797755986358</v>
      </c>
      <c r="M66" s="16">
        <f t="shared" si="7"/>
        <v>6.582379064909481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7.708575586414579</v>
      </c>
      <c r="W66" s="16">
        <f t="shared" si="7"/>
        <v>5.9364817600202695</v>
      </c>
      <c r="X66" s="16">
        <f t="shared" si="7"/>
        <v>0</v>
      </c>
      <c r="Y66" s="16">
        <f t="shared" si="7"/>
        <v>0</v>
      </c>
      <c r="Z66" s="17">
        <f t="shared" si="7"/>
        <v>4.88121217454035</v>
      </c>
    </row>
    <row r="67" spans="1:26" ht="13.5" hidden="1">
      <c r="A67" s="40" t="s">
        <v>119</v>
      </c>
      <c r="B67" s="23">
        <v>206283876</v>
      </c>
      <c r="C67" s="23"/>
      <c r="D67" s="24">
        <v>251940774</v>
      </c>
      <c r="E67" s="25">
        <v>251940774</v>
      </c>
      <c r="F67" s="25">
        <v>17708416</v>
      </c>
      <c r="G67" s="25">
        <v>21833169</v>
      </c>
      <c r="H67" s="25">
        <v>20500369</v>
      </c>
      <c r="I67" s="25">
        <v>60041954</v>
      </c>
      <c r="J67" s="25">
        <v>17852601</v>
      </c>
      <c r="K67" s="25">
        <v>19945888</v>
      </c>
      <c r="L67" s="25">
        <v>18965750</v>
      </c>
      <c r="M67" s="25">
        <v>56764239</v>
      </c>
      <c r="N67" s="25"/>
      <c r="O67" s="25"/>
      <c r="P67" s="25"/>
      <c r="Q67" s="25"/>
      <c r="R67" s="25"/>
      <c r="S67" s="25"/>
      <c r="T67" s="25"/>
      <c r="U67" s="25"/>
      <c r="V67" s="25">
        <v>116806193</v>
      </c>
      <c r="W67" s="25">
        <v>125970390</v>
      </c>
      <c r="X67" s="25"/>
      <c r="Y67" s="24"/>
      <c r="Z67" s="26">
        <v>251940774</v>
      </c>
    </row>
    <row r="68" spans="1:26" ht="13.5" hidden="1">
      <c r="A68" s="36" t="s">
        <v>31</v>
      </c>
      <c r="B68" s="18">
        <v>57238528</v>
      </c>
      <c r="C68" s="18"/>
      <c r="D68" s="19">
        <v>70633500</v>
      </c>
      <c r="E68" s="20">
        <v>70633500</v>
      </c>
      <c r="F68" s="20">
        <v>5606009</v>
      </c>
      <c r="G68" s="20">
        <v>5679664</v>
      </c>
      <c r="H68" s="20">
        <v>5646863</v>
      </c>
      <c r="I68" s="20">
        <v>16932536</v>
      </c>
      <c r="J68" s="20">
        <v>5493056</v>
      </c>
      <c r="K68" s="20">
        <v>5653620</v>
      </c>
      <c r="L68" s="20">
        <v>5062549</v>
      </c>
      <c r="M68" s="20">
        <v>16209225</v>
      </c>
      <c r="N68" s="20"/>
      <c r="O68" s="20"/>
      <c r="P68" s="20"/>
      <c r="Q68" s="20"/>
      <c r="R68" s="20"/>
      <c r="S68" s="20"/>
      <c r="T68" s="20"/>
      <c r="U68" s="20"/>
      <c r="V68" s="20">
        <v>33141761</v>
      </c>
      <c r="W68" s="20">
        <v>35316750</v>
      </c>
      <c r="X68" s="20"/>
      <c r="Y68" s="19"/>
      <c r="Z68" s="22">
        <v>70633500</v>
      </c>
    </row>
    <row r="69" spans="1:26" ht="13.5" hidden="1">
      <c r="A69" s="37" t="s">
        <v>32</v>
      </c>
      <c r="B69" s="18">
        <v>93504365</v>
      </c>
      <c r="C69" s="18"/>
      <c r="D69" s="19">
        <v>106663766</v>
      </c>
      <c r="E69" s="20">
        <v>106663766</v>
      </c>
      <c r="F69" s="20">
        <v>6492312</v>
      </c>
      <c r="G69" s="20">
        <v>10285974</v>
      </c>
      <c r="H69" s="20">
        <v>9175588</v>
      </c>
      <c r="I69" s="20">
        <v>25953874</v>
      </c>
      <c r="J69" s="20">
        <v>6744543</v>
      </c>
      <c r="K69" s="20">
        <v>8095081</v>
      </c>
      <c r="L69" s="20">
        <v>7686483</v>
      </c>
      <c r="M69" s="20">
        <v>22526107</v>
      </c>
      <c r="N69" s="20"/>
      <c r="O69" s="20"/>
      <c r="P69" s="20"/>
      <c r="Q69" s="20"/>
      <c r="R69" s="20"/>
      <c r="S69" s="20"/>
      <c r="T69" s="20"/>
      <c r="U69" s="20"/>
      <c r="V69" s="20">
        <v>48479981</v>
      </c>
      <c r="W69" s="20">
        <v>53331888</v>
      </c>
      <c r="X69" s="20"/>
      <c r="Y69" s="19"/>
      <c r="Z69" s="22">
        <v>106663766</v>
      </c>
    </row>
    <row r="70" spans="1:26" ht="13.5" hidden="1">
      <c r="A70" s="38" t="s">
        <v>113</v>
      </c>
      <c r="B70" s="18">
        <v>83081990</v>
      </c>
      <c r="C70" s="18"/>
      <c r="D70" s="19">
        <v>95327250</v>
      </c>
      <c r="E70" s="20">
        <v>95327250</v>
      </c>
      <c r="F70" s="20">
        <v>5531881</v>
      </c>
      <c r="G70" s="20">
        <v>9323703</v>
      </c>
      <c r="H70" s="20">
        <v>8218834</v>
      </c>
      <c r="I70" s="20">
        <v>23074418</v>
      </c>
      <c r="J70" s="20">
        <v>5781617</v>
      </c>
      <c r="K70" s="20">
        <v>7130861</v>
      </c>
      <c r="L70" s="20">
        <v>6718161</v>
      </c>
      <c r="M70" s="20">
        <v>19630639</v>
      </c>
      <c r="N70" s="20"/>
      <c r="O70" s="20"/>
      <c r="P70" s="20"/>
      <c r="Q70" s="20"/>
      <c r="R70" s="20"/>
      <c r="S70" s="20"/>
      <c r="T70" s="20"/>
      <c r="U70" s="20"/>
      <c r="V70" s="20">
        <v>42705057</v>
      </c>
      <c r="W70" s="20">
        <v>47663628</v>
      </c>
      <c r="X70" s="20"/>
      <c r="Y70" s="19"/>
      <c r="Z70" s="22">
        <v>95327250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10422375</v>
      </c>
      <c r="C73" s="18"/>
      <c r="D73" s="19">
        <v>11336516</v>
      </c>
      <c r="E73" s="20">
        <v>11336516</v>
      </c>
      <c r="F73" s="20">
        <v>960431</v>
      </c>
      <c r="G73" s="20">
        <v>962271</v>
      </c>
      <c r="H73" s="20">
        <v>956754</v>
      </c>
      <c r="I73" s="20">
        <v>2879456</v>
      </c>
      <c r="J73" s="20">
        <v>962926</v>
      </c>
      <c r="K73" s="20">
        <v>964220</v>
      </c>
      <c r="L73" s="20">
        <v>968322</v>
      </c>
      <c r="M73" s="20">
        <v>2895468</v>
      </c>
      <c r="N73" s="20"/>
      <c r="O73" s="20"/>
      <c r="P73" s="20"/>
      <c r="Q73" s="20"/>
      <c r="R73" s="20"/>
      <c r="S73" s="20"/>
      <c r="T73" s="20"/>
      <c r="U73" s="20"/>
      <c r="V73" s="20">
        <v>5774924</v>
      </c>
      <c r="W73" s="20">
        <v>5668260</v>
      </c>
      <c r="X73" s="20"/>
      <c r="Y73" s="19"/>
      <c r="Z73" s="22">
        <v>11336516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55540983</v>
      </c>
      <c r="C75" s="27"/>
      <c r="D75" s="28">
        <v>74643508</v>
      </c>
      <c r="E75" s="29">
        <v>74643508</v>
      </c>
      <c r="F75" s="29">
        <v>5610095</v>
      </c>
      <c r="G75" s="29">
        <v>5867531</v>
      </c>
      <c r="H75" s="29">
        <v>5677918</v>
      </c>
      <c r="I75" s="29">
        <v>17155544</v>
      </c>
      <c r="J75" s="29">
        <v>5615002</v>
      </c>
      <c r="K75" s="29">
        <v>6197187</v>
      </c>
      <c r="L75" s="29">
        <v>6216718</v>
      </c>
      <c r="M75" s="29">
        <v>18028907</v>
      </c>
      <c r="N75" s="29"/>
      <c r="O75" s="29"/>
      <c r="P75" s="29"/>
      <c r="Q75" s="29"/>
      <c r="R75" s="29"/>
      <c r="S75" s="29"/>
      <c r="T75" s="29"/>
      <c r="U75" s="29"/>
      <c r="V75" s="29">
        <v>35184451</v>
      </c>
      <c r="W75" s="29">
        <v>37321752</v>
      </c>
      <c r="X75" s="29"/>
      <c r="Y75" s="28"/>
      <c r="Z75" s="30">
        <v>74643508</v>
      </c>
    </row>
    <row r="76" spans="1:26" ht="13.5" hidden="1">
      <c r="A76" s="41" t="s">
        <v>120</v>
      </c>
      <c r="B76" s="31">
        <v>206283876</v>
      </c>
      <c r="C76" s="31"/>
      <c r="D76" s="32">
        <v>208523003</v>
      </c>
      <c r="E76" s="33">
        <v>208523003</v>
      </c>
      <c r="F76" s="33">
        <v>14677577</v>
      </c>
      <c r="G76" s="33">
        <v>13527423</v>
      </c>
      <c r="H76" s="33">
        <v>11882567</v>
      </c>
      <c r="I76" s="33">
        <v>40087567</v>
      </c>
      <c r="J76" s="33">
        <v>16041769</v>
      </c>
      <c r="K76" s="33">
        <v>12146090</v>
      </c>
      <c r="L76" s="33">
        <v>13223310</v>
      </c>
      <c r="M76" s="33">
        <v>41411169</v>
      </c>
      <c r="N76" s="33"/>
      <c r="O76" s="33"/>
      <c r="P76" s="33"/>
      <c r="Q76" s="33"/>
      <c r="R76" s="33"/>
      <c r="S76" s="33"/>
      <c r="T76" s="33"/>
      <c r="U76" s="33"/>
      <c r="V76" s="33">
        <v>81498736</v>
      </c>
      <c r="W76" s="33">
        <v>100127599</v>
      </c>
      <c r="X76" s="33"/>
      <c r="Y76" s="32"/>
      <c r="Z76" s="34">
        <v>208523003</v>
      </c>
    </row>
    <row r="77" spans="1:26" ht="13.5" hidden="1">
      <c r="A77" s="36" t="s">
        <v>31</v>
      </c>
      <c r="B77" s="18">
        <v>57238528</v>
      </c>
      <c r="C77" s="18"/>
      <c r="D77" s="19">
        <v>35633502</v>
      </c>
      <c r="E77" s="20">
        <v>35633502</v>
      </c>
      <c r="F77" s="20">
        <v>2242413</v>
      </c>
      <c r="G77" s="20">
        <v>2444324</v>
      </c>
      <c r="H77" s="20">
        <v>3089319</v>
      </c>
      <c r="I77" s="20">
        <v>7776056</v>
      </c>
      <c r="J77" s="20">
        <v>2582714</v>
      </c>
      <c r="K77" s="20">
        <v>2374555</v>
      </c>
      <c r="L77" s="20">
        <v>2764974</v>
      </c>
      <c r="M77" s="20">
        <v>7722243</v>
      </c>
      <c r="N77" s="20"/>
      <c r="O77" s="20"/>
      <c r="P77" s="20"/>
      <c r="Q77" s="20"/>
      <c r="R77" s="20"/>
      <c r="S77" s="20"/>
      <c r="T77" s="20"/>
      <c r="U77" s="20"/>
      <c r="V77" s="20">
        <v>15498299</v>
      </c>
      <c r="W77" s="20">
        <v>17763718</v>
      </c>
      <c r="X77" s="20"/>
      <c r="Y77" s="19"/>
      <c r="Z77" s="22">
        <v>35633502</v>
      </c>
    </row>
    <row r="78" spans="1:26" ht="13.5" hidden="1">
      <c r="A78" s="37" t="s">
        <v>32</v>
      </c>
      <c r="B78" s="18">
        <v>93504365</v>
      </c>
      <c r="C78" s="18"/>
      <c r="D78" s="19">
        <v>169245993</v>
      </c>
      <c r="E78" s="20">
        <v>169245993</v>
      </c>
      <c r="F78" s="20">
        <v>12075446</v>
      </c>
      <c r="G78" s="20">
        <v>10831107</v>
      </c>
      <c r="H78" s="20">
        <v>7879469</v>
      </c>
      <c r="I78" s="20">
        <v>30786022</v>
      </c>
      <c r="J78" s="20">
        <v>13114747</v>
      </c>
      <c r="K78" s="20">
        <v>9503089</v>
      </c>
      <c r="L78" s="20">
        <v>9884359</v>
      </c>
      <c r="M78" s="20">
        <v>32502195</v>
      </c>
      <c r="N78" s="20"/>
      <c r="O78" s="20"/>
      <c r="P78" s="20"/>
      <c r="Q78" s="20"/>
      <c r="R78" s="20"/>
      <c r="S78" s="20"/>
      <c r="T78" s="20"/>
      <c r="U78" s="20"/>
      <c r="V78" s="20">
        <v>63288217</v>
      </c>
      <c r="W78" s="20">
        <v>80148282</v>
      </c>
      <c r="X78" s="20"/>
      <c r="Y78" s="19"/>
      <c r="Z78" s="22">
        <v>169245993</v>
      </c>
    </row>
    <row r="79" spans="1:26" ht="13.5" hidden="1">
      <c r="A79" s="38" t="s">
        <v>113</v>
      </c>
      <c r="B79" s="18">
        <v>83081990</v>
      </c>
      <c r="C79" s="18"/>
      <c r="D79" s="19">
        <v>60327251</v>
      </c>
      <c r="E79" s="20">
        <v>60327251</v>
      </c>
      <c r="F79" s="20">
        <v>7773217</v>
      </c>
      <c r="G79" s="20">
        <v>3253651</v>
      </c>
      <c r="H79" s="20">
        <v>4381393</v>
      </c>
      <c r="I79" s="20">
        <v>15408261</v>
      </c>
      <c r="J79" s="20">
        <v>4211093</v>
      </c>
      <c r="K79" s="20">
        <v>6068669</v>
      </c>
      <c r="L79" s="20">
        <v>3403918</v>
      </c>
      <c r="M79" s="20">
        <v>13683680</v>
      </c>
      <c r="N79" s="20"/>
      <c r="O79" s="20"/>
      <c r="P79" s="20"/>
      <c r="Q79" s="20"/>
      <c r="R79" s="20"/>
      <c r="S79" s="20"/>
      <c r="T79" s="20"/>
      <c r="U79" s="20"/>
      <c r="V79" s="20">
        <v>29091941</v>
      </c>
      <c r="W79" s="20">
        <v>26914865</v>
      </c>
      <c r="X79" s="20"/>
      <c r="Y79" s="19"/>
      <c r="Z79" s="22">
        <v>60327251</v>
      </c>
    </row>
    <row r="80" spans="1:26" ht="13.5" hidden="1">
      <c r="A80" s="38" t="s">
        <v>114</v>
      </c>
      <c r="B80" s="18"/>
      <c r="C80" s="18"/>
      <c r="D80" s="19">
        <v>57182765</v>
      </c>
      <c r="E80" s="20">
        <v>57182765</v>
      </c>
      <c r="F80" s="20">
        <v>3302362</v>
      </c>
      <c r="G80" s="20">
        <v>6691075</v>
      </c>
      <c r="H80" s="20">
        <v>2552842</v>
      </c>
      <c r="I80" s="20">
        <v>12546279</v>
      </c>
      <c r="J80" s="20">
        <v>7818639</v>
      </c>
      <c r="K80" s="20">
        <v>2571241</v>
      </c>
      <c r="L80" s="20">
        <v>5668864</v>
      </c>
      <c r="M80" s="20">
        <v>16058744</v>
      </c>
      <c r="N80" s="20"/>
      <c r="O80" s="20"/>
      <c r="P80" s="20"/>
      <c r="Q80" s="20"/>
      <c r="R80" s="20"/>
      <c r="S80" s="20"/>
      <c r="T80" s="20"/>
      <c r="U80" s="20"/>
      <c r="V80" s="20">
        <v>28605023</v>
      </c>
      <c r="W80" s="20">
        <v>26914865</v>
      </c>
      <c r="X80" s="20"/>
      <c r="Y80" s="19"/>
      <c r="Z80" s="22">
        <v>57182765</v>
      </c>
    </row>
    <row r="81" spans="1:26" ht="13.5" hidden="1">
      <c r="A81" s="38" t="s">
        <v>115</v>
      </c>
      <c r="B81" s="18"/>
      <c r="C81" s="18"/>
      <c r="D81" s="19">
        <v>46199460</v>
      </c>
      <c r="E81" s="20">
        <v>46199460</v>
      </c>
      <c r="F81" s="20">
        <v>512177</v>
      </c>
      <c r="G81" s="20">
        <v>506374</v>
      </c>
      <c r="H81" s="20">
        <v>522616</v>
      </c>
      <c r="I81" s="20">
        <v>1541167</v>
      </c>
      <c r="J81" s="20">
        <v>599040</v>
      </c>
      <c r="K81" s="20">
        <v>492330</v>
      </c>
      <c r="L81" s="20">
        <v>472374</v>
      </c>
      <c r="M81" s="20">
        <v>1563744</v>
      </c>
      <c r="N81" s="20"/>
      <c r="O81" s="20"/>
      <c r="P81" s="20"/>
      <c r="Q81" s="20"/>
      <c r="R81" s="20"/>
      <c r="S81" s="20"/>
      <c r="T81" s="20"/>
      <c r="U81" s="20"/>
      <c r="V81" s="20">
        <v>3104911</v>
      </c>
      <c r="W81" s="20">
        <v>23664246</v>
      </c>
      <c r="X81" s="20"/>
      <c r="Y81" s="19"/>
      <c r="Z81" s="22">
        <v>46199460</v>
      </c>
    </row>
    <row r="82" spans="1:26" ht="13.5" hidden="1">
      <c r="A82" s="38" t="s">
        <v>116</v>
      </c>
      <c r="B82" s="18">
        <v>10422375</v>
      </c>
      <c r="C82" s="18"/>
      <c r="D82" s="19">
        <v>5536517</v>
      </c>
      <c r="E82" s="20">
        <v>5536517</v>
      </c>
      <c r="F82" s="20">
        <v>487690</v>
      </c>
      <c r="G82" s="20">
        <v>380007</v>
      </c>
      <c r="H82" s="20">
        <v>422618</v>
      </c>
      <c r="I82" s="20">
        <v>1290315</v>
      </c>
      <c r="J82" s="20">
        <v>485975</v>
      </c>
      <c r="K82" s="20">
        <v>370849</v>
      </c>
      <c r="L82" s="20">
        <v>339203</v>
      </c>
      <c r="M82" s="20">
        <v>1196027</v>
      </c>
      <c r="N82" s="20"/>
      <c r="O82" s="20"/>
      <c r="P82" s="20"/>
      <c r="Q82" s="20"/>
      <c r="R82" s="20"/>
      <c r="S82" s="20"/>
      <c r="T82" s="20"/>
      <c r="U82" s="20"/>
      <c r="V82" s="20">
        <v>2486342</v>
      </c>
      <c r="W82" s="20">
        <v>2654306</v>
      </c>
      <c r="X82" s="20"/>
      <c r="Y82" s="19"/>
      <c r="Z82" s="22">
        <v>5536517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55540983</v>
      </c>
      <c r="C84" s="27"/>
      <c r="D84" s="28">
        <v>3643508</v>
      </c>
      <c r="E84" s="29">
        <v>3643508</v>
      </c>
      <c r="F84" s="29">
        <v>359718</v>
      </c>
      <c r="G84" s="29">
        <v>251992</v>
      </c>
      <c r="H84" s="29">
        <v>913779</v>
      </c>
      <c r="I84" s="29">
        <v>1525489</v>
      </c>
      <c r="J84" s="29">
        <v>344308</v>
      </c>
      <c r="K84" s="29">
        <v>268446</v>
      </c>
      <c r="L84" s="29">
        <v>573977</v>
      </c>
      <c r="M84" s="29">
        <v>1186731</v>
      </c>
      <c r="N84" s="29"/>
      <c r="O84" s="29"/>
      <c r="P84" s="29"/>
      <c r="Q84" s="29"/>
      <c r="R84" s="29"/>
      <c r="S84" s="29"/>
      <c r="T84" s="29"/>
      <c r="U84" s="29"/>
      <c r="V84" s="29">
        <v>2712220</v>
      </c>
      <c r="W84" s="29">
        <v>2215599</v>
      </c>
      <c r="X84" s="29"/>
      <c r="Y84" s="28"/>
      <c r="Z84" s="30">
        <v>3643508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12594085</v>
      </c>
      <c r="C5" s="18">
        <v>0</v>
      </c>
      <c r="D5" s="58">
        <v>13393944</v>
      </c>
      <c r="E5" s="59">
        <v>13393944</v>
      </c>
      <c r="F5" s="59">
        <v>1076083</v>
      </c>
      <c r="G5" s="59">
        <v>2304756</v>
      </c>
      <c r="H5" s="59">
        <v>2299262</v>
      </c>
      <c r="I5" s="59">
        <v>5680101</v>
      </c>
      <c r="J5" s="59">
        <v>2285133</v>
      </c>
      <c r="K5" s="59">
        <v>0</v>
      </c>
      <c r="L5" s="59">
        <v>2297220</v>
      </c>
      <c r="M5" s="59">
        <v>4582353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10262454</v>
      </c>
      <c r="W5" s="59">
        <v>6978245</v>
      </c>
      <c r="X5" s="59">
        <v>3284209</v>
      </c>
      <c r="Y5" s="60">
        <v>47.06</v>
      </c>
      <c r="Z5" s="61">
        <v>13393944</v>
      </c>
    </row>
    <row r="6" spans="1:26" ht="13.5">
      <c r="A6" s="57" t="s">
        <v>32</v>
      </c>
      <c r="B6" s="18">
        <v>2564209</v>
      </c>
      <c r="C6" s="18">
        <v>0</v>
      </c>
      <c r="D6" s="58">
        <v>2655000</v>
      </c>
      <c r="E6" s="59">
        <v>2655000</v>
      </c>
      <c r="F6" s="59">
        <v>0</v>
      </c>
      <c r="G6" s="59">
        <v>347768</v>
      </c>
      <c r="H6" s="59">
        <v>243752</v>
      </c>
      <c r="I6" s="59">
        <v>591520</v>
      </c>
      <c r="J6" s="59">
        <v>313370</v>
      </c>
      <c r="K6" s="59">
        <v>0</v>
      </c>
      <c r="L6" s="59">
        <v>219220</v>
      </c>
      <c r="M6" s="59">
        <v>532590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1124110</v>
      </c>
      <c r="W6" s="59">
        <v>1383255</v>
      </c>
      <c r="X6" s="59">
        <v>-259145</v>
      </c>
      <c r="Y6" s="60">
        <v>-18.73</v>
      </c>
      <c r="Z6" s="61">
        <v>2655000</v>
      </c>
    </row>
    <row r="7" spans="1:26" ht="13.5">
      <c r="A7" s="57" t="s">
        <v>33</v>
      </c>
      <c r="B7" s="18">
        <v>1609882</v>
      </c>
      <c r="C7" s="18">
        <v>0</v>
      </c>
      <c r="D7" s="58">
        <v>1500000</v>
      </c>
      <c r="E7" s="59">
        <v>1500000</v>
      </c>
      <c r="F7" s="59">
        <v>0</v>
      </c>
      <c r="G7" s="59">
        <v>0</v>
      </c>
      <c r="H7" s="59">
        <v>619918</v>
      </c>
      <c r="I7" s="59">
        <v>619918</v>
      </c>
      <c r="J7" s="59">
        <v>0</v>
      </c>
      <c r="K7" s="59">
        <v>0</v>
      </c>
      <c r="L7" s="59">
        <v>697077</v>
      </c>
      <c r="M7" s="59">
        <v>697077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1316995</v>
      </c>
      <c r="W7" s="59">
        <v>691629</v>
      </c>
      <c r="X7" s="59">
        <v>625366</v>
      </c>
      <c r="Y7" s="60">
        <v>90.42</v>
      </c>
      <c r="Z7" s="61">
        <v>1500000</v>
      </c>
    </row>
    <row r="8" spans="1:26" ht="13.5">
      <c r="A8" s="57" t="s">
        <v>34</v>
      </c>
      <c r="B8" s="18">
        <v>68062483</v>
      </c>
      <c r="C8" s="18">
        <v>0</v>
      </c>
      <c r="D8" s="58">
        <v>77054000</v>
      </c>
      <c r="E8" s="59">
        <v>77054000</v>
      </c>
      <c r="F8" s="59">
        <v>28525132</v>
      </c>
      <c r="G8" s="59">
        <v>488804</v>
      </c>
      <c r="H8" s="59">
        <v>405869</v>
      </c>
      <c r="I8" s="59">
        <v>29419805</v>
      </c>
      <c r="J8" s="59">
        <v>804767</v>
      </c>
      <c r="K8" s="59">
        <v>0</v>
      </c>
      <c r="L8" s="59">
        <v>219731</v>
      </c>
      <c r="M8" s="59">
        <v>1024498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30444303</v>
      </c>
      <c r="W8" s="59">
        <v>60045954</v>
      </c>
      <c r="X8" s="59">
        <v>-29601651</v>
      </c>
      <c r="Y8" s="60">
        <v>-49.3</v>
      </c>
      <c r="Z8" s="61">
        <v>77054000</v>
      </c>
    </row>
    <row r="9" spans="1:26" ht="13.5">
      <c r="A9" s="57" t="s">
        <v>35</v>
      </c>
      <c r="B9" s="18">
        <v>6312967</v>
      </c>
      <c r="C9" s="18">
        <v>0</v>
      </c>
      <c r="D9" s="58">
        <v>7563871</v>
      </c>
      <c r="E9" s="59">
        <v>7563871</v>
      </c>
      <c r="F9" s="59">
        <v>745863</v>
      </c>
      <c r="G9" s="59">
        <v>405824</v>
      </c>
      <c r="H9" s="59">
        <v>392684</v>
      </c>
      <c r="I9" s="59">
        <v>1544371</v>
      </c>
      <c r="J9" s="59">
        <v>575632</v>
      </c>
      <c r="K9" s="59">
        <v>0</v>
      </c>
      <c r="L9" s="59">
        <v>11950189</v>
      </c>
      <c r="M9" s="59">
        <v>12525821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14070192</v>
      </c>
      <c r="W9" s="59">
        <v>4268778</v>
      </c>
      <c r="X9" s="59">
        <v>9801414</v>
      </c>
      <c r="Y9" s="60">
        <v>229.61</v>
      </c>
      <c r="Z9" s="61">
        <v>7563871</v>
      </c>
    </row>
    <row r="10" spans="1:26" ht="25.5">
      <c r="A10" s="62" t="s">
        <v>105</v>
      </c>
      <c r="B10" s="63">
        <f>SUM(B5:B9)</f>
        <v>91143626</v>
      </c>
      <c r="C10" s="63">
        <f>SUM(C5:C9)</f>
        <v>0</v>
      </c>
      <c r="D10" s="64">
        <f aca="true" t="shared" si="0" ref="D10:Z10">SUM(D5:D9)</f>
        <v>102166815</v>
      </c>
      <c r="E10" s="65">
        <f t="shared" si="0"/>
        <v>102166815</v>
      </c>
      <c r="F10" s="65">
        <f t="shared" si="0"/>
        <v>30347078</v>
      </c>
      <c r="G10" s="65">
        <f t="shared" si="0"/>
        <v>3547152</v>
      </c>
      <c r="H10" s="65">
        <f t="shared" si="0"/>
        <v>3961485</v>
      </c>
      <c r="I10" s="65">
        <f t="shared" si="0"/>
        <v>37855715</v>
      </c>
      <c r="J10" s="65">
        <f t="shared" si="0"/>
        <v>3978902</v>
      </c>
      <c r="K10" s="65">
        <f t="shared" si="0"/>
        <v>0</v>
      </c>
      <c r="L10" s="65">
        <f t="shared" si="0"/>
        <v>15383437</v>
      </c>
      <c r="M10" s="65">
        <f t="shared" si="0"/>
        <v>19362339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57218054</v>
      </c>
      <c r="W10" s="65">
        <f t="shared" si="0"/>
        <v>73367861</v>
      </c>
      <c r="X10" s="65">
        <f t="shared" si="0"/>
        <v>-16149807</v>
      </c>
      <c r="Y10" s="66">
        <f>+IF(W10&lt;&gt;0,(X10/W10)*100,0)</f>
        <v>-22.012100093799926</v>
      </c>
      <c r="Z10" s="67">
        <f t="shared" si="0"/>
        <v>102166815</v>
      </c>
    </row>
    <row r="11" spans="1:26" ht="13.5">
      <c r="A11" s="57" t="s">
        <v>36</v>
      </c>
      <c r="B11" s="18">
        <v>30704716</v>
      </c>
      <c r="C11" s="18">
        <v>0</v>
      </c>
      <c r="D11" s="58">
        <v>43045251</v>
      </c>
      <c r="E11" s="59">
        <v>43045251</v>
      </c>
      <c r="F11" s="59">
        <v>3260588</v>
      </c>
      <c r="G11" s="59">
        <v>2811469</v>
      </c>
      <c r="H11" s="59">
        <v>2706677</v>
      </c>
      <c r="I11" s="59">
        <v>8778734</v>
      </c>
      <c r="J11" s="59">
        <v>3010538</v>
      </c>
      <c r="K11" s="59">
        <v>0</v>
      </c>
      <c r="L11" s="59">
        <v>3034701</v>
      </c>
      <c r="M11" s="59">
        <v>6045239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14823973</v>
      </c>
      <c r="W11" s="59">
        <v>22126481</v>
      </c>
      <c r="X11" s="59">
        <v>-7302508</v>
      </c>
      <c r="Y11" s="60">
        <v>-33</v>
      </c>
      <c r="Z11" s="61">
        <v>43045251</v>
      </c>
    </row>
    <row r="12" spans="1:26" ht="13.5">
      <c r="A12" s="57" t="s">
        <v>37</v>
      </c>
      <c r="B12" s="18">
        <v>7664592</v>
      </c>
      <c r="C12" s="18">
        <v>0</v>
      </c>
      <c r="D12" s="58">
        <v>8522116</v>
      </c>
      <c r="E12" s="59">
        <v>8522116</v>
      </c>
      <c r="F12" s="59">
        <v>627476</v>
      </c>
      <c r="G12" s="59">
        <v>627491</v>
      </c>
      <c r="H12" s="59">
        <v>627490</v>
      </c>
      <c r="I12" s="59">
        <v>1882457</v>
      </c>
      <c r="J12" s="59">
        <v>627490</v>
      </c>
      <c r="K12" s="59">
        <v>0</v>
      </c>
      <c r="L12" s="59">
        <v>627013</v>
      </c>
      <c r="M12" s="59">
        <v>1254503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3136960</v>
      </c>
      <c r="W12" s="59">
        <v>4440023</v>
      </c>
      <c r="X12" s="59">
        <v>-1303063</v>
      </c>
      <c r="Y12" s="60">
        <v>-29.35</v>
      </c>
      <c r="Z12" s="61">
        <v>8522116</v>
      </c>
    </row>
    <row r="13" spans="1:26" ht="13.5">
      <c r="A13" s="57" t="s">
        <v>106</v>
      </c>
      <c r="B13" s="18">
        <v>24729183</v>
      </c>
      <c r="C13" s="18">
        <v>0</v>
      </c>
      <c r="D13" s="58">
        <v>33000000</v>
      </c>
      <c r="E13" s="59">
        <v>33000000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17193000</v>
      </c>
      <c r="X13" s="59">
        <v>-17193000</v>
      </c>
      <c r="Y13" s="60">
        <v>-100</v>
      </c>
      <c r="Z13" s="61">
        <v>33000000</v>
      </c>
    </row>
    <row r="14" spans="1:26" ht="13.5">
      <c r="A14" s="57" t="s">
        <v>38</v>
      </c>
      <c r="B14" s="18">
        <v>86022</v>
      </c>
      <c r="C14" s="18">
        <v>0</v>
      </c>
      <c r="D14" s="58">
        <v>78000</v>
      </c>
      <c r="E14" s="59">
        <v>78000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40638</v>
      </c>
      <c r="X14" s="59">
        <v>-40638</v>
      </c>
      <c r="Y14" s="60">
        <v>-100</v>
      </c>
      <c r="Z14" s="61">
        <v>78000</v>
      </c>
    </row>
    <row r="15" spans="1:26" ht="13.5">
      <c r="A15" s="57" t="s">
        <v>39</v>
      </c>
      <c r="B15" s="18">
        <v>2109754</v>
      </c>
      <c r="C15" s="18">
        <v>0</v>
      </c>
      <c r="D15" s="58">
        <v>3708318</v>
      </c>
      <c r="E15" s="59">
        <v>3708318</v>
      </c>
      <c r="F15" s="59">
        <v>176573</v>
      </c>
      <c r="G15" s="59">
        <v>100443</v>
      </c>
      <c r="H15" s="59">
        <v>66417</v>
      </c>
      <c r="I15" s="59">
        <v>343433</v>
      </c>
      <c r="J15" s="59">
        <v>72400</v>
      </c>
      <c r="K15" s="59">
        <v>0</v>
      </c>
      <c r="L15" s="59">
        <v>93795</v>
      </c>
      <c r="M15" s="59">
        <v>166195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509628</v>
      </c>
      <c r="W15" s="59">
        <v>1932034</v>
      </c>
      <c r="X15" s="59">
        <v>-1422406</v>
      </c>
      <c r="Y15" s="60">
        <v>-73.62</v>
      </c>
      <c r="Z15" s="61">
        <v>3708318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40229448</v>
      </c>
      <c r="C17" s="18">
        <v>0</v>
      </c>
      <c r="D17" s="58">
        <v>44352930</v>
      </c>
      <c r="E17" s="59">
        <v>44352930</v>
      </c>
      <c r="F17" s="59">
        <v>555738</v>
      </c>
      <c r="G17" s="59">
        <v>1993590</v>
      </c>
      <c r="H17" s="59">
        <v>2607607</v>
      </c>
      <c r="I17" s="59">
        <v>5156935</v>
      </c>
      <c r="J17" s="59">
        <v>3722534</v>
      </c>
      <c r="K17" s="59">
        <v>0</v>
      </c>
      <c r="L17" s="59">
        <v>2429068</v>
      </c>
      <c r="M17" s="59">
        <v>6151602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11308537</v>
      </c>
      <c r="W17" s="59">
        <v>22323188</v>
      </c>
      <c r="X17" s="59">
        <v>-11014651</v>
      </c>
      <c r="Y17" s="60">
        <v>-49.34</v>
      </c>
      <c r="Z17" s="61">
        <v>44352930</v>
      </c>
    </row>
    <row r="18" spans="1:26" ht="13.5">
      <c r="A18" s="69" t="s">
        <v>42</v>
      </c>
      <c r="B18" s="70">
        <f>SUM(B11:B17)</f>
        <v>105523715</v>
      </c>
      <c r="C18" s="70">
        <f>SUM(C11:C17)</f>
        <v>0</v>
      </c>
      <c r="D18" s="71">
        <f aca="true" t="shared" si="1" ref="D18:Z18">SUM(D11:D17)</f>
        <v>132706615</v>
      </c>
      <c r="E18" s="72">
        <f t="shared" si="1"/>
        <v>132706615</v>
      </c>
      <c r="F18" s="72">
        <f t="shared" si="1"/>
        <v>4620375</v>
      </c>
      <c r="G18" s="72">
        <f t="shared" si="1"/>
        <v>5532993</v>
      </c>
      <c r="H18" s="72">
        <f t="shared" si="1"/>
        <v>6008191</v>
      </c>
      <c r="I18" s="72">
        <f t="shared" si="1"/>
        <v>16161559</v>
      </c>
      <c r="J18" s="72">
        <f t="shared" si="1"/>
        <v>7432962</v>
      </c>
      <c r="K18" s="72">
        <f t="shared" si="1"/>
        <v>0</v>
      </c>
      <c r="L18" s="72">
        <f t="shared" si="1"/>
        <v>6184577</v>
      </c>
      <c r="M18" s="72">
        <f t="shared" si="1"/>
        <v>13617539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29779098</v>
      </c>
      <c r="W18" s="72">
        <f t="shared" si="1"/>
        <v>68055364</v>
      </c>
      <c r="X18" s="72">
        <f t="shared" si="1"/>
        <v>-38276266</v>
      </c>
      <c r="Y18" s="66">
        <f>+IF(W18&lt;&gt;0,(X18/W18)*100,0)</f>
        <v>-56.24283487779156</v>
      </c>
      <c r="Z18" s="73">
        <f t="shared" si="1"/>
        <v>132706615</v>
      </c>
    </row>
    <row r="19" spans="1:26" ht="13.5">
      <c r="A19" s="69" t="s">
        <v>43</v>
      </c>
      <c r="B19" s="74">
        <f>+B10-B18</f>
        <v>-14380089</v>
      </c>
      <c r="C19" s="74">
        <f>+C10-C18</f>
        <v>0</v>
      </c>
      <c r="D19" s="75">
        <f aca="true" t="shared" si="2" ref="D19:Z19">+D10-D18</f>
        <v>-30539800</v>
      </c>
      <c r="E19" s="76">
        <f t="shared" si="2"/>
        <v>-30539800</v>
      </c>
      <c r="F19" s="76">
        <f t="shared" si="2"/>
        <v>25726703</v>
      </c>
      <c r="G19" s="76">
        <f t="shared" si="2"/>
        <v>-1985841</v>
      </c>
      <c r="H19" s="76">
        <f t="shared" si="2"/>
        <v>-2046706</v>
      </c>
      <c r="I19" s="76">
        <f t="shared" si="2"/>
        <v>21694156</v>
      </c>
      <c r="J19" s="76">
        <f t="shared" si="2"/>
        <v>-3454060</v>
      </c>
      <c r="K19" s="76">
        <f t="shared" si="2"/>
        <v>0</v>
      </c>
      <c r="L19" s="76">
        <f t="shared" si="2"/>
        <v>9198860</v>
      </c>
      <c r="M19" s="76">
        <f t="shared" si="2"/>
        <v>5744800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27438956</v>
      </c>
      <c r="W19" s="76">
        <f>IF(E10=E18,0,W10-W18)</f>
        <v>5312497</v>
      </c>
      <c r="X19" s="76">
        <f t="shared" si="2"/>
        <v>22126459</v>
      </c>
      <c r="Y19" s="77">
        <f>+IF(W19&lt;&gt;0,(X19/W19)*100,0)</f>
        <v>416.49828696373856</v>
      </c>
      <c r="Z19" s="78">
        <f t="shared" si="2"/>
        <v>-30539800</v>
      </c>
    </row>
    <row r="20" spans="1:26" ht="13.5">
      <c r="A20" s="57" t="s">
        <v>44</v>
      </c>
      <c r="B20" s="18">
        <v>27869161</v>
      </c>
      <c r="C20" s="18">
        <v>0</v>
      </c>
      <c r="D20" s="58">
        <v>25309000</v>
      </c>
      <c r="E20" s="59">
        <v>25309000</v>
      </c>
      <c r="F20" s="59">
        <v>1721727</v>
      </c>
      <c r="G20" s="59">
        <v>1337807</v>
      </c>
      <c r="H20" s="59">
        <v>1223216</v>
      </c>
      <c r="I20" s="59">
        <v>4282750</v>
      </c>
      <c r="J20" s="59">
        <v>3319686</v>
      </c>
      <c r="K20" s="59">
        <v>0</v>
      </c>
      <c r="L20" s="59">
        <v>640729</v>
      </c>
      <c r="M20" s="59">
        <v>3960415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8243165</v>
      </c>
      <c r="W20" s="59">
        <v>13185989</v>
      </c>
      <c r="X20" s="59">
        <v>-4942824</v>
      </c>
      <c r="Y20" s="60">
        <v>-37.49</v>
      </c>
      <c r="Z20" s="61">
        <v>25309000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13489072</v>
      </c>
      <c r="C22" s="85">
        <f>SUM(C19:C21)</f>
        <v>0</v>
      </c>
      <c r="D22" s="86">
        <f aca="true" t="shared" si="3" ref="D22:Z22">SUM(D19:D21)</f>
        <v>-5230800</v>
      </c>
      <c r="E22" s="87">
        <f t="shared" si="3"/>
        <v>-5230800</v>
      </c>
      <c r="F22" s="87">
        <f t="shared" si="3"/>
        <v>27448430</v>
      </c>
      <c r="G22" s="87">
        <f t="shared" si="3"/>
        <v>-648034</v>
      </c>
      <c r="H22" s="87">
        <f t="shared" si="3"/>
        <v>-823490</v>
      </c>
      <c r="I22" s="87">
        <f t="shared" si="3"/>
        <v>25976906</v>
      </c>
      <c r="J22" s="87">
        <f t="shared" si="3"/>
        <v>-134374</v>
      </c>
      <c r="K22" s="87">
        <f t="shared" si="3"/>
        <v>0</v>
      </c>
      <c r="L22" s="87">
        <f t="shared" si="3"/>
        <v>9839589</v>
      </c>
      <c r="M22" s="87">
        <f t="shared" si="3"/>
        <v>9705215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35682121</v>
      </c>
      <c r="W22" s="87">
        <f t="shared" si="3"/>
        <v>18498486</v>
      </c>
      <c r="X22" s="87">
        <f t="shared" si="3"/>
        <v>17183635</v>
      </c>
      <c r="Y22" s="88">
        <f>+IF(W22&lt;&gt;0,(X22/W22)*100,0)</f>
        <v>92.89211560340668</v>
      </c>
      <c r="Z22" s="89">
        <f t="shared" si="3"/>
        <v>-5230800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13489072</v>
      </c>
      <c r="C24" s="74">
        <f>SUM(C22:C23)</f>
        <v>0</v>
      </c>
      <c r="D24" s="75">
        <f aca="true" t="shared" si="4" ref="D24:Z24">SUM(D22:D23)</f>
        <v>-5230800</v>
      </c>
      <c r="E24" s="76">
        <f t="shared" si="4"/>
        <v>-5230800</v>
      </c>
      <c r="F24" s="76">
        <f t="shared" si="4"/>
        <v>27448430</v>
      </c>
      <c r="G24" s="76">
        <f t="shared" si="4"/>
        <v>-648034</v>
      </c>
      <c r="H24" s="76">
        <f t="shared" si="4"/>
        <v>-823490</v>
      </c>
      <c r="I24" s="76">
        <f t="shared" si="4"/>
        <v>25976906</v>
      </c>
      <c r="J24" s="76">
        <f t="shared" si="4"/>
        <v>-134374</v>
      </c>
      <c r="K24" s="76">
        <f t="shared" si="4"/>
        <v>0</v>
      </c>
      <c r="L24" s="76">
        <f t="shared" si="4"/>
        <v>9839589</v>
      </c>
      <c r="M24" s="76">
        <f t="shared" si="4"/>
        <v>9705215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35682121</v>
      </c>
      <c r="W24" s="76">
        <f t="shared" si="4"/>
        <v>18498486</v>
      </c>
      <c r="X24" s="76">
        <f t="shared" si="4"/>
        <v>17183635</v>
      </c>
      <c r="Y24" s="77">
        <f>+IF(W24&lt;&gt;0,(X24/W24)*100,0)</f>
        <v>92.89211560340668</v>
      </c>
      <c r="Z24" s="78">
        <f t="shared" si="4"/>
        <v>-5230800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43905260</v>
      </c>
      <c r="C27" s="21">
        <v>0</v>
      </c>
      <c r="D27" s="98">
        <v>49589000</v>
      </c>
      <c r="E27" s="99">
        <v>49589000</v>
      </c>
      <c r="F27" s="99">
        <v>1945490</v>
      </c>
      <c r="G27" s="99">
        <v>1337807</v>
      </c>
      <c r="H27" s="99">
        <v>2155366</v>
      </c>
      <c r="I27" s="99">
        <v>5438663</v>
      </c>
      <c r="J27" s="99">
        <v>3716906</v>
      </c>
      <c r="K27" s="99">
        <v>0</v>
      </c>
      <c r="L27" s="99">
        <v>805844</v>
      </c>
      <c r="M27" s="99">
        <v>4522750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9961413</v>
      </c>
      <c r="W27" s="99">
        <v>24794500</v>
      </c>
      <c r="X27" s="99">
        <v>-14833087</v>
      </c>
      <c r="Y27" s="100">
        <v>-59.82</v>
      </c>
      <c r="Z27" s="101">
        <v>49589000</v>
      </c>
    </row>
    <row r="28" spans="1:26" ht="13.5">
      <c r="A28" s="102" t="s">
        <v>44</v>
      </c>
      <c r="B28" s="18">
        <v>36393688</v>
      </c>
      <c r="C28" s="18">
        <v>0</v>
      </c>
      <c r="D28" s="58">
        <v>34633000</v>
      </c>
      <c r="E28" s="59">
        <v>34633000</v>
      </c>
      <c r="F28" s="59">
        <v>1740839</v>
      </c>
      <c r="G28" s="59">
        <v>1337807</v>
      </c>
      <c r="H28" s="59">
        <v>1191953</v>
      </c>
      <c r="I28" s="59">
        <v>4270599</v>
      </c>
      <c r="J28" s="59">
        <v>3319686</v>
      </c>
      <c r="K28" s="59">
        <v>0</v>
      </c>
      <c r="L28" s="59">
        <v>609466</v>
      </c>
      <c r="M28" s="59">
        <v>3929152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8199751</v>
      </c>
      <c r="W28" s="59">
        <v>17316500</v>
      </c>
      <c r="X28" s="59">
        <v>-9116749</v>
      </c>
      <c r="Y28" s="60">
        <v>-52.65</v>
      </c>
      <c r="Z28" s="61">
        <v>34633000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7511572</v>
      </c>
      <c r="C31" s="18">
        <v>0</v>
      </c>
      <c r="D31" s="58">
        <v>14956000</v>
      </c>
      <c r="E31" s="59">
        <v>14956000</v>
      </c>
      <c r="F31" s="59">
        <v>204651</v>
      </c>
      <c r="G31" s="59">
        <v>0</v>
      </c>
      <c r="H31" s="59">
        <v>963413</v>
      </c>
      <c r="I31" s="59">
        <v>1168064</v>
      </c>
      <c r="J31" s="59">
        <v>397220</v>
      </c>
      <c r="K31" s="59">
        <v>0</v>
      </c>
      <c r="L31" s="59">
        <v>196378</v>
      </c>
      <c r="M31" s="59">
        <v>593598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1761662</v>
      </c>
      <c r="W31" s="59">
        <v>7478000</v>
      </c>
      <c r="X31" s="59">
        <v>-5716338</v>
      </c>
      <c r="Y31" s="60">
        <v>-76.44</v>
      </c>
      <c r="Z31" s="61">
        <v>14956000</v>
      </c>
    </row>
    <row r="32" spans="1:26" ht="13.5">
      <c r="A32" s="69" t="s">
        <v>50</v>
      </c>
      <c r="B32" s="21">
        <f>SUM(B28:B31)</f>
        <v>43905260</v>
      </c>
      <c r="C32" s="21">
        <f>SUM(C28:C31)</f>
        <v>0</v>
      </c>
      <c r="D32" s="98">
        <f aca="true" t="shared" si="5" ref="D32:Z32">SUM(D28:D31)</f>
        <v>49589000</v>
      </c>
      <c r="E32" s="99">
        <f t="shared" si="5"/>
        <v>49589000</v>
      </c>
      <c r="F32" s="99">
        <f t="shared" si="5"/>
        <v>1945490</v>
      </c>
      <c r="G32" s="99">
        <f t="shared" si="5"/>
        <v>1337807</v>
      </c>
      <c r="H32" s="99">
        <f t="shared" si="5"/>
        <v>2155366</v>
      </c>
      <c r="I32" s="99">
        <f t="shared" si="5"/>
        <v>5438663</v>
      </c>
      <c r="J32" s="99">
        <f t="shared" si="5"/>
        <v>3716906</v>
      </c>
      <c r="K32" s="99">
        <f t="shared" si="5"/>
        <v>0</v>
      </c>
      <c r="L32" s="99">
        <f t="shared" si="5"/>
        <v>805844</v>
      </c>
      <c r="M32" s="99">
        <f t="shared" si="5"/>
        <v>4522750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9961413</v>
      </c>
      <c r="W32" s="99">
        <f t="shared" si="5"/>
        <v>24794500</v>
      </c>
      <c r="X32" s="99">
        <f t="shared" si="5"/>
        <v>-14833087</v>
      </c>
      <c r="Y32" s="100">
        <f>+IF(W32&lt;&gt;0,(X32/W32)*100,0)</f>
        <v>-59.82410211942164</v>
      </c>
      <c r="Z32" s="101">
        <f t="shared" si="5"/>
        <v>49589000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66987579</v>
      </c>
      <c r="C35" s="18">
        <v>0</v>
      </c>
      <c r="D35" s="58">
        <v>51427000</v>
      </c>
      <c r="E35" s="59">
        <v>51427000</v>
      </c>
      <c r="F35" s="59">
        <v>106144206</v>
      </c>
      <c r="G35" s="59">
        <v>92299231</v>
      </c>
      <c r="H35" s="59">
        <v>97491857</v>
      </c>
      <c r="I35" s="59">
        <v>97491857</v>
      </c>
      <c r="J35" s="59">
        <v>78254050</v>
      </c>
      <c r="K35" s="59">
        <v>0</v>
      </c>
      <c r="L35" s="59">
        <v>63078786</v>
      </c>
      <c r="M35" s="59">
        <v>63078786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63078786</v>
      </c>
      <c r="W35" s="59">
        <v>25713500</v>
      </c>
      <c r="X35" s="59">
        <v>37365286</v>
      </c>
      <c r="Y35" s="60">
        <v>145.31</v>
      </c>
      <c r="Z35" s="61">
        <v>51427000</v>
      </c>
    </row>
    <row r="36" spans="1:26" ht="13.5">
      <c r="A36" s="57" t="s">
        <v>53</v>
      </c>
      <c r="B36" s="18">
        <v>289133698</v>
      </c>
      <c r="C36" s="18">
        <v>0</v>
      </c>
      <c r="D36" s="58">
        <v>395167211</v>
      </c>
      <c r="E36" s="59">
        <v>395167211</v>
      </c>
      <c r="F36" s="59">
        <v>364066489</v>
      </c>
      <c r="G36" s="59">
        <v>363229407</v>
      </c>
      <c r="H36" s="59">
        <v>365122095</v>
      </c>
      <c r="I36" s="59">
        <v>365122095</v>
      </c>
      <c r="J36" s="59">
        <v>369692947</v>
      </c>
      <c r="K36" s="59">
        <v>0</v>
      </c>
      <c r="L36" s="59">
        <v>383712062</v>
      </c>
      <c r="M36" s="59">
        <v>383712062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383712062</v>
      </c>
      <c r="W36" s="59">
        <v>197583606</v>
      </c>
      <c r="X36" s="59">
        <v>186128456</v>
      </c>
      <c r="Y36" s="60">
        <v>94.2</v>
      </c>
      <c r="Z36" s="61">
        <v>395167211</v>
      </c>
    </row>
    <row r="37" spans="1:26" ht="13.5">
      <c r="A37" s="57" t="s">
        <v>54</v>
      </c>
      <c r="B37" s="18">
        <v>18877254</v>
      </c>
      <c r="C37" s="18">
        <v>0</v>
      </c>
      <c r="D37" s="58">
        <v>7354000</v>
      </c>
      <c r="E37" s="59">
        <v>7354000</v>
      </c>
      <c r="F37" s="59">
        <v>27112073</v>
      </c>
      <c r="G37" s="59">
        <v>31536839</v>
      </c>
      <c r="H37" s="59">
        <v>29443737</v>
      </c>
      <c r="I37" s="59">
        <v>29443737</v>
      </c>
      <c r="J37" s="59">
        <v>27661514</v>
      </c>
      <c r="K37" s="59">
        <v>0</v>
      </c>
      <c r="L37" s="59">
        <v>17889528</v>
      </c>
      <c r="M37" s="59">
        <v>17889528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17889528</v>
      </c>
      <c r="W37" s="59">
        <v>3677000</v>
      </c>
      <c r="X37" s="59">
        <v>14212528</v>
      </c>
      <c r="Y37" s="60">
        <v>386.53</v>
      </c>
      <c r="Z37" s="61">
        <v>7354000</v>
      </c>
    </row>
    <row r="38" spans="1:26" ht="13.5">
      <c r="A38" s="57" t="s">
        <v>55</v>
      </c>
      <c r="B38" s="18">
        <v>4477698</v>
      </c>
      <c r="C38" s="18">
        <v>0</v>
      </c>
      <c r="D38" s="58">
        <v>12439000</v>
      </c>
      <c r="E38" s="59">
        <v>12439000</v>
      </c>
      <c r="F38" s="59">
        <v>12301564</v>
      </c>
      <c r="G38" s="59">
        <v>4549270</v>
      </c>
      <c r="H38" s="59">
        <v>4520672</v>
      </c>
      <c r="I38" s="59">
        <v>4520672</v>
      </c>
      <c r="J38" s="59">
        <v>4486315</v>
      </c>
      <c r="K38" s="59">
        <v>0</v>
      </c>
      <c r="L38" s="59">
        <v>696314</v>
      </c>
      <c r="M38" s="59">
        <v>696314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696314</v>
      </c>
      <c r="W38" s="59">
        <v>6219500</v>
      </c>
      <c r="X38" s="59">
        <v>-5523186</v>
      </c>
      <c r="Y38" s="60">
        <v>-88.8</v>
      </c>
      <c r="Z38" s="61">
        <v>12439000</v>
      </c>
    </row>
    <row r="39" spans="1:26" ht="13.5">
      <c r="A39" s="57" t="s">
        <v>56</v>
      </c>
      <c r="B39" s="18">
        <v>332766324</v>
      </c>
      <c r="C39" s="18">
        <v>0</v>
      </c>
      <c r="D39" s="58">
        <v>426801211</v>
      </c>
      <c r="E39" s="59">
        <v>426801211</v>
      </c>
      <c r="F39" s="59">
        <v>430797058</v>
      </c>
      <c r="G39" s="59">
        <v>419442528</v>
      </c>
      <c r="H39" s="59">
        <v>428649542</v>
      </c>
      <c r="I39" s="59">
        <v>428649542</v>
      </c>
      <c r="J39" s="59">
        <v>415799167</v>
      </c>
      <c r="K39" s="59">
        <v>0</v>
      </c>
      <c r="L39" s="59">
        <v>428205005</v>
      </c>
      <c r="M39" s="59">
        <v>428205005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428205005</v>
      </c>
      <c r="W39" s="59">
        <v>213400606</v>
      </c>
      <c r="X39" s="59">
        <v>214804399</v>
      </c>
      <c r="Y39" s="60">
        <v>100.66</v>
      </c>
      <c r="Z39" s="61">
        <v>426801211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46663516</v>
      </c>
      <c r="C42" s="18">
        <v>0</v>
      </c>
      <c r="D42" s="58">
        <v>31476321</v>
      </c>
      <c r="E42" s="59">
        <v>31476321</v>
      </c>
      <c r="F42" s="59">
        <v>38435003</v>
      </c>
      <c r="G42" s="59">
        <v>-3990871</v>
      </c>
      <c r="H42" s="59">
        <v>-6047826</v>
      </c>
      <c r="I42" s="59">
        <v>28396306</v>
      </c>
      <c r="J42" s="59">
        <v>-5334261</v>
      </c>
      <c r="K42" s="59">
        <v>29111644</v>
      </c>
      <c r="L42" s="59">
        <v>7978150</v>
      </c>
      <c r="M42" s="59">
        <v>31755533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60151839</v>
      </c>
      <c r="W42" s="59">
        <v>45083760</v>
      </c>
      <c r="X42" s="59">
        <v>15068079</v>
      </c>
      <c r="Y42" s="60">
        <v>33.42</v>
      </c>
      <c r="Z42" s="61">
        <v>31476321</v>
      </c>
    </row>
    <row r="43" spans="1:26" ht="13.5">
      <c r="A43" s="57" t="s">
        <v>59</v>
      </c>
      <c r="B43" s="18">
        <v>-32840939</v>
      </c>
      <c r="C43" s="18">
        <v>0</v>
      </c>
      <c r="D43" s="58">
        <v>-39290000</v>
      </c>
      <c r="E43" s="59">
        <v>-39290000</v>
      </c>
      <c r="F43" s="59">
        <v>-1721727</v>
      </c>
      <c r="G43" s="59">
        <v>-1337807</v>
      </c>
      <c r="H43" s="59">
        <v>-2155366</v>
      </c>
      <c r="I43" s="59">
        <v>-5214900</v>
      </c>
      <c r="J43" s="59">
        <v>-3772517</v>
      </c>
      <c r="K43" s="59">
        <v>-3873055</v>
      </c>
      <c r="L43" s="59">
        <v>-640729</v>
      </c>
      <c r="M43" s="59">
        <v>-8286301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-13501201</v>
      </c>
      <c r="W43" s="59">
        <v>-21240649</v>
      </c>
      <c r="X43" s="59">
        <v>7739448</v>
      </c>
      <c r="Y43" s="60">
        <v>-36.44</v>
      </c>
      <c r="Z43" s="61">
        <v>-39290000</v>
      </c>
    </row>
    <row r="44" spans="1:26" ht="13.5">
      <c r="A44" s="57" t="s">
        <v>60</v>
      </c>
      <c r="B44" s="18">
        <v>-256297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43104959</v>
      </c>
      <c r="C45" s="21">
        <v>0</v>
      </c>
      <c r="D45" s="98">
        <v>34370288</v>
      </c>
      <c r="E45" s="99">
        <v>34370288</v>
      </c>
      <c r="F45" s="99">
        <v>78897243</v>
      </c>
      <c r="G45" s="99">
        <v>73568565</v>
      </c>
      <c r="H45" s="99">
        <v>65365373</v>
      </c>
      <c r="I45" s="99">
        <v>65365373</v>
      </c>
      <c r="J45" s="99">
        <v>56258595</v>
      </c>
      <c r="K45" s="99">
        <v>81497184</v>
      </c>
      <c r="L45" s="99">
        <v>88834605</v>
      </c>
      <c r="M45" s="99">
        <v>88834605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88834605</v>
      </c>
      <c r="W45" s="99">
        <v>66027078</v>
      </c>
      <c r="X45" s="99">
        <v>22807527</v>
      </c>
      <c r="Y45" s="100">
        <v>34.54</v>
      </c>
      <c r="Z45" s="101">
        <v>34370288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2793891</v>
      </c>
      <c r="C49" s="51">
        <v>0</v>
      </c>
      <c r="D49" s="128">
        <v>2060453</v>
      </c>
      <c r="E49" s="53">
        <v>1682508</v>
      </c>
      <c r="F49" s="53">
        <v>0</v>
      </c>
      <c r="G49" s="53">
        <v>0</v>
      </c>
      <c r="H49" s="53">
        <v>0</v>
      </c>
      <c r="I49" s="53">
        <v>1586923</v>
      </c>
      <c r="J49" s="53">
        <v>0</v>
      </c>
      <c r="K49" s="53">
        <v>0</v>
      </c>
      <c r="L49" s="53">
        <v>0</v>
      </c>
      <c r="M49" s="53">
        <v>16733428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24857203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2000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86.44153222854027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88.50782038345106</v>
      </c>
      <c r="G58" s="7">
        <f t="shared" si="6"/>
        <v>23.795298364878132</v>
      </c>
      <c r="H58" s="7">
        <f t="shared" si="6"/>
        <v>37.108002511032616</v>
      </c>
      <c r="I58" s="7">
        <f t="shared" si="6"/>
        <v>40.54532459194743</v>
      </c>
      <c r="J58" s="7">
        <f t="shared" si="6"/>
        <v>71.63903551777727</v>
      </c>
      <c r="K58" s="7">
        <f t="shared" si="6"/>
        <v>0</v>
      </c>
      <c r="L58" s="7">
        <f t="shared" si="6"/>
        <v>67.02291002599488</v>
      </c>
      <c r="M58" s="7">
        <f t="shared" si="6"/>
        <v>98.98441538045691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66.86802705434044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71.14070197187392</v>
      </c>
      <c r="G59" s="10">
        <f t="shared" si="7"/>
        <v>22.28248890555009</v>
      </c>
      <c r="H59" s="10">
        <f t="shared" si="7"/>
        <v>35.588332256176116</v>
      </c>
      <c r="I59" s="10">
        <f t="shared" si="7"/>
        <v>36.92467792386086</v>
      </c>
      <c r="J59" s="10">
        <f t="shared" si="7"/>
        <v>73.73614577357203</v>
      </c>
      <c r="K59" s="10">
        <f t="shared" si="7"/>
        <v>0</v>
      </c>
      <c r="L59" s="10">
        <f t="shared" si="7"/>
        <v>61.60202331513742</v>
      </c>
      <c r="M59" s="10">
        <f t="shared" si="7"/>
        <v>95.42102059793298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63.044248480918895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18.758260344613095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31.68232844885096</v>
      </c>
      <c r="H60" s="13">
        <f t="shared" si="7"/>
        <v>46.674078571663</v>
      </c>
      <c r="I60" s="13">
        <f t="shared" si="7"/>
        <v>72.99702461455234</v>
      </c>
      <c r="J60" s="13">
        <f t="shared" si="7"/>
        <v>55.68210103073044</v>
      </c>
      <c r="K60" s="13">
        <f t="shared" si="7"/>
        <v>0</v>
      </c>
      <c r="L60" s="13">
        <f t="shared" si="7"/>
        <v>134.2391205182009</v>
      </c>
      <c r="M60" s="13">
        <f t="shared" si="7"/>
        <v>135.37524174317957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102.5510848582434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18.758260344613095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31.68232844885096</v>
      </c>
      <c r="H64" s="13">
        <f t="shared" si="7"/>
        <v>46.674078571663</v>
      </c>
      <c r="I64" s="13">
        <f t="shared" si="7"/>
        <v>72.99702461455234</v>
      </c>
      <c r="J64" s="13">
        <f t="shared" si="7"/>
        <v>55.68210103073044</v>
      </c>
      <c r="K64" s="13">
        <f t="shared" si="7"/>
        <v>0</v>
      </c>
      <c r="L64" s="13">
        <f t="shared" si="7"/>
        <v>134.2391205182009</v>
      </c>
      <c r="M64" s="13">
        <f t="shared" si="7"/>
        <v>135.37524174317957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102.5510848582434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26.571504566007626</v>
      </c>
      <c r="G66" s="16">
        <f t="shared" si="7"/>
        <v>0</v>
      </c>
      <c r="H66" s="16">
        <f t="shared" si="7"/>
        <v>100</v>
      </c>
      <c r="I66" s="16">
        <f t="shared" si="7"/>
        <v>66.72719279802749</v>
      </c>
      <c r="J66" s="16">
        <f t="shared" si="7"/>
        <v>87.24520383693046</v>
      </c>
      <c r="K66" s="16">
        <f t="shared" si="7"/>
        <v>0</v>
      </c>
      <c r="L66" s="16">
        <f t="shared" si="7"/>
        <v>25.40484353344518</v>
      </c>
      <c r="M66" s="16">
        <f t="shared" si="7"/>
        <v>54.21091229099443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59.645308259819586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15364627</v>
      </c>
      <c r="C67" s="23"/>
      <c r="D67" s="24">
        <v>16173944</v>
      </c>
      <c r="E67" s="25">
        <v>16173944</v>
      </c>
      <c r="F67" s="25">
        <v>1109920</v>
      </c>
      <c r="G67" s="25">
        <v>2652524</v>
      </c>
      <c r="H67" s="25">
        <v>2561496</v>
      </c>
      <c r="I67" s="25">
        <v>6323940</v>
      </c>
      <c r="J67" s="25">
        <v>2611847</v>
      </c>
      <c r="K67" s="25"/>
      <c r="L67" s="25">
        <v>2571276</v>
      </c>
      <c r="M67" s="25">
        <v>5183123</v>
      </c>
      <c r="N67" s="25"/>
      <c r="O67" s="25"/>
      <c r="P67" s="25"/>
      <c r="Q67" s="25"/>
      <c r="R67" s="25"/>
      <c r="S67" s="25"/>
      <c r="T67" s="25"/>
      <c r="U67" s="25"/>
      <c r="V67" s="25">
        <v>11507063</v>
      </c>
      <c r="W67" s="25">
        <v>8423955</v>
      </c>
      <c r="X67" s="25"/>
      <c r="Y67" s="24"/>
      <c r="Z67" s="26">
        <v>16173944</v>
      </c>
    </row>
    <row r="68" spans="1:26" ht="13.5" hidden="1">
      <c r="A68" s="36" t="s">
        <v>31</v>
      </c>
      <c r="B68" s="18">
        <v>12594085</v>
      </c>
      <c r="C68" s="18"/>
      <c r="D68" s="19">
        <v>13393944</v>
      </c>
      <c r="E68" s="20">
        <v>13393944</v>
      </c>
      <c r="F68" s="20">
        <v>1076083</v>
      </c>
      <c r="G68" s="20">
        <v>2304756</v>
      </c>
      <c r="H68" s="20">
        <v>2299262</v>
      </c>
      <c r="I68" s="20">
        <v>5680101</v>
      </c>
      <c r="J68" s="20">
        <v>2285133</v>
      </c>
      <c r="K68" s="20"/>
      <c r="L68" s="20">
        <v>2297220</v>
      </c>
      <c r="M68" s="20">
        <v>4582353</v>
      </c>
      <c r="N68" s="20"/>
      <c r="O68" s="20"/>
      <c r="P68" s="20"/>
      <c r="Q68" s="20"/>
      <c r="R68" s="20"/>
      <c r="S68" s="20"/>
      <c r="T68" s="20"/>
      <c r="U68" s="20"/>
      <c r="V68" s="20">
        <v>10262454</v>
      </c>
      <c r="W68" s="20">
        <v>6978245</v>
      </c>
      <c r="X68" s="20"/>
      <c r="Y68" s="19"/>
      <c r="Z68" s="22">
        <v>13393944</v>
      </c>
    </row>
    <row r="69" spans="1:26" ht="13.5" hidden="1">
      <c r="A69" s="37" t="s">
        <v>32</v>
      </c>
      <c r="B69" s="18">
        <v>2564209</v>
      </c>
      <c r="C69" s="18"/>
      <c r="D69" s="19">
        <v>2655000</v>
      </c>
      <c r="E69" s="20">
        <v>2655000</v>
      </c>
      <c r="F69" s="20"/>
      <c r="G69" s="20">
        <v>347768</v>
      </c>
      <c r="H69" s="20">
        <v>243752</v>
      </c>
      <c r="I69" s="20">
        <v>591520</v>
      </c>
      <c r="J69" s="20">
        <v>313370</v>
      </c>
      <c r="K69" s="20"/>
      <c r="L69" s="20">
        <v>219220</v>
      </c>
      <c r="M69" s="20">
        <v>532590</v>
      </c>
      <c r="N69" s="20"/>
      <c r="O69" s="20"/>
      <c r="P69" s="20"/>
      <c r="Q69" s="20"/>
      <c r="R69" s="20"/>
      <c r="S69" s="20"/>
      <c r="T69" s="20"/>
      <c r="U69" s="20"/>
      <c r="V69" s="20">
        <v>1124110</v>
      </c>
      <c r="W69" s="20">
        <v>1383255</v>
      </c>
      <c r="X69" s="20"/>
      <c r="Y69" s="19"/>
      <c r="Z69" s="22">
        <v>2655000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2564209</v>
      </c>
      <c r="C73" s="18"/>
      <c r="D73" s="19">
        <v>2655000</v>
      </c>
      <c r="E73" s="20">
        <v>2655000</v>
      </c>
      <c r="F73" s="20"/>
      <c r="G73" s="20">
        <v>347768</v>
      </c>
      <c r="H73" s="20">
        <v>243752</v>
      </c>
      <c r="I73" s="20">
        <v>591520</v>
      </c>
      <c r="J73" s="20">
        <v>313370</v>
      </c>
      <c r="K73" s="20"/>
      <c r="L73" s="20">
        <v>219220</v>
      </c>
      <c r="M73" s="20">
        <v>532590</v>
      </c>
      <c r="N73" s="20"/>
      <c r="O73" s="20"/>
      <c r="P73" s="20"/>
      <c r="Q73" s="20"/>
      <c r="R73" s="20"/>
      <c r="S73" s="20"/>
      <c r="T73" s="20"/>
      <c r="U73" s="20"/>
      <c r="V73" s="20">
        <v>1124110</v>
      </c>
      <c r="W73" s="20">
        <v>1383255</v>
      </c>
      <c r="X73" s="20"/>
      <c r="Y73" s="19"/>
      <c r="Z73" s="22">
        <v>2655000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206333</v>
      </c>
      <c r="C75" s="27"/>
      <c r="D75" s="28">
        <v>125000</v>
      </c>
      <c r="E75" s="29">
        <v>125000</v>
      </c>
      <c r="F75" s="29">
        <v>33837</v>
      </c>
      <c r="G75" s="29"/>
      <c r="H75" s="29">
        <v>18482</v>
      </c>
      <c r="I75" s="29">
        <v>52319</v>
      </c>
      <c r="J75" s="29">
        <v>13344</v>
      </c>
      <c r="K75" s="29"/>
      <c r="L75" s="29">
        <v>54836</v>
      </c>
      <c r="M75" s="29">
        <v>68180</v>
      </c>
      <c r="N75" s="29"/>
      <c r="O75" s="29"/>
      <c r="P75" s="29"/>
      <c r="Q75" s="29"/>
      <c r="R75" s="29"/>
      <c r="S75" s="29"/>
      <c r="T75" s="29"/>
      <c r="U75" s="29"/>
      <c r="V75" s="29">
        <v>120499</v>
      </c>
      <c r="W75" s="29">
        <v>62455</v>
      </c>
      <c r="X75" s="29"/>
      <c r="Y75" s="28"/>
      <c r="Z75" s="30">
        <v>125000</v>
      </c>
    </row>
    <row r="76" spans="1:26" ht="13.5" hidden="1">
      <c r="A76" s="41" t="s">
        <v>120</v>
      </c>
      <c r="B76" s="31">
        <v>13281419</v>
      </c>
      <c r="C76" s="31"/>
      <c r="D76" s="32">
        <v>16173944</v>
      </c>
      <c r="E76" s="33">
        <v>16173944</v>
      </c>
      <c r="F76" s="33">
        <v>982366</v>
      </c>
      <c r="G76" s="33">
        <v>631176</v>
      </c>
      <c r="H76" s="33">
        <v>950520</v>
      </c>
      <c r="I76" s="33">
        <v>2564062</v>
      </c>
      <c r="J76" s="33">
        <v>1871102</v>
      </c>
      <c r="K76" s="33">
        <v>1536038</v>
      </c>
      <c r="L76" s="33">
        <v>1723344</v>
      </c>
      <c r="M76" s="33">
        <v>5130484</v>
      </c>
      <c r="N76" s="33"/>
      <c r="O76" s="33"/>
      <c r="P76" s="33"/>
      <c r="Q76" s="33"/>
      <c r="R76" s="33"/>
      <c r="S76" s="33"/>
      <c r="T76" s="33"/>
      <c r="U76" s="33"/>
      <c r="V76" s="33">
        <v>7694546</v>
      </c>
      <c r="W76" s="33">
        <v>8423955</v>
      </c>
      <c r="X76" s="33"/>
      <c r="Y76" s="32"/>
      <c r="Z76" s="34">
        <v>16173944</v>
      </c>
    </row>
    <row r="77" spans="1:26" ht="13.5" hidden="1">
      <c r="A77" s="36" t="s">
        <v>31</v>
      </c>
      <c r="B77" s="18">
        <v>12594085</v>
      </c>
      <c r="C77" s="18"/>
      <c r="D77" s="19">
        <v>13393944</v>
      </c>
      <c r="E77" s="20">
        <v>13393944</v>
      </c>
      <c r="F77" s="20">
        <v>765533</v>
      </c>
      <c r="G77" s="20">
        <v>513557</v>
      </c>
      <c r="H77" s="20">
        <v>818269</v>
      </c>
      <c r="I77" s="20">
        <v>2097359</v>
      </c>
      <c r="J77" s="20">
        <v>1684969</v>
      </c>
      <c r="K77" s="20">
        <v>1272425</v>
      </c>
      <c r="L77" s="20">
        <v>1415134</v>
      </c>
      <c r="M77" s="20">
        <v>4372528</v>
      </c>
      <c r="N77" s="20"/>
      <c r="O77" s="20"/>
      <c r="P77" s="20"/>
      <c r="Q77" s="20"/>
      <c r="R77" s="20"/>
      <c r="S77" s="20"/>
      <c r="T77" s="20"/>
      <c r="U77" s="20"/>
      <c r="V77" s="20">
        <v>6469887</v>
      </c>
      <c r="W77" s="20">
        <v>6978245</v>
      </c>
      <c r="X77" s="20"/>
      <c r="Y77" s="19"/>
      <c r="Z77" s="22">
        <v>13393944</v>
      </c>
    </row>
    <row r="78" spans="1:26" ht="13.5" hidden="1">
      <c r="A78" s="37" t="s">
        <v>32</v>
      </c>
      <c r="B78" s="18">
        <v>481001</v>
      </c>
      <c r="C78" s="18"/>
      <c r="D78" s="19">
        <v>2655000</v>
      </c>
      <c r="E78" s="20">
        <v>2655000</v>
      </c>
      <c r="F78" s="20">
        <v>207842</v>
      </c>
      <c r="G78" s="20">
        <v>110181</v>
      </c>
      <c r="H78" s="20">
        <v>113769</v>
      </c>
      <c r="I78" s="20">
        <v>431792</v>
      </c>
      <c r="J78" s="20">
        <v>174491</v>
      </c>
      <c r="K78" s="20">
        <v>252225</v>
      </c>
      <c r="L78" s="20">
        <v>294279</v>
      </c>
      <c r="M78" s="20">
        <v>720995</v>
      </c>
      <c r="N78" s="20"/>
      <c r="O78" s="20"/>
      <c r="P78" s="20"/>
      <c r="Q78" s="20"/>
      <c r="R78" s="20"/>
      <c r="S78" s="20"/>
      <c r="T78" s="20"/>
      <c r="U78" s="20"/>
      <c r="V78" s="20">
        <v>1152787</v>
      </c>
      <c r="W78" s="20">
        <v>1383255</v>
      </c>
      <c r="X78" s="20"/>
      <c r="Y78" s="19"/>
      <c r="Z78" s="22">
        <v>2655000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481001</v>
      </c>
      <c r="C82" s="18"/>
      <c r="D82" s="19">
        <v>2655000</v>
      </c>
      <c r="E82" s="20">
        <v>2655000</v>
      </c>
      <c r="F82" s="20">
        <v>207842</v>
      </c>
      <c r="G82" s="20">
        <v>110181</v>
      </c>
      <c r="H82" s="20">
        <v>113769</v>
      </c>
      <c r="I82" s="20">
        <v>431792</v>
      </c>
      <c r="J82" s="20">
        <v>174491</v>
      </c>
      <c r="K82" s="20">
        <v>252225</v>
      </c>
      <c r="L82" s="20">
        <v>294279</v>
      </c>
      <c r="M82" s="20">
        <v>720995</v>
      </c>
      <c r="N82" s="20"/>
      <c r="O82" s="20"/>
      <c r="P82" s="20"/>
      <c r="Q82" s="20"/>
      <c r="R82" s="20"/>
      <c r="S82" s="20"/>
      <c r="T82" s="20"/>
      <c r="U82" s="20"/>
      <c r="V82" s="20">
        <v>1152787</v>
      </c>
      <c r="W82" s="20">
        <v>1383255</v>
      </c>
      <c r="X82" s="20"/>
      <c r="Y82" s="19"/>
      <c r="Z82" s="22">
        <v>2655000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206333</v>
      </c>
      <c r="C84" s="27"/>
      <c r="D84" s="28">
        <v>125000</v>
      </c>
      <c r="E84" s="29">
        <v>125000</v>
      </c>
      <c r="F84" s="29">
        <v>8991</v>
      </c>
      <c r="G84" s="29">
        <v>7438</v>
      </c>
      <c r="H84" s="29">
        <v>18482</v>
      </c>
      <c r="I84" s="29">
        <v>34911</v>
      </c>
      <c r="J84" s="29">
        <v>11642</v>
      </c>
      <c r="K84" s="29">
        <v>11388</v>
      </c>
      <c r="L84" s="29">
        <v>13931</v>
      </c>
      <c r="M84" s="29">
        <v>36961</v>
      </c>
      <c r="N84" s="29"/>
      <c r="O84" s="29"/>
      <c r="P84" s="29"/>
      <c r="Q84" s="29"/>
      <c r="R84" s="29"/>
      <c r="S84" s="29"/>
      <c r="T84" s="29"/>
      <c r="U84" s="29"/>
      <c r="V84" s="29">
        <v>71872</v>
      </c>
      <c r="W84" s="29">
        <v>62455</v>
      </c>
      <c r="X84" s="29"/>
      <c r="Y84" s="28"/>
      <c r="Z84" s="30">
        <v>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137642728</v>
      </c>
      <c r="C6" s="18">
        <v>0</v>
      </c>
      <c r="D6" s="58">
        <v>310694343</v>
      </c>
      <c r="E6" s="59">
        <v>310694343</v>
      </c>
      <c r="F6" s="59">
        <v>16417446</v>
      </c>
      <c r="G6" s="59">
        <v>13701</v>
      </c>
      <c r="H6" s="59">
        <v>6328637</v>
      </c>
      <c r="I6" s="59">
        <v>22759784</v>
      </c>
      <c r="J6" s="59">
        <v>11764948</v>
      </c>
      <c r="K6" s="59">
        <v>0</v>
      </c>
      <c r="L6" s="59">
        <v>16374052</v>
      </c>
      <c r="M6" s="59">
        <v>28139000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50898784</v>
      </c>
      <c r="W6" s="59">
        <v>161580406</v>
      </c>
      <c r="X6" s="59">
        <v>-110681622</v>
      </c>
      <c r="Y6" s="60">
        <v>-68.5</v>
      </c>
      <c r="Z6" s="61">
        <v>310694343</v>
      </c>
    </row>
    <row r="7" spans="1:26" ht="13.5">
      <c r="A7" s="57" t="s">
        <v>33</v>
      </c>
      <c r="B7" s="18">
        <v>2858966</v>
      </c>
      <c r="C7" s="18">
        <v>0</v>
      </c>
      <c r="D7" s="58">
        <v>1050000</v>
      </c>
      <c r="E7" s="59">
        <v>1050000</v>
      </c>
      <c r="F7" s="59">
        <v>18507</v>
      </c>
      <c r="G7" s="59">
        <v>795685</v>
      </c>
      <c r="H7" s="59">
        <v>19325</v>
      </c>
      <c r="I7" s="59">
        <v>833517</v>
      </c>
      <c r="J7" s="59">
        <v>305591</v>
      </c>
      <c r="K7" s="59">
        <v>376343</v>
      </c>
      <c r="L7" s="59">
        <v>71215</v>
      </c>
      <c r="M7" s="59">
        <v>753149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1586666</v>
      </c>
      <c r="W7" s="59"/>
      <c r="X7" s="59">
        <v>1586666</v>
      </c>
      <c r="Y7" s="60">
        <v>0</v>
      </c>
      <c r="Z7" s="61">
        <v>1050000</v>
      </c>
    </row>
    <row r="8" spans="1:26" ht="13.5">
      <c r="A8" s="57" t="s">
        <v>34</v>
      </c>
      <c r="B8" s="18">
        <v>519610183</v>
      </c>
      <c r="C8" s="18">
        <v>0</v>
      </c>
      <c r="D8" s="58">
        <v>602416000</v>
      </c>
      <c r="E8" s="59">
        <v>602416000</v>
      </c>
      <c r="F8" s="59">
        <v>50975667</v>
      </c>
      <c r="G8" s="59">
        <v>144696</v>
      </c>
      <c r="H8" s="59">
        <v>61245604</v>
      </c>
      <c r="I8" s="59">
        <v>112365967</v>
      </c>
      <c r="J8" s="59">
        <v>0</v>
      </c>
      <c r="K8" s="59">
        <v>113539</v>
      </c>
      <c r="L8" s="59">
        <v>49645000</v>
      </c>
      <c r="M8" s="59">
        <v>49758539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162124506</v>
      </c>
      <c r="W8" s="59">
        <v>272637512</v>
      </c>
      <c r="X8" s="59">
        <v>-110513006</v>
      </c>
      <c r="Y8" s="60">
        <v>-40.53</v>
      </c>
      <c r="Z8" s="61">
        <v>602416000</v>
      </c>
    </row>
    <row r="9" spans="1:26" ht="13.5">
      <c r="A9" s="57" t="s">
        <v>35</v>
      </c>
      <c r="B9" s="18">
        <v>5674701</v>
      </c>
      <c r="C9" s="18">
        <v>0</v>
      </c>
      <c r="D9" s="58">
        <v>24614030</v>
      </c>
      <c r="E9" s="59">
        <v>24614030</v>
      </c>
      <c r="F9" s="59">
        <v>1400</v>
      </c>
      <c r="G9" s="59">
        <v>121823</v>
      </c>
      <c r="H9" s="59">
        <v>17736</v>
      </c>
      <c r="I9" s="59">
        <v>140959</v>
      </c>
      <c r="J9" s="59">
        <v>20879</v>
      </c>
      <c r="K9" s="59">
        <v>96851</v>
      </c>
      <c r="L9" s="59">
        <v>9150</v>
      </c>
      <c r="M9" s="59">
        <v>126880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267839</v>
      </c>
      <c r="W9" s="59">
        <v>2662195</v>
      </c>
      <c r="X9" s="59">
        <v>-2394356</v>
      </c>
      <c r="Y9" s="60">
        <v>-89.94</v>
      </c>
      <c r="Z9" s="61">
        <v>24614030</v>
      </c>
    </row>
    <row r="10" spans="1:26" ht="25.5">
      <c r="A10" s="62" t="s">
        <v>105</v>
      </c>
      <c r="B10" s="63">
        <f>SUM(B5:B9)</f>
        <v>665786578</v>
      </c>
      <c r="C10" s="63">
        <f>SUM(C5:C9)</f>
        <v>0</v>
      </c>
      <c r="D10" s="64">
        <f aca="true" t="shared" si="0" ref="D10:Z10">SUM(D5:D9)</f>
        <v>938774373</v>
      </c>
      <c r="E10" s="65">
        <f t="shared" si="0"/>
        <v>938774373</v>
      </c>
      <c r="F10" s="65">
        <f t="shared" si="0"/>
        <v>67413020</v>
      </c>
      <c r="G10" s="65">
        <f t="shared" si="0"/>
        <v>1075905</v>
      </c>
      <c r="H10" s="65">
        <f t="shared" si="0"/>
        <v>67611302</v>
      </c>
      <c r="I10" s="65">
        <f t="shared" si="0"/>
        <v>136100227</v>
      </c>
      <c r="J10" s="65">
        <f t="shared" si="0"/>
        <v>12091418</v>
      </c>
      <c r="K10" s="65">
        <f t="shared" si="0"/>
        <v>586733</v>
      </c>
      <c r="L10" s="65">
        <f t="shared" si="0"/>
        <v>66099417</v>
      </c>
      <c r="M10" s="65">
        <f t="shared" si="0"/>
        <v>78777568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214877795</v>
      </c>
      <c r="W10" s="65">
        <f t="shared" si="0"/>
        <v>436880113</v>
      </c>
      <c r="X10" s="65">
        <f t="shared" si="0"/>
        <v>-222002318</v>
      </c>
      <c r="Y10" s="66">
        <f>+IF(W10&lt;&gt;0,(X10/W10)*100,0)</f>
        <v>-50.81538650856373</v>
      </c>
      <c r="Z10" s="67">
        <f t="shared" si="0"/>
        <v>938774373</v>
      </c>
    </row>
    <row r="11" spans="1:26" ht="13.5">
      <c r="A11" s="57" t="s">
        <v>36</v>
      </c>
      <c r="B11" s="18">
        <v>206063418</v>
      </c>
      <c r="C11" s="18">
        <v>0</v>
      </c>
      <c r="D11" s="58">
        <v>348597565</v>
      </c>
      <c r="E11" s="59">
        <v>348597565</v>
      </c>
      <c r="F11" s="59">
        <v>17486767</v>
      </c>
      <c r="G11" s="59">
        <v>15126562</v>
      </c>
      <c r="H11" s="59">
        <v>20605564</v>
      </c>
      <c r="I11" s="59">
        <v>53218893</v>
      </c>
      <c r="J11" s="59">
        <v>16240992</v>
      </c>
      <c r="K11" s="59">
        <v>23848289</v>
      </c>
      <c r="L11" s="59">
        <v>26899204</v>
      </c>
      <c r="M11" s="59">
        <v>66988485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120207378</v>
      </c>
      <c r="W11" s="59">
        <v>106956402</v>
      </c>
      <c r="X11" s="59">
        <v>13250976</v>
      </c>
      <c r="Y11" s="60">
        <v>12.39</v>
      </c>
      <c r="Z11" s="61">
        <v>348597565</v>
      </c>
    </row>
    <row r="12" spans="1:26" ht="13.5">
      <c r="A12" s="57" t="s">
        <v>37</v>
      </c>
      <c r="B12" s="18">
        <v>8380164</v>
      </c>
      <c r="C12" s="18">
        <v>0</v>
      </c>
      <c r="D12" s="58">
        <v>10398186</v>
      </c>
      <c r="E12" s="59">
        <v>10398186</v>
      </c>
      <c r="F12" s="59">
        <v>645174</v>
      </c>
      <c r="G12" s="59">
        <v>548285</v>
      </c>
      <c r="H12" s="59">
        <v>751008</v>
      </c>
      <c r="I12" s="59">
        <v>1944467</v>
      </c>
      <c r="J12" s="59">
        <v>781689</v>
      </c>
      <c r="K12" s="59">
        <v>755470</v>
      </c>
      <c r="L12" s="59">
        <v>778239</v>
      </c>
      <c r="M12" s="59">
        <v>2315398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4259865</v>
      </c>
      <c r="W12" s="59">
        <v>4182346</v>
      </c>
      <c r="X12" s="59">
        <v>77519</v>
      </c>
      <c r="Y12" s="60">
        <v>1.85</v>
      </c>
      <c r="Z12" s="61">
        <v>10398186</v>
      </c>
    </row>
    <row r="13" spans="1:26" ht="13.5">
      <c r="A13" s="57" t="s">
        <v>106</v>
      </c>
      <c r="B13" s="18">
        <v>163611802</v>
      </c>
      <c r="C13" s="18">
        <v>0</v>
      </c>
      <c r="D13" s="58">
        <v>137368895</v>
      </c>
      <c r="E13" s="59">
        <v>137368895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137368895</v>
      </c>
    </row>
    <row r="14" spans="1:26" ht="13.5">
      <c r="A14" s="57" t="s">
        <v>38</v>
      </c>
      <c r="B14" s="18">
        <v>0</v>
      </c>
      <c r="C14" s="18">
        <v>0</v>
      </c>
      <c r="D14" s="58">
        <v>650000</v>
      </c>
      <c r="E14" s="59">
        <v>650000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16554</v>
      </c>
      <c r="X14" s="59">
        <v>-16554</v>
      </c>
      <c r="Y14" s="60">
        <v>-100</v>
      </c>
      <c r="Z14" s="61">
        <v>650000</v>
      </c>
    </row>
    <row r="15" spans="1:26" ht="13.5">
      <c r="A15" s="57" t="s">
        <v>39</v>
      </c>
      <c r="B15" s="18">
        <v>372659083</v>
      </c>
      <c r="C15" s="18">
        <v>0</v>
      </c>
      <c r="D15" s="58">
        <v>246648696</v>
      </c>
      <c r="E15" s="59">
        <v>246648696</v>
      </c>
      <c r="F15" s="59">
        <v>1095628</v>
      </c>
      <c r="G15" s="59">
        <v>3977397</v>
      </c>
      <c r="H15" s="59">
        <v>5245916</v>
      </c>
      <c r="I15" s="59">
        <v>10318941</v>
      </c>
      <c r="J15" s="59">
        <v>6661187</v>
      </c>
      <c r="K15" s="59">
        <v>5148430</v>
      </c>
      <c r="L15" s="59">
        <v>19661450</v>
      </c>
      <c r="M15" s="59">
        <v>31471067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41790008</v>
      </c>
      <c r="W15" s="59">
        <v>54617510</v>
      </c>
      <c r="X15" s="59">
        <v>-12827502</v>
      </c>
      <c r="Y15" s="60">
        <v>-23.49</v>
      </c>
      <c r="Z15" s="61">
        <v>246648696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122525396</v>
      </c>
      <c r="C17" s="18">
        <v>0</v>
      </c>
      <c r="D17" s="58">
        <v>150612403</v>
      </c>
      <c r="E17" s="59">
        <v>150612403</v>
      </c>
      <c r="F17" s="59">
        <v>2225680</v>
      </c>
      <c r="G17" s="59">
        <v>1521777</v>
      </c>
      <c r="H17" s="59">
        <v>7015104</v>
      </c>
      <c r="I17" s="59">
        <v>10762561</v>
      </c>
      <c r="J17" s="59">
        <v>5102074</v>
      </c>
      <c r="K17" s="59">
        <v>1215254</v>
      </c>
      <c r="L17" s="59">
        <v>6264270</v>
      </c>
      <c r="M17" s="59">
        <v>12581598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23344159</v>
      </c>
      <c r="W17" s="59">
        <v>50377662</v>
      </c>
      <c r="X17" s="59">
        <v>-27033503</v>
      </c>
      <c r="Y17" s="60">
        <v>-53.66</v>
      </c>
      <c r="Z17" s="61">
        <v>150612403</v>
      </c>
    </row>
    <row r="18" spans="1:26" ht="13.5">
      <c r="A18" s="69" t="s">
        <v>42</v>
      </c>
      <c r="B18" s="70">
        <f>SUM(B11:B17)</f>
        <v>873239863</v>
      </c>
      <c r="C18" s="70">
        <f>SUM(C11:C17)</f>
        <v>0</v>
      </c>
      <c r="D18" s="71">
        <f aca="true" t="shared" si="1" ref="D18:Z18">SUM(D11:D17)</f>
        <v>894275745</v>
      </c>
      <c r="E18" s="72">
        <f t="shared" si="1"/>
        <v>894275745</v>
      </c>
      <c r="F18" s="72">
        <f t="shared" si="1"/>
        <v>21453249</v>
      </c>
      <c r="G18" s="72">
        <f t="shared" si="1"/>
        <v>21174021</v>
      </c>
      <c r="H18" s="72">
        <f t="shared" si="1"/>
        <v>33617592</v>
      </c>
      <c r="I18" s="72">
        <f t="shared" si="1"/>
        <v>76244862</v>
      </c>
      <c r="J18" s="72">
        <f t="shared" si="1"/>
        <v>28785942</v>
      </c>
      <c r="K18" s="72">
        <f t="shared" si="1"/>
        <v>30967443</v>
      </c>
      <c r="L18" s="72">
        <f t="shared" si="1"/>
        <v>53603163</v>
      </c>
      <c r="M18" s="72">
        <f t="shared" si="1"/>
        <v>113356548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189601410</v>
      </c>
      <c r="W18" s="72">
        <f t="shared" si="1"/>
        <v>216150474</v>
      </c>
      <c r="X18" s="72">
        <f t="shared" si="1"/>
        <v>-26549064</v>
      </c>
      <c r="Y18" s="66">
        <f>+IF(W18&lt;&gt;0,(X18/W18)*100,0)</f>
        <v>-12.28267674305447</v>
      </c>
      <c r="Z18" s="73">
        <f t="shared" si="1"/>
        <v>894275745</v>
      </c>
    </row>
    <row r="19" spans="1:26" ht="13.5">
      <c r="A19" s="69" t="s">
        <v>43</v>
      </c>
      <c r="B19" s="74">
        <f>+B10-B18</f>
        <v>-207453285</v>
      </c>
      <c r="C19" s="74">
        <f>+C10-C18</f>
        <v>0</v>
      </c>
      <c r="D19" s="75">
        <f aca="true" t="shared" si="2" ref="D19:Z19">+D10-D18</f>
        <v>44498628</v>
      </c>
      <c r="E19" s="76">
        <f t="shared" si="2"/>
        <v>44498628</v>
      </c>
      <c r="F19" s="76">
        <f t="shared" si="2"/>
        <v>45959771</v>
      </c>
      <c r="G19" s="76">
        <f t="shared" si="2"/>
        <v>-20098116</v>
      </c>
      <c r="H19" s="76">
        <f t="shared" si="2"/>
        <v>33993710</v>
      </c>
      <c r="I19" s="76">
        <f t="shared" si="2"/>
        <v>59855365</v>
      </c>
      <c r="J19" s="76">
        <f t="shared" si="2"/>
        <v>-16694524</v>
      </c>
      <c r="K19" s="76">
        <f t="shared" si="2"/>
        <v>-30380710</v>
      </c>
      <c r="L19" s="76">
        <f t="shared" si="2"/>
        <v>12496254</v>
      </c>
      <c r="M19" s="76">
        <f t="shared" si="2"/>
        <v>-34578980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25276385</v>
      </c>
      <c r="W19" s="76">
        <f>IF(E10=E18,0,W10-W18)</f>
        <v>220729639</v>
      </c>
      <c r="X19" s="76">
        <f t="shared" si="2"/>
        <v>-195453254</v>
      </c>
      <c r="Y19" s="77">
        <f>+IF(W19&lt;&gt;0,(X19/W19)*100,0)</f>
        <v>-88.54871275352379</v>
      </c>
      <c r="Z19" s="78">
        <f t="shared" si="2"/>
        <v>44498628</v>
      </c>
    </row>
    <row r="20" spans="1:26" ht="13.5">
      <c r="A20" s="57" t="s">
        <v>44</v>
      </c>
      <c r="B20" s="18">
        <v>478196356</v>
      </c>
      <c r="C20" s="18">
        <v>0</v>
      </c>
      <c r="D20" s="58">
        <v>609721000</v>
      </c>
      <c r="E20" s="59">
        <v>609721000</v>
      </c>
      <c r="F20" s="59">
        <v>3632999</v>
      </c>
      <c r="G20" s="59">
        <v>575444</v>
      </c>
      <c r="H20" s="59">
        <v>6139691</v>
      </c>
      <c r="I20" s="59">
        <v>10348134</v>
      </c>
      <c r="J20" s="59">
        <v>0</v>
      </c>
      <c r="K20" s="59">
        <v>17927621</v>
      </c>
      <c r="L20" s="59">
        <v>5916120</v>
      </c>
      <c r="M20" s="59">
        <v>23843741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34191875</v>
      </c>
      <c r="W20" s="59">
        <v>194985789</v>
      </c>
      <c r="X20" s="59">
        <v>-160793914</v>
      </c>
      <c r="Y20" s="60">
        <v>-82.46</v>
      </c>
      <c r="Z20" s="61">
        <v>609721000</v>
      </c>
    </row>
    <row r="21" spans="1:26" ht="13.5">
      <c r="A21" s="57" t="s">
        <v>107</v>
      </c>
      <c r="B21" s="79">
        <v>269050730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539793801</v>
      </c>
      <c r="C22" s="85">
        <f>SUM(C19:C21)</f>
        <v>0</v>
      </c>
      <c r="D22" s="86">
        <f aca="true" t="shared" si="3" ref="D22:Z22">SUM(D19:D21)</f>
        <v>654219628</v>
      </c>
      <c r="E22" s="87">
        <f t="shared" si="3"/>
        <v>654219628</v>
      </c>
      <c r="F22" s="87">
        <f t="shared" si="3"/>
        <v>49592770</v>
      </c>
      <c r="G22" s="87">
        <f t="shared" si="3"/>
        <v>-19522672</v>
      </c>
      <c r="H22" s="87">
        <f t="shared" si="3"/>
        <v>40133401</v>
      </c>
      <c r="I22" s="87">
        <f t="shared" si="3"/>
        <v>70203499</v>
      </c>
      <c r="J22" s="87">
        <f t="shared" si="3"/>
        <v>-16694524</v>
      </c>
      <c r="K22" s="87">
        <f t="shared" si="3"/>
        <v>-12453089</v>
      </c>
      <c r="L22" s="87">
        <f t="shared" si="3"/>
        <v>18412374</v>
      </c>
      <c r="M22" s="87">
        <f t="shared" si="3"/>
        <v>-10735239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59468260</v>
      </c>
      <c r="W22" s="87">
        <f t="shared" si="3"/>
        <v>415715428</v>
      </c>
      <c r="X22" s="87">
        <f t="shared" si="3"/>
        <v>-356247168</v>
      </c>
      <c r="Y22" s="88">
        <f>+IF(W22&lt;&gt;0,(X22/W22)*100,0)</f>
        <v>-85.6949595818224</v>
      </c>
      <c r="Z22" s="89">
        <f t="shared" si="3"/>
        <v>654219628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539793801</v>
      </c>
      <c r="C24" s="74">
        <f>SUM(C22:C23)</f>
        <v>0</v>
      </c>
      <c r="D24" s="75">
        <f aca="true" t="shared" si="4" ref="D24:Z24">SUM(D22:D23)</f>
        <v>654219628</v>
      </c>
      <c r="E24" s="76">
        <f t="shared" si="4"/>
        <v>654219628</v>
      </c>
      <c r="F24" s="76">
        <f t="shared" si="4"/>
        <v>49592770</v>
      </c>
      <c r="G24" s="76">
        <f t="shared" si="4"/>
        <v>-19522672</v>
      </c>
      <c r="H24" s="76">
        <f t="shared" si="4"/>
        <v>40133401</v>
      </c>
      <c r="I24" s="76">
        <f t="shared" si="4"/>
        <v>70203499</v>
      </c>
      <c r="J24" s="76">
        <f t="shared" si="4"/>
        <v>-16694524</v>
      </c>
      <c r="K24" s="76">
        <f t="shared" si="4"/>
        <v>-12453089</v>
      </c>
      <c r="L24" s="76">
        <f t="shared" si="4"/>
        <v>18412374</v>
      </c>
      <c r="M24" s="76">
        <f t="shared" si="4"/>
        <v>-10735239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59468260</v>
      </c>
      <c r="W24" s="76">
        <f t="shared" si="4"/>
        <v>415715428</v>
      </c>
      <c r="X24" s="76">
        <f t="shared" si="4"/>
        <v>-356247168</v>
      </c>
      <c r="Y24" s="77">
        <f>+IF(W24&lt;&gt;0,(X24/W24)*100,0)</f>
        <v>-85.6949595818224</v>
      </c>
      <c r="Z24" s="78">
        <f t="shared" si="4"/>
        <v>654219628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674966000</v>
      </c>
      <c r="E27" s="99">
        <v>674966000</v>
      </c>
      <c r="F27" s="99">
        <v>735883</v>
      </c>
      <c r="G27" s="99">
        <v>8652251</v>
      </c>
      <c r="H27" s="99">
        <v>5246585</v>
      </c>
      <c r="I27" s="99">
        <v>14634719</v>
      </c>
      <c r="J27" s="99">
        <v>7693509</v>
      </c>
      <c r="K27" s="99">
        <v>6162205</v>
      </c>
      <c r="L27" s="99">
        <v>0</v>
      </c>
      <c r="M27" s="99">
        <v>13855714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28490433</v>
      </c>
      <c r="W27" s="99">
        <v>337483000</v>
      </c>
      <c r="X27" s="99">
        <v>-308992567</v>
      </c>
      <c r="Y27" s="100">
        <v>-91.56</v>
      </c>
      <c r="Z27" s="101">
        <v>674966000</v>
      </c>
    </row>
    <row r="28" spans="1:26" ht="13.5">
      <c r="A28" s="102" t="s">
        <v>44</v>
      </c>
      <c r="B28" s="18">
        <v>0</v>
      </c>
      <c r="C28" s="18">
        <v>0</v>
      </c>
      <c r="D28" s="58">
        <v>597086000</v>
      </c>
      <c r="E28" s="59">
        <v>597086000</v>
      </c>
      <c r="F28" s="59">
        <v>735883</v>
      </c>
      <c r="G28" s="59">
        <v>8652251</v>
      </c>
      <c r="H28" s="59">
        <v>4467207</v>
      </c>
      <c r="I28" s="59">
        <v>13855341</v>
      </c>
      <c r="J28" s="59">
        <v>7693509</v>
      </c>
      <c r="K28" s="59">
        <v>6162205</v>
      </c>
      <c r="L28" s="59">
        <v>0</v>
      </c>
      <c r="M28" s="59">
        <v>13855714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27711055</v>
      </c>
      <c r="W28" s="59">
        <v>298543000</v>
      </c>
      <c r="X28" s="59">
        <v>-270831945</v>
      </c>
      <c r="Y28" s="60">
        <v>-90.72</v>
      </c>
      <c r="Z28" s="61">
        <v>597086000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77880000</v>
      </c>
      <c r="E31" s="59">
        <v>77880000</v>
      </c>
      <c r="F31" s="59">
        <v>0</v>
      </c>
      <c r="G31" s="59">
        <v>0</v>
      </c>
      <c r="H31" s="59">
        <v>779378</v>
      </c>
      <c r="I31" s="59">
        <v>779378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779378</v>
      </c>
      <c r="W31" s="59">
        <v>38940000</v>
      </c>
      <c r="X31" s="59">
        <v>-38160622</v>
      </c>
      <c r="Y31" s="60">
        <v>-98</v>
      </c>
      <c r="Z31" s="61">
        <v>77880000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674966000</v>
      </c>
      <c r="E32" s="99">
        <f t="shared" si="5"/>
        <v>674966000</v>
      </c>
      <c r="F32" s="99">
        <f t="shared" si="5"/>
        <v>735883</v>
      </c>
      <c r="G32" s="99">
        <f t="shared" si="5"/>
        <v>8652251</v>
      </c>
      <c r="H32" s="99">
        <f t="shared" si="5"/>
        <v>5246585</v>
      </c>
      <c r="I32" s="99">
        <f t="shared" si="5"/>
        <v>14634719</v>
      </c>
      <c r="J32" s="99">
        <f t="shared" si="5"/>
        <v>7693509</v>
      </c>
      <c r="K32" s="99">
        <f t="shared" si="5"/>
        <v>6162205</v>
      </c>
      <c r="L32" s="99">
        <f t="shared" si="5"/>
        <v>0</v>
      </c>
      <c r="M32" s="99">
        <f t="shared" si="5"/>
        <v>13855714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28490433</v>
      </c>
      <c r="W32" s="99">
        <f t="shared" si="5"/>
        <v>337483000</v>
      </c>
      <c r="X32" s="99">
        <f t="shared" si="5"/>
        <v>-308992567</v>
      </c>
      <c r="Y32" s="100">
        <f>+IF(W32&lt;&gt;0,(X32/W32)*100,0)</f>
        <v>-91.55796499379228</v>
      </c>
      <c r="Z32" s="101">
        <f t="shared" si="5"/>
        <v>674966000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661726057</v>
      </c>
      <c r="C35" s="18">
        <v>0</v>
      </c>
      <c r="D35" s="58">
        <v>502066457</v>
      </c>
      <c r="E35" s="59">
        <v>502066457</v>
      </c>
      <c r="F35" s="59">
        <v>593803362</v>
      </c>
      <c r="G35" s="59">
        <v>0</v>
      </c>
      <c r="H35" s="59">
        <v>588559022</v>
      </c>
      <c r="I35" s="59">
        <v>588559022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251033229</v>
      </c>
      <c r="X35" s="59">
        <v>-251033229</v>
      </c>
      <c r="Y35" s="60">
        <v>-100</v>
      </c>
      <c r="Z35" s="61">
        <v>502066457</v>
      </c>
    </row>
    <row r="36" spans="1:26" ht="13.5">
      <c r="A36" s="57" t="s">
        <v>53</v>
      </c>
      <c r="B36" s="18">
        <v>4717518553</v>
      </c>
      <c r="C36" s="18">
        <v>0</v>
      </c>
      <c r="D36" s="58">
        <v>2394214035</v>
      </c>
      <c r="E36" s="59">
        <v>2394214035</v>
      </c>
      <c r="F36" s="59">
        <v>4717518553</v>
      </c>
      <c r="G36" s="59">
        <v>0</v>
      </c>
      <c r="H36" s="59">
        <v>4726906687</v>
      </c>
      <c r="I36" s="59">
        <v>4726906687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1197107018</v>
      </c>
      <c r="X36" s="59">
        <v>-1197107018</v>
      </c>
      <c r="Y36" s="60">
        <v>-100</v>
      </c>
      <c r="Z36" s="61">
        <v>2394214035</v>
      </c>
    </row>
    <row r="37" spans="1:26" ht="13.5">
      <c r="A37" s="57" t="s">
        <v>54</v>
      </c>
      <c r="B37" s="18">
        <v>937539659</v>
      </c>
      <c r="C37" s="18">
        <v>0</v>
      </c>
      <c r="D37" s="58">
        <v>206545606</v>
      </c>
      <c r="E37" s="59">
        <v>206545606</v>
      </c>
      <c r="F37" s="59">
        <v>718345464</v>
      </c>
      <c r="G37" s="59">
        <v>0</v>
      </c>
      <c r="H37" s="59">
        <v>638345464</v>
      </c>
      <c r="I37" s="59">
        <v>638345464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103272803</v>
      </c>
      <c r="X37" s="59">
        <v>-103272803</v>
      </c>
      <c r="Y37" s="60">
        <v>-100</v>
      </c>
      <c r="Z37" s="61">
        <v>206545606</v>
      </c>
    </row>
    <row r="38" spans="1:26" ht="13.5">
      <c r="A38" s="57" t="s">
        <v>55</v>
      </c>
      <c r="B38" s="18">
        <v>24161734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4417543217</v>
      </c>
      <c r="C39" s="18">
        <v>0</v>
      </c>
      <c r="D39" s="58">
        <v>2689734886</v>
      </c>
      <c r="E39" s="59">
        <v>2689734886</v>
      </c>
      <c r="F39" s="59">
        <v>4592976451</v>
      </c>
      <c r="G39" s="59">
        <v>0</v>
      </c>
      <c r="H39" s="59">
        <v>4677120245</v>
      </c>
      <c r="I39" s="59">
        <v>4677120245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1344867443</v>
      </c>
      <c r="X39" s="59">
        <v>-1344867443</v>
      </c>
      <c r="Y39" s="60">
        <v>-100</v>
      </c>
      <c r="Z39" s="61">
        <v>2689734886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155599619</v>
      </c>
      <c r="C42" s="18">
        <v>0</v>
      </c>
      <c r="D42" s="58">
        <v>674217223</v>
      </c>
      <c r="E42" s="59">
        <v>674217223</v>
      </c>
      <c r="F42" s="59">
        <v>49592771</v>
      </c>
      <c r="G42" s="59">
        <v>-19523153</v>
      </c>
      <c r="H42" s="59">
        <v>40133400</v>
      </c>
      <c r="I42" s="59">
        <v>70203018</v>
      </c>
      <c r="J42" s="59">
        <v>-28459472</v>
      </c>
      <c r="K42" s="59">
        <v>-30425710</v>
      </c>
      <c r="L42" s="59">
        <v>2000187</v>
      </c>
      <c r="M42" s="59">
        <v>-56884995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13318023</v>
      </c>
      <c r="W42" s="59">
        <v>345715428</v>
      </c>
      <c r="X42" s="59">
        <v>-332397405</v>
      </c>
      <c r="Y42" s="60">
        <v>-96.15</v>
      </c>
      <c r="Z42" s="61">
        <v>674217223</v>
      </c>
    </row>
    <row r="43" spans="1:26" ht="13.5">
      <c r="A43" s="57" t="s">
        <v>59</v>
      </c>
      <c r="B43" s="18">
        <v>0</v>
      </c>
      <c r="C43" s="18">
        <v>0</v>
      </c>
      <c r="D43" s="58">
        <v>-674966000</v>
      </c>
      <c r="E43" s="59">
        <v>-674966000</v>
      </c>
      <c r="F43" s="59">
        <v>-735883</v>
      </c>
      <c r="G43" s="59">
        <v>-8652251</v>
      </c>
      <c r="H43" s="59">
        <v>-5246585</v>
      </c>
      <c r="I43" s="59">
        <v>-14634719</v>
      </c>
      <c r="J43" s="59">
        <v>-7693509</v>
      </c>
      <c r="K43" s="59">
        <v>-6162205</v>
      </c>
      <c r="L43" s="59">
        <v>0</v>
      </c>
      <c r="M43" s="59">
        <v>-13855714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-28490433</v>
      </c>
      <c r="W43" s="59">
        <v>-333305000</v>
      </c>
      <c r="X43" s="59">
        <v>304814567</v>
      </c>
      <c r="Y43" s="60">
        <v>-91.45</v>
      </c>
      <c r="Z43" s="61">
        <v>-674966000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155599619</v>
      </c>
      <c r="C45" s="21">
        <v>0</v>
      </c>
      <c r="D45" s="98">
        <v>-748777</v>
      </c>
      <c r="E45" s="99">
        <v>-748777</v>
      </c>
      <c r="F45" s="99">
        <v>69837703</v>
      </c>
      <c r="G45" s="99">
        <v>41662299</v>
      </c>
      <c r="H45" s="99">
        <v>76549114</v>
      </c>
      <c r="I45" s="99">
        <v>76549114</v>
      </c>
      <c r="J45" s="99">
        <v>40396133</v>
      </c>
      <c r="K45" s="99">
        <v>3808218</v>
      </c>
      <c r="L45" s="99">
        <v>5808405</v>
      </c>
      <c r="M45" s="99">
        <v>5808405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5808405</v>
      </c>
      <c r="W45" s="99">
        <v>12410428</v>
      </c>
      <c r="X45" s="99">
        <v>-6602023</v>
      </c>
      <c r="Y45" s="100">
        <v>-53.2</v>
      </c>
      <c r="Z45" s="101">
        <v>-748777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12613357</v>
      </c>
      <c r="C49" s="51">
        <v>0</v>
      </c>
      <c r="D49" s="128">
        <v>7322777</v>
      </c>
      <c r="E49" s="53">
        <v>6163742</v>
      </c>
      <c r="F49" s="53">
        <v>0</v>
      </c>
      <c r="G49" s="53">
        <v>0</v>
      </c>
      <c r="H49" s="53">
        <v>0</v>
      </c>
      <c r="I49" s="53">
        <v>6935464</v>
      </c>
      <c r="J49" s="53">
        <v>0</v>
      </c>
      <c r="K49" s="53">
        <v>0</v>
      </c>
      <c r="L49" s="53">
        <v>0</v>
      </c>
      <c r="M49" s="53">
        <v>5814704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6328717</v>
      </c>
      <c r="W49" s="53">
        <v>4751869</v>
      </c>
      <c r="X49" s="53">
        <v>522589737</v>
      </c>
      <c r="Y49" s="53">
        <v>572520367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2251060</v>
      </c>
      <c r="C51" s="51">
        <v>0</v>
      </c>
      <c r="D51" s="128">
        <v>15386976</v>
      </c>
      <c r="E51" s="53">
        <v>2091963</v>
      </c>
      <c r="F51" s="53">
        <v>0</v>
      </c>
      <c r="G51" s="53">
        <v>0</v>
      </c>
      <c r="H51" s="53">
        <v>0</v>
      </c>
      <c r="I51" s="53">
        <v>14121949</v>
      </c>
      <c r="J51" s="53">
        <v>0</v>
      </c>
      <c r="K51" s="53">
        <v>0</v>
      </c>
      <c r="L51" s="53">
        <v>0</v>
      </c>
      <c r="M51" s="53">
        <v>10612279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21223445</v>
      </c>
      <c r="W51" s="53">
        <v>144452806</v>
      </c>
      <c r="X51" s="53">
        <v>35912799</v>
      </c>
      <c r="Y51" s="53">
        <v>246053277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55.87914496655942</v>
      </c>
      <c r="E58" s="7">
        <f t="shared" si="6"/>
        <v>55.87914496655942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0.10088442379855822</v>
      </c>
      <c r="K58" s="7">
        <f t="shared" si="6"/>
        <v>0</v>
      </c>
      <c r="L58" s="7">
        <f t="shared" si="6"/>
        <v>0.041926091354785</v>
      </c>
      <c r="M58" s="7">
        <f t="shared" si="6"/>
        <v>0.09045808308752976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44.76578065204858</v>
      </c>
      <c r="W58" s="7">
        <f t="shared" si="6"/>
        <v>56.677915514087765</v>
      </c>
      <c r="X58" s="7">
        <f t="shared" si="6"/>
        <v>0</v>
      </c>
      <c r="Y58" s="7">
        <f t="shared" si="6"/>
        <v>0</v>
      </c>
      <c r="Z58" s="8">
        <f t="shared" si="6"/>
        <v>55.87914496655942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59.46612262586319</v>
      </c>
      <c r="E60" s="13">
        <f t="shared" si="7"/>
        <v>59.46612262586319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0.10088442379855822</v>
      </c>
      <c r="K60" s="13">
        <f t="shared" si="7"/>
        <v>0</v>
      </c>
      <c r="L60" s="13">
        <f t="shared" si="7"/>
        <v>0.041926091354785</v>
      </c>
      <c r="M60" s="13">
        <f t="shared" si="7"/>
        <v>0.09045808308752976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44.76578065204858</v>
      </c>
      <c r="W60" s="13">
        <f t="shared" si="7"/>
        <v>56.677915514087765</v>
      </c>
      <c r="X60" s="13">
        <f t="shared" si="7"/>
        <v>0</v>
      </c>
      <c r="Y60" s="13">
        <f t="shared" si="7"/>
        <v>0</v>
      </c>
      <c r="Z60" s="14">
        <f t="shared" si="7"/>
        <v>59.46612262586319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100.150187356709</v>
      </c>
      <c r="C62" s="12">
        <f t="shared" si="7"/>
        <v>0</v>
      </c>
      <c r="D62" s="3">
        <f t="shared" si="7"/>
        <v>56.47288111148448</v>
      </c>
      <c r="E62" s="13">
        <f t="shared" si="7"/>
        <v>56.47288111148448</v>
      </c>
      <c r="F62" s="13">
        <f t="shared" si="7"/>
        <v>100</v>
      </c>
      <c r="G62" s="13">
        <f t="shared" si="7"/>
        <v>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45.365742461601265</v>
      </c>
      <c r="W62" s="13">
        <f t="shared" si="7"/>
        <v>52.65666290681664</v>
      </c>
      <c r="X62" s="13">
        <f t="shared" si="7"/>
        <v>0</v>
      </c>
      <c r="Y62" s="13">
        <f t="shared" si="7"/>
        <v>0</v>
      </c>
      <c r="Z62" s="14">
        <f t="shared" si="7"/>
        <v>56.47288111148448</v>
      </c>
    </row>
    <row r="63" spans="1:26" ht="13.5">
      <c r="A63" s="38" t="s">
        <v>115</v>
      </c>
      <c r="B63" s="12">
        <f t="shared" si="7"/>
        <v>101.71002895913142</v>
      </c>
      <c r="C63" s="12">
        <f t="shared" si="7"/>
        <v>0</v>
      </c>
      <c r="D63" s="3">
        <f t="shared" si="7"/>
        <v>90.64050164157254</v>
      </c>
      <c r="E63" s="13">
        <f t="shared" si="7"/>
        <v>90.64050164157254</v>
      </c>
      <c r="F63" s="13">
        <f t="shared" si="7"/>
        <v>100</v>
      </c>
      <c r="G63" s="13">
        <f t="shared" si="7"/>
        <v>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40.21256957900641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90.64050164157254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370.7793153678077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168.75901609025337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140275302</v>
      </c>
      <c r="C67" s="23"/>
      <c r="D67" s="24">
        <v>330638343</v>
      </c>
      <c r="E67" s="25">
        <v>330638343</v>
      </c>
      <c r="F67" s="25">
        <v>16417446</v>
      </c>
      <c r="G67" s="25">
        <v>13701</v>
      </c>
      <c r="H67" s="25">
        <v>6328637</v>
      </c>
      <c r="I67" s="25">
        <v>22759784</v>
      </c>
      <c r="J67" s="25">
        <v>11764948</v>
      </c>
      <c r="K67" s="25"/>
      <c r="L67" s="25">
        <v>16374052</v>
      </c>
      <c r="M67" s="25">
        <v>28139000</v>
      </c>
      <c r="N67" s="25"/>
      <c r="O67" s="25"/>
      <c r="P67" s="25"/>
      <c r="Q67" s="25"/>
      <c r="R67" s="25"/>
      <c r="S67" s="25"/>
      <c r="T67" s="25"/>
      <c r="U67" s="25"/>
      <c r="V67" s="25">
        <v>50898784</v>
      </c>
      <c r="W67" s="25">
        <v>161580406</v>
      </c>
      <c r="X67" s="25"/>
      <c r="Y67" s="24"/>
      <c r="Z67" s="26">
        <v>330638343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137642728</v>
      </c>
      <c r="C69" s="18"/>
      <c r="D69" s="19">
        <v>310694343</v>
      </c>
      <c r="E69" s="20">
        <v>310694343</v>
      </c>
      <c r="F69" s="20">
        <v>16417446</v>
      </c>
      <c r="G69" s="20">
        <v>13701</v>
      </c>
      <c r="H69" s="20">
        <v>6328637</v>
      </c>
      <c r="I69" s="20">
        <v>22759784</v>
      </c>
      <c r="J69" s="20">
        <v>11764948</v>
      </c>
      <c r="K69" s="20"/>
      <c r="L69" s="20">
        <v>16374052</v>
      </c>
      <c r="M69" s="20">
        <v>28139000</v>
      </c>
      <c r="N69" s="20"/>
      <c r="O69" s="20"/>
      <c r="P69" s="20"/>
      <c r="Q69" s="20"/>
      <c r="R69" s="20"/>
      <c r="S69" s="20"/>
      <c r="T69" s="20"/>
      <c r="U69" s="20"/>
      <c r="V69" s="20">
        <v>50898784</v>
      </c>
      <c r="W69" s="20">
        <v>161580406</v>
      </c>
      <c r="X69" s="20"/>
      <c r="Y69" s="19"/>
      <c r="Z69" s="22">
        <v>310694343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114441058</v>
      </c>
      <c r="C71" s="18"/>
      <c r="D71" s="19">
        <v>283530868</v>
      </c>
      <c r="E71" s="20">
        <v>283530868</v>
      </c>
      <c r="F71" s="20">
        <v>15245562</v>
      </c>
      <c r="G71" s="20"/>
      <c r="H71" s="20">
        <v>4850766</v>
      </c>
      <c r="I71" s="20">
        <v>20096328</v>
      </c>
      <c r="J71" s="20">
        <v>10166589</v>
      </c>
      <c r="K71" s="20"/>
      <c r="L71" s="20">
        <v>14035549</v>
      </c>
      <c r="M71" s="20">
        <v>24202138</v>
      </c>
      <c r="N71" s="20"/>
      <c r="O71" s="20"/>
      <c r="P71" s="20"/>
      <c r="Q71" s="20"/>
      <c r="R71" s="20"/>
      <c r="S71" s="20"/>
      <c r="T71" s="20"/>
      <c r="U71" s="20"/>
      <c r="V71" s="20">
        <v>44298466</v>
      </c>
      <c r="W71" s="20">
        <v>147856075</v>
      </c>
      <c r="X71" s="20"/>
      <c r="Y71" s="19"/>
      <c r="Z71" s="22">
        <v>283530868</v>
      </c>
    </row>
    <row r="72" spans="1:26" ht="13.5" hidden="1">
      <c r="A72" s="38" t="s">
        <v>115</v>
      </c>
      <c r="B72" s="18">
        <v>22642599</v>
      </c>
      <c r="C72" s="18"/>
      <c r="D72" s="19">
        <v>26963475</v>
      </c>
      <c r="E72" s="20">
        <v>26963475</v>
      </c>
      <c r="F72" s="20">
        <v>1165415</v>
      </c>
      <c r="G72" s="20"/>
      <c r="H72" s="20">
        <v>1477871</v>
      </c>
      <c r="I72" s="20">
        <v>2643286</v>
      </c>
      <c r="J72" s="20">
        <v>1598359</v>
      </c>
      <c r="K72" s="20"/>
      <c r="L72" s="20">
        <v>2331638</v>
      </c>
      <c r="M72" s="20">
        <v>3929997</v>
      </c>
      <c r="N72" s="20"/>
      <c r="O72" s="20"/>
      <c r="P72" s="20"/>
      <c r="Q72" s="20"/>
      <c r="R72" s="20"/>
      <c r="S72" s="20"/>
      <c r="T72" s="20"/>
      <c r="U72" s="20"/>
      <c r="V72" s="20">
        <v>6573283</v>
      </c>
      <c r="W72" s="20">
        <v>13612091</v>
      </c>
      <c r="X72" s="20"/>
      <c r="Y72" s="19"/>
      <c r="Z72" s="22">
        <v>26963475</v>
      </c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559071</v>
      </c>
      <c r="C74" s="18"/>
      <c r="D74" s="19">
        <v>200000</v>
      </c>
      <c r="E74" s="20">
        <v>200000</v>
      </c>
      <c r="F74" s="20">
        <v>6469</v>
      </c>
      <c r="G74" s="20">
        <v>13701</v>
      </c>
      <c r="H74" s="20"/>
      <c r="I74" s="20">
        <v>20170</v>
      </c>
      <c r="J74" s="20"/>
      <c r="K74" s="20"/>
      <c r="L74" s="20">
        <v>6865</v>
      </c>
      <c r="M74" s="20">
        <v>6865</v>
      </c>
      <c r="N74" s="20"/>
      <c r="O74" s="20"/>
      <c r="P74" s="20"/>
      <c r="Q74" s="20"/>
      <c r="R74" s="20"/>
      <c r="S74" s="20"/>
      <c r="T74" s="20"/>
      <c r="U74" s="20"/>
      <c r="V74" s="20">
        <v>27035</v>
      </c>
      <c r="W74" s="20">
        <v>112240</v>
      </c>
      <c r="X74" s="20"/>
      <c r="Y74" s="19"/>
      <c r="Z74" s="22">
        <v>200000</v>
      </c>
    </row>
    <row r="75" spans="1:26" ht="13.5" hidden="1">
      <c r="A75" s="39" t="s">
        <v>118</v>
      </c>
      <c r="B75" s="27">
        <v>2632574</v>
      </c>
      <c r="C75" s="27"/>
      <c r="D75" s="28">
        <v>19944000</v>
      </c>
      <c r="E75" s="29">
        <v>19944000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>
        <v>19944000</v>
      </c>
    </row>
    <row r="76" spans="1:26" ht="13.5" hidden="1">
      <c r="A76" s="41" t="s">
        <v>120</v>
      </c>
      <c r="B76" s="31">
        <v>140275302</v>
      </c>
      <c r="C76" s="31"/>
      <c r="D76" s="32">
        <v>184757879</v>
      </c>
      <c r="E76" s="33">
        <v>184757879</v>
      </c>
      <c r="F76" s="33">
        <v>16417446</v>
      </c>
      <c r="G76" s="33">
        <v>13701</v>
      </c>
      <c r="H76" s="33">
        <v>6328637</v>
      </c>
      <c r="I76" s="33">
        <v>22759784</v>
      </c>
      <c r="J76" s="33">
        <v>11869</v>
      </c>
      <c r="K76" s="33">
        <v>6720</v>
      </c>
      <c r="L76" s="33">
        <v>6865</v>
      </c>
      <c r="M76" s="33">
        <v>25454</v>
      </c>
      <c r="N76" s="33"/>
      <c r="O76" s="33"/>
      <c r="P76" s="33"/>
      <c r="Q76" s="33"/>
      <c r="R76" s="33"/>
      <c r="S76" s="33"/>
      <c r="T76" s="33"/>
      <c r="U76" s="33"/>
      <c r="V76" s="33">
        <v>22785238</v>
      </c>
      <c r="W76" s="33">
        <v>91580406</v>
      </c>
      <c r="X76" s="33"/>
      <c r="Y76" s="32"/>
      <c r="Z76" s="34">
        <v>184757879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137642728</v>
      </c>
      <c r="C78" s="18"/>
      <c r="D78" s="19">
        <v>184757879</v>
      </c>
      <c r="E78" s="20">
        <v>184757879</v>
      </c>
      <c r="F78" s="20">
        <v>16417446</v>
      </c>
      <c r="G78" s="20">
        <v>13701</v>
      </c>
      <c r="H78" s="20">
        <v>6328637</v>
      </c>
      <c r="I78" s="20">
        <v>22759784</v>
      </c>
      <c r="J78" s="20">
        <v>11869</v>
      </c>
      <c r="K78" s="20">
        <v>6720</v>
      </c>
      <c r="L78" s="20">
        <v>6865</v>
      </c>
      <c r="M78" s="20">
        <v>25454</v>
      </c>
      <c r="N78" s="20"/>
      <c r="O78" s="20"/>
      <c r="P78" s="20"/>
      <c r="Q78" s="20"/>
      <c r="R78" s="20"/>
      <c r="S78" s="20"/>
      <c r="T78" s="20"/>
      <c r="U78" s="20"/>
      <c r="V78" s="20">
        <v>22785238</v>
      </c>
      <c r="W78" s="20">
        <v>91580406</v>
      </c>
      <c r="X78" s="20"/>
      <c r="Y78" s="19"/>
      <c r="Z78" s="22">
        <v>184757879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114612934</v>
      </c>
      <c r="C80" s="18"/>
      <c r="D80" s="19">
        <v>160118050</v>
      </c>
      <c r="E80" s="20">
        <v>160118050</v>
      </c>
      <c r="F80" s="20">
        <v>15245562</v>
      </c>
      <c r="G80" s="20"/>
      <c r="H80" s="20">
        <v>4850766</v>
      </c>
      <c r="I80" s="20">
        <v>20096328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20096328</v>
      </c>
      <c r="W80" s="20">
        <v>77856075</v>
      </c>
      <c r="X80" s="20"/>
      <c r="Y80" s="19"/>
      <c r="Z80" s="22">
        <v>160118050</v>
      </c>
    </row>
    <row r="81" spans="1:26" ht="13.5" hidden="1">
      <c r="A81" s="38" t="s">
        <v>115</v>
      </c>
      <c r="B81" s="18">
        <v>23029794</v>
      </c>
      <c r="C81" s="18"/>
      <c r="D81" s="19">
        <v>24439829</v>
      </c>
      <c r="E81" s="20">
        <v>24439829</v>
      </c>
      <c r="F81" s="20">
        <v>1165415</v>
      </c>
      <c r="G81" s="20"/>
      <c r="H81" s="20">
        <v>1477871</v>
      </c>
      <c r="I81" s="20">
        <v>2643286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2643286</v>
      </c>
      <c r="W81" s="20">
        <v>13612091</v>
      </c>
      <c r="X81" s="20"/>
      <c r="Y81" s="19"/>
      <c r="Z81" s="22">
        <v>24439829</v>
      </c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>
        <v>200000</v>
      </c>
      <c r="E83" s="20">
        <v>200000</v>
      </c>
      <c r="F83" s="20">
        <v>6469</v>
      </c>
      <c r="G83" s="20">
        <v>13701</v>
      </c>
      <c r="H83" s="20"/>
      <c r="I83" s="20">
        <v>20170</v>
      </c>
      <c r="J83" s="20">
        <v>11869</v>
      </c>
      <c r="K83" s="20">
        <v>6720</v>
      </c>
      <c r="L83" s="20">
        <v>6865</v>
      </c>
      <c r="M83" s="20">
        <v>25454</v>
      </c>
      <c r="N83" s="20"/>
      <c r="O83" s="20"/>
      <c r="P83" s="20"/>
      <c r="Q83" s="20"/>
      <c r="R83" s="20"/>
      <c r="S83" s="20"/>
      <c r="T83" s="20"/>
      <c r="U83" s="20"/>
      <c r="V83" s="20">
        <v>45624</v>
      </c>
      <c r="W83" s="20">
        <v>112240</v>
      </c>
      <c r="X83" s="20"/>
      <c r="Y83" s="19"/>
      <c r="Z83" s="22">
        <v>200000</v>
      </c>
    </row>
    <row r="84" spans="1:26" ht="13.5" hidden="1">
      <c r="A84" s="39" t="s">
        <v>118</v>
      </c>
      <c r="B84" s="27">
        <v>2632574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11342602</v>
      </c>
      <c r="C5" s="18">
        <v>0</v>
      </c>
      <c r="D5" s="58">
        <v>11985000</v>
      </c>
      <c r="E5" s="59">
        <v>11985000</v>
      </c>
      <c r="F5" s="59">
        <v>887060</v>
      </c>
      <c r="G5" s="59">
        <v>897111</v>
      </c>
      <c r="H5" s="59">
        <v>817960</v>
      </c>
      <c r="I5" s="59">
        <v>2602131</v>
      </c>
      <c r="J5" s="59">
        <v>3359726</v>
      </c>
      <c r="K5" s="59">
        <v>904905</v>
      </c>
      <c r="L5" s="59">
        <v>905169</v>
      </c>
      <c r="M5" s="59">
        <v>5169800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7771931</v>
      </c>
      <c r="W5" s="59">
        <v>7821000</v>
      </c>
      <c r="X5" s="59">
        <v>-49069</v>
      </c>
      <c r="Y5" s="60">
        <v>-0.63</v>
      </c>
      <c r="Z5" s="61">
        <v>11985000</v>
      </c>
    </row>
    <row r="6" spans="1:26" ht="13.5">
      <c r="A6" s="57" t="s">
        <v>32</v>
      </c>
      <c r="B6" s="18">
        <v>84276915</v>
      </c>
      <c r="C6" s="18">
        <v>0</v>
      </c>
      <c r="D6" s="58">
        <v>94546000</v>
      </c>
      <c r="E6" s="59">
        <v>94546000</v>
      </c>
      <c r="F6" s="59">
        <v>5593549</v>
      </c>
      <c r="G6" s="59">
        <v>7332710</v>
      </c>
      <c r="H6" s="59">
        <v>7627486</v>
      </c>
      <c r="I6" s="59">
        <v>20553745</v>
      </c>
      <c r="J6" s="59">
        <v>13178233</v>
      </c>
      <c r="K6" s="59">
        <v>7784942</v>
      </c>
      <c r="L6" s="59">
        <v>7745659</v>
      </c>
      <c r="M6" s="59">
        <v>28708834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49262579</v>
      </c>
      <c r="W6" s="59">
        <v>48576500</v>
      </c>
      <c r="X6" s="59">
        <v>686079</v>
      </c>
      <c r="Y6" s="60">
        <v>1.41</v>
      </c>
      <c r="Z6" s="61">
        <v>94546000</v>
      </c>
    </row>
    <row r="7" spans="1:26" ht="13.5">
      <c r="A7" s="57" t="s">
        <v>33</v>
      </c>
      <c r="B7" s="18">
        <v>953545</v>
      </c>
      <c r="C7" s="18">
        <v>0</v>
      </c>
      <c r="D7" s="58">
        <v>150000</v>
      </c>
      <c r="E7" s="59">
        <v>150000</v>
      </c>
      <c r="F7" s="59">
        <v>9280</v>
      </c>
      <c r="G7" s="59">
        <v>10279</v>
      </c>
      <c r="H7" s="59">
        <v>9289</v>
      </c>
      <c r="I7" s="59">
        <v>28848</v>
      </c>
      <c r="J7" s="59">
        <v>729703</v>
      </c>
      <c r="K7" s="59">
        <v>173926</v>
      </c>
      <c r="L7" s="59">
        <v>184747</v>
      </c>
      <c r="M7" s="59">
        <v>1088376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1117224</v>
      </c>
      <c r="W7" s="59"/>
      <c r="X7" s="59">
        <v>1117224</v>
      </c>
      <c r="Y7" s="60">
        <v>0</v>
      </c>
      <c r="Z7" s="61">
        <v>150000</v>
      </c>
    </row>
    <row r="8" spans="1:26" ht="13.5">
      <c r="A8" s="57" t="s">
        <v>34</v>
      </c>
      <c r="B8" s="18">
        <v>34393000</v>
      </c>
      <c r="C8" s="18">
        <v>0</v>
      </c>
      <c r="D8" s="58">
        <v>42767000</v>
      </c>
      <c r="E8" s="59">
        <v>42767000</v>
      </c>
      <c r="F8" s="59">
        <v>17223000</v>
      </c>
      <c r="G8" s="59">
        <v>1360000</v>
      </c>
      <c r="H8" s="59">
        <v>0</v>
      </c>
      <c r="I8" s="59">
        <v>18583000</v>
      </c>
      <c r="J8" s="59">
        <v>0</v>
      </c>
      <c r="K8" s="59">
        <v>321000</v>
      </c>
      <c r="L8" s="59">
        <v>19332071</v>
      </c>
      <c r="M8" s="59">
        <v>19653071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38236071</v>
      </c>
      <c r="W8" s="59">
        <v>23285000</v>
      </c>
      <c r="X8" s="59">
        <v>14951071</v>
      </c>
      <c r="Y8" s="60">
        <v>64.21</v>
      </c>
      <c r="Z8" s="61">
        <v>42767000</v>
      </c>
    </row>
    <row r="9" spans="1:26" ht="13.5">
      <c r="A9" s="57" t="s">
        <v>35</v>
      </c>
      <c r="B9" s="18">
        <v>13796100</v>
      </c>
      <c r="C9" s="18">
        <v>0</v>
      </c>
      <c r="D9" s="58">
        <v>37780000</v>
      </c>
      <c r="E9" s="59">
        <v>37780000</v>
      </c>
      <c r="F9" s="59">
        <v>6204373</v>
      </c>
      <c r="G9" s="59">
        <v>15872765</v>
      </c>
      <c r="H9" s="59">
        <v>17010304</v>
      </c>
      <c r="I9" s="59">
        <v>39087442</v>
      </c>
      <c r="J9" s="59">
        <v>8325515</v>
      </c>
      <c r="K9" s="59">
        <v>24306709</v>
      </c>
      <c r="L9" s="59">
        <v>7221478</v>
      </c>
      <c r="M9" s="59">
        <v>39853702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78941144</v>
      </c>
      <c r="W9" s="59">
        <v>10893000</v>
      </c>
      <c r="X9" s="59">
        <v>68048144</v>
      </c>
      <c r="Y9" s="60">
        <v>624.7</v>
      </c>
      <c r="Z9" s="61">
        <v>37780000</v>
      </c>
    </row>
    <row r="10" spans="1:26" ht="25.5">
      <c r="A10" s="62" t="s">
        <v>105</v>
      </c>
      <c r="B10" s="63">
        <f>SUM(B5:B9)</f>
        <v>144762162</v>
      </c>
      <c r="C10" s="63">
        <f>SUM(C5:C9)</f>
        <v>0</v>
      </c>
      <c r="D10" s="64">
        <f aca="true" t="shared" si="0" ref="D10:Z10">SUM(D5:D9)</f>
        <v>187228000</v>
      </c>
      <c r="E10" s="65">
        <f t="shared" si="0"/>
        <v>187228000</v>
      </c>
      <c r="F10" s="65">
        <f t="shared" si="0"/>
        <v>29917262</v>
      </c>
      <c r="G10" s="65">
        <f t="shared" si="0"/>
        <v>25472865</v>
      </c>
      <c r="H10" s="65">
        <f t="shared" si="0"/>
        <v>25465039</v>
      </c>
      <c r="I10" s="65">
        <f t="shared" si="0"/>
        <v>80855166</v>
      </c>
      <c r="J10" s="65">
        <f t="shared" si="0"/>
        <v>25593177</v>
      </c>
      <c r="K10" s="65">
        <f t="shared" si="0"/>
        <v>33491482</v>
      </c>
      <c r="L10" s="65">
        <f t="shared" si="0"/>
        <v>35389124</v>
      </c>
      <c r="M10" s="65">
        <f t="shared" si="0"/>
        <v>94473783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175328949</v>
      </c>
      <c r="W10" s="65">
        <f t="shared" si="0"/>
        <v>90575500</v>
      </c>
      <c r="X10" s="65">
        <f t="shared" si="0"/>
        <v>84753449</v>
      </c>
      <c r="Y10" s="66">
        <f>+IF(W10&lt;&gt;0,(X10/W10)*100,0)</f>
        <v>93.5721569298541</v>
      </c>
      <c r="Z10" s="67">
        <f t="shared" si="0"/>
        <v>187228000</v>
      </c>
    </row>
    <row r="11" spans="1:26" ht="13.5">
      <c r="A11" s="57" t="s">
        <v>36</v>
      </c>
      <c r="B11" s="18">
        <v>68045696</v>
      </c>
      <c r="C11" s="18">
        <v>0</v>
      </c>
      <c r="D11" s="58">
        <v>81279000</v>
      </c>
      <c r="E11" s="59">
        <v>81279000</v>
      </c>
      <c r="F11" s="59">
        <v>6869765</v>
      </c>
      <c r="G11" s="59">
        <v>7268270</v>
      </c>
      <c r="H11" s="59">
        <v>7273002</v>
      </c>
      <c r="I11" s="59">
        <v>21411037</v>
      </c>
      <c r="J11" s="59">
        <v>7268052</v>
      </c>
      <c r="K11" s="59">
        <v>6724598</v>
      </c>
      <c r="L11" s="59">
        <v>7722053</v>
      </c>
      <c r="M11" s="59">
        <v>21714703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43125740</v>
      </c>
      <c r="W11" s="59">
        <v>40638000</v>
      </c>
      <c r="X11" s="59">
        <v>2487740</v>
      </c>
      <c r="Y11" s="60">
        <v>6.12</v>
      </c>
      <c r="Z11" s="61">
        <v>81279000</v>
      </c>
    </row>
    <row r="12" spans="1:26" ht="13.5">
      <c r="A12" s="57" t="s">
        <v>37</v>
      </c>
      <c r="B12" s="18">
        <v>3727669</v>
      </c>
      <c r="C12" s="18">
        <v>0</v>
      </c>
      <c r="D12" s="58">
        <v>5408000</v>
      </c>
      <c r="E12" s="59">
        <v>5408000</v>
      </c>
      <c r="F12" s="59">
        <v>293976</v>
      </c>
      <c r="G12" s="59">
        <v>293976</v>
      </c>
      <c r="H12" s="59">
        <v>303005</v>
      </c>
      <c r="I12" s="59">
        <v>890957</v>
      </c>
      <c r="J12" s="59">
        <v>293976</v>
      </c>
      <c r="K12" s="59">
        <v>293976</v>
      </c>
      <c r="L12" s="59">
        <v>293976</v>
      </c>
      <c r="M12" s="59">
        <v>881928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1772885</v>
      </c>
      <c r="W12" s="59">
        <v>2700000</v>
      </c>
      <c r="X12" s="59">
        <v>-927115</v>
      </c>
      <c r="Y12" s="60">
        <v>-34.34</v>
      </c>
      <c r="Z12" s="61">
        <v>5408000</v>
      </c>
    </row>
    <row r="13" spans="1:26" ht="13.5">
      <c r="A13" s="57" t="s">
        <v>106</v>
      </c>
      <c r="B13" s="18">
        <v>26806762</v>
      </c>
      <c r="C13" s="18">
        <v>0</v>
      </c>
      <c r="D13" s="58">
        <v>19947000</v>
      </c>
      <c r="E13" s="59">
        <v>19947000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19947000</v>
      </c>
    </row>
    <row r="14" spans="1:26" ht="13.5">
      <c r="A14" s="57" t="s">
        <v>38</v>
      </c>
      <c r="B14" s="18">
        <v>3003493</v>
      </c>
      <c r="C14" s="18">
        <v>0</v>
      </c>
      <c r="D14" s="58">
        <v>850000</v>
      </c>
      <c r="E14" s="59">
        <v>850000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815576</v>
      </c>
      <c r="M14" s="59">
        <v>815576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815576</v>
      </c>
      <c r="W14" s="59">
        <v>424998</v>
      </c>
      <c r="X14" s="59">
        <v>390578</v>
      </c>
      <c r="Y14" s="60">
        <v>91.9</v>
      </c>
      <c r="Z14" s="61">
        <v>850000</v>
      </c>
    </row>
    <row r="15" spans="1:26" ht="13.5">
      <c r="A15" s="57" t="s">
        <v>39</v>
      </c>
      <c r="B15" s="18">
        <v>44211670</v>
      </c>
      <c r="C15" s="18">
        <v>0</v>
      </c>
      <c r="D15" s="58">
        <v>40819568</v>
      </c>
      <c r="E15" s="59">
        <v>40819568</v>
      </c>
      <c r="F15" s="59">
        <v>0</v>
      </c>
      <c r="G15" s="59">
        <v>3049583</v>
      </c>
      <c r="H15" s="59">
        <v>5705018</v>
      </c>
      <c r="I15" s="59">
        <v>8754601</v>
      </c>
      <c r="J15" s="59">
        <v>5130554</v>
      </c>
      <c r="K15" s="59">
        <v>5431524</v>
      </c>
      <c r="L15" s="59">
        <v>8157430</v>
      </c>
      <c r="M15" s="59">
        <v>18719508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27474109</v>
      </c>
      <c r="W15" s="59">
        <v>22358000</v>
      </c>
      <c r="X15" s="59">
        <v>5116109</v>
      </c>
      <c r="Y15" s="60">
        <v>22.88</v>
      </c>
      <c r="Z15" s="61">
        <v>40819568</v>
      </c>
    </row>
    <row r="16" spans="1:26" ht="13.5">
      <c r="A16" s="68" t="s">
        <v>40</v>
      </c>
      <c r="B16" s="18">
        <v>6504975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50980748</v>
      </c>
      <c r="C17" s="18">
        <v>0</v>
      </c>
      <c r="D17" s="58">
        <v>47360100</v>
      </c>
      <c r="E17" s="59">
        <v>47360100</v>
      </c>
      <c r="F17" s="59">
        <v>24689077</v>
      </c>
      <c r="G17" s="59">
        <v>10038314</v>
      </c>
      <c r="H17" s="59">
        <v>10244326</v>
      </c>
      <c r="I17" s="59">
        <v>44971717</v>
      </c>
      <c r="J17" s="59">
        <v>10657391</v>
      </c>
      <c r="K17" s="59">
        <v>6093147</v>
      </c>
      <c r="L17" s="59">
        <v>17673992</v>
      </c>
      <c r="M17" s="59">
        <v>34424530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79396247</v>
      </c>
      <c r="W17" s="59">
        <v>14059000</v>
      </c>
      <c r="X17" s="59">
        <v>65337247</v>
      </c>
      <c r="Y17" s="60">
        <v>464.74</v>
      </c>
      <c r="Z17" s="61">
        <v>47360100</v>
      </c>
    </row>
    <row r="18" spans="1:26" ht="13.5">
      <c r="A18" s="69" t="s">
        <v>42</v>
      </c>
      <c r="B18" s="70">
        <f>SUM(B11:B17)</f>
        <v>203281013</v>
      </c>
      <c r="C18" s="70">
        <f>SUM(C11:C17)</f>
        <v>0</v>
      </c>
      <c r="D18" s="71">
        <f aca="true" t="shared" si="1" ref="D18:Z18">SUM(D11:D17)</f>
        <v>195663668</v>
      </c>
      <c r="E18" s="72">
        <f t="shared" si="1"/>
        <v>195663668</v>
      </c>
      <c r="F18" s="72">
        <f t="shared" si="1"/>
        <v>31852818</v>
      </c>
      <c r="G18" s="72">
        <f t="shared" si="1"/>
        <v>20650143</v>
      </c>
      <c r="H18" s="72">
        <f t="shared" si="1"/>
        <v>23525351</v>
      </c>
      <c r="I18" s="72">
        <f t="shared" si="1"/>
        <v>76028312</v>
      </c>
      <c r="J18" s="72">
        <f t="shared" si="1"/>
        <v>23349973</v>
      </c>
      <c r="K18" s="72">
        <f t="shared" si="1"/>
        <v>18543245</v>
      </c>
      <c r="L18" s="72">
        <f t="shared" si="1"/>
        <v>34663027</v>
      </c>
      <c r="M18" s="72">
        <f t="shared" si="1"/>
        <v>76556245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152584557</v>
      </c>
      <c r="W18" s="72">
        <f t="shared" si="1"/>
        <v>80179998</v>
      </c>
      <c r="X18" s="72">
        <f t="shared" si="1"/>
        <v>72404559</v>
      </c>
      <c r="Y18" s="66">
        <f>+IF(W18&lt;&gt;0,(X18/W18)*100,0)</f>
        <v>90.30252033680519</v>
      </c>
      <c r="Z18" s="73">
        <f t="shared" si="1"/>
        <v>195663668</v>
      </c>
    </row>
    <row r="19" spans="1:26" ht="13.5">
      <c r="A19" s="69" t="s">
        <v>43</v>
      </c>
      <c r="B19" s="74">
        <f>+B10-B18</f>
        <v>-58518851</v>
      </c>
      <c r="C19" s="74">
        <f>+C10-C18</f>
        <v>0</v>
      </c>
      <c r="D19" s="75">
        <f aca="true" t="shared" si="2" ref="D19:Z19">+D10-D18</f>
        <v>-8435668</v>
      </c>
      <c r="E19" s="76">
        <f t="shared" si="2"/>
        <v>-8435668</v>
      </c>
      <c r="F19" s="76">
        <f t="shared" si="2"/>
        <v>-1935556</v>
      </c>
      <c r="G19" s="76">
        <f t="shared" si="2"/>
        <v>4822722</v>
      </c>
      <c r="H19" s="76">
        <f t="shared" si="2"/>
        <v>1939688</v>
      </c>
      <c r="I19" s="76">
        <f t="shared" si="2"/>
        <v>4826854</v>
      </c>
      <c r="J19" s="76">
        <f t="shared" si="2"/>
        <v>2243204</v>
      </c>
      <c r="K19" s="76">
        <f t="shared" si="2"/>
        <v>14948237</v>
      </c>
      <c r="L19" s="76">
        <f t="shared" si="2"/>
        <v>726097</v>
      </c>
      <c r="M19" s="76">
        <f t="shared" si="2"/>
        <v>17917538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22744392</v>
      </c>
      <c r="W19" s="76">
        <f>IF(E10=E18,0,W10-W18)</f>
        <v>10395502</v>
      </c>
      <c r="X19" s="76">
        <f t="shared" si="2"/>
        <v>12348890</v>
      </c>
      <c r="Y19" s="77">
        <f>+IF(W19&lt;&gt;0,(X19/W19)*100,0)</f>
        <v>118.79070390251476</v>
      </c>
      <c r="Z19" s="78">
        <f t="shared" si="2"/>
        <v>-8435668</v>
      </c>
    </row>
    <row r="20" spans="1:26" ht="13.5">
      <c r="A20" s="57" t="s">
        <v>44</v>
      </c>
      <c r="B20" s="18">
        <v>21052510</v>
      </c>
      <c r="C20" s="18">
        <v>0</v>
      </c>
      <c r="D20" s="58">
        <v>18943000</v>
      </c>
      <c r="E20" s="59">
        <v>18943000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9470000</v>
      </c>
      <c r="X20" s="59">
        <v>-9470000</v>
      </c>
      <c r="Y20" s="60">
        <v>-100</v>
      </c>
      <c r="Z20" s="61">
        <v>18943000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-37466341</v>
      </c>
      <c r="C22" s="85">
        <f>SUM(C19:C21)</f>
        <v>0</v>
      </c>
      <c r="D22" s="86">
        <f aca="true" t="shared" si="3" ref="D22:Z22">SUM(D19:D21)</f>
        <v>10507332</v>
      </c>
      <c r="E22" s="87">
        <f t="shared" si="3"/>
        <v>10507332</v>
      </c>
      <c r="F22" s="87">
        <f t="shared" si="3"/>
        <v>-1935556</v>
      </c>
      <c r="G22" s="87">
        <f t="shared" si="3"/>
        <v>4822722</v>
      </c>
      <c r="H22" s="87">
        <f t="shared" si="3"/>
        <v>1939688</v>
      </c>
      <c r="I22" s="87">
        <f t="shared" si="3"/>
        <v>4826854</v>
      </c>
      <c r="J22" s="87">
        <f t="shared" si="3"/>
        <v>2243204</v>
      </c>
      <c r="K22" s="87">
        <f t="shared" si="3"/>
        <v>14948237</v>
      </c>
      <c r="L22" s="87">
        <f t="shared" si="3"/>
        <v>726097</v>
      </c>
      <c r="M22" s="87">
        <f t="shared" si="3"/>
        <v>17917538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22744392</v>
      </c>
      <c r="W22" s="87">
        <f t="shared" si="3"/>
        <v>19865502</v>
      </c>
      <c r="X22" s="87">
        <f t="shared" si="3"/>
        <v>2878890</v>
      </c>
      <c r="Y22" s="88">
        <f>+IF(W22&lt;&gt;0,(X22/W22)*100,0)</f>
        <v>14.491906622847992</v>
      </c>
      <c r="Z22" s="89">
        <f t="shared" si="3"/>
        <v>10507332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-37466341</v>
      </c>
      <c r="C24" s="74">
        <f>SUM(C22:C23)</f>
        <v>0</v>
      </c>
      <c r="D24" s="75">
        <f aca="true" t="shared" si="4" ref="D24:Z24">SUM(D22:D23)</f>
        <v>10507332</v>
      </c>
      <c r="E24" s="76">
        <f t="shared" si="4"/>
        <v>10507332</v>
      </c>
      <c r="F24" s="76">
        <f t="shared" si="4"/>
        <v>-1935556</v>
      </c>
      <c r="G24" s="76">
        <f t="shared" si="4"/>
        <v>4822722</v>
      </c>
      <c r="H24" s="76">
        <f t="shared" si="4"/>
        <v>1939688</v>
      </c>
      <c r="I24" s="76">
        <f t="shared" si="4"/>
        <v>4826854</v>
      </c>
      <c r="J24" s="76">
        <f t="shared" si="4"/>
        <v>2243204</v>
      </c>
      <c r="K24" s="76">
        <f t="shared" si="4"/>
        <v>14948237</v>
      </c>
      <c r="L24" s="76">
        <f t="shared" si="4"/>
        <v>726097</v>
      </c>
      <c r="M24" s="76">
        <f t="shared" si="4"/>
        <v>17917538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22744392</v>
      </c>
      <c r="W24" s="76">
        <f t="shared" si="4"/>
        <v>19865502</v>
      </c>
      <c r="X24" s="76">
        <f t="shared" si="4"/>
        <v>2878890</v>
      </c>
      <c r="Y24" s="77">
        <f>+IF(W24&lt;&gt;0,(X24/W24)*100,0)</f>
        <v>14.491906622847992</v>
      </c>
      <c r="Z24" s="78">
        <f t="shared" si="4"/>
        <v>10507332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29450000</v>
      </c>
      <c r="E27" s="99">
        <v>29450000</v>
      </c>
      <c r="F27" s="99">
        <v>1128996</v>
      </c>
      <c r="G27" s="99">
        <v>411103</v>
      </c>
      <c r="H27" s="99">
        <v>113259</v>
      </c>
      <c r="I27" s="99">
        <v>1653358</v>
      </c>
      <c r="J27" s="99">
        <v>0</v>
      </c>
      <c r="K27" s="99">
        <v>0</v>
      </c>
      <c r="L27" s="99">
        <v>488399</v>
      </c>
      <c r="M27" s="99">
        <v>488399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2141757</v>
      </c>
      <c r="W27" s="99">
        <v>14725000</v>
      </c>
      <c r="X27" s="99">
        <v>-12583243</v>
      </c>
      <c r="Y27" s="100">
        <v>-85.45</v>
      </c>
      <c r="Z27" s="101">
        <v>29450000</v>
      </c>
    </row>
    <row r="28" spans="1:26" ht="13.5">
      <c r="A28" s="102" t="s">
        <v>44</v>
      </c>
      <c r="B28" s="18">
        <v>0</v>
      </c>
      <c r="C28" s="18">
        <v>0</v>
      </c>
      <c r="D28" s="58">
        <v>18943000</v>
      </c>
      <c r="E28" s="59">
        <v>18943000</v>
      </c>
      <c r="F28" s="59">
        <v>1128996</v>
      </c>
      <c r="G28" s="59">
        <v>411103</v>
      </c>
      <c r="H28" s="59">
        <v>113259</v>
      </c>
      <c r="I28" s="59">
        <v>1653358</v>
      </c>
      <c r="J28" s="59">
        <v>0</v>
      </c>
      <c r="K28" s="59">
        <v>0</v>
      </c>
      <c r="L28" s="59">
        <v>488399</v>
      </c>
      <c r="M28" s="59">
        <v>488399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2141757</v>
      </c>
      <c r="W28" s="59">
        <v>9471500</v>
      </c>
      <c r="X28" s="59">
        <v>-7329743</v>
      </c>
      <c r="Y28" s="60">
        <v>-77.39</v>
      </c>
      <c r="Z28" s="61">
        <v>18943000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10507000</v>
      </c>
      <c r="E31" s="59">
        <v>10507000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5253500</v>
      </c>
      <c r="X31" s="59">
        <v>-5253500</v>
      </c>
      <c r="Y31" s="60">
        <v>-100</v>
      </c>
      <c r="Z31" s="61">
        <v>10507000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29450000</v>
      </c>
      <c r="E32" s="99">
        <f t="shared" si="5"/>
        <v>29450000</v>
      </c>
      <c r="F32" s="99">
        <f t="shared" si="5"/>
        <v>1128996</v>
      </c>
      <c r="G32" s="99">
        <f t="shared" si="5"/>
        <v>411103</v>
      </c>
      <c r="H32" s="99">
        <f t="shared" si="5"/>
        <v>113259</v>
      </c>
      <c r="I32" s="99">
        <f t="shared" si="5"/>
        <v>1653358</v>
      </c>
      <c r="J32" s="99">
        <f t="shared" si="5"/>
        <v>0</v>
      </c>
      <c r="K32" s="99">
        <f t="shared" si="5"/>
        <v>0</v>
      </c>
      <c r="L32" s="99">
        <f t="shared" si="5"/>
        <v>488399</v>
      </c>
      <c r="M32" s="99">
        <f t="shared" si="5"/>
        <v>488399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2141757</v>
      </c>
      <c r="W32" s="99">
        <f t="shared" si="5"/>
        <v>14725000</v>
      </c>
      <c r="X32" s="99">
        <f t="shared" si="5"/>
        <v>-12583243</v>
      </c>
      <c r="Y32" s="100">
        <f>+IF(W32&lt;&gt;0,(X32/W32)*100,0)</f>
        <v>-85.454960950764</v>
      </c>
      <c r="Z32" s="101">
        <f t="shared" si="5"/>
        <v>29450000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173333000</v>
      </c>
      <c r="C35" s="18">
        <v>0</v>
      </c>
      <c r="D35" s="58">
        <v>183489000</v>
      </c>
      <c r="E35" s="59">
        <v>183489000</v>
      </c>
      <c r="F35" s="59">
        <v>138941473</v>
      </c>
      <c r="G35" s="59">
        <v>88307056</v>
      </c>
      <c r="H35" s="59">
        <v>92722410</v>
      </c>
      <c r="I35" s="59">
        <v>92722410</v>
      </c>
      <c r="J35" s="59">
        <v>104671155</v>
      </c>
      <c r="K35" s="59">
        <v>119331521</v>
      </c>
      <c r="L35" s="59">
        <v>108382095</v>
      </c>
      <c r="M35" s="59">
        <v>108382095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108382095</v>
      </c>
      <c r="W35" s="59">
        <v>91744500</v>
      </c>
      <c r="X35" s="59">
        <v>16637595</v>
      </c>
      <c r="Y35" s="60">
        <v>18.13</v>
      </c>
      <c r="Z35" s="61">
        <v>183489000</v>
      </c>
    </row>
    <row r="36" spans="1:26" ht="13.5">
      <c r="A36" s="57" t="s">
        <v>53</v>
      </c>
      <c r="B36" s="18">
        <v>117518000</v>
      </c>
      <c r="C36" s="18">
        <v>0</v>
      </c>
      <c r="D36" s="58">
        <v>192464000</v>
      </c>
      <c r="E36" s="59">
        <v>192464000</v>
      </c>
      <c r="F36" s="59">
        <v>437656153</v>
      </c>
      <c r="G36" s="59">
        <v>436357065</v>
      </c>
      <c r="H36" s="59">
        <v>458174918</v>
      </c>
      <c r="I36" s="59">
        <v>458174918</v>
      </c>
      <c r="J36" s="59">
        <v>444699248</v>
      </c>
      <c r="K36" s="59">
        <v>469717182</v>
      </c>
      <c r="L36" s="59">
        <v>473932852</v>
      </c>
      <c r="M36" s="59">
        <v>473932852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473932852</v>
      </c>
      <c r="W36" s="59">
        <v>96232000</v>
      </c>
      <c r="X36" s="59">
        <v>377700852</v>
      </c>
      <c r="Y36" s="60">
        <v>392.49</v>
      </c>
      <c r="Z36" s="61">
        <v>192464000</v>
      </c>
    </row>
    <row r="37" spans="1:26" ht="13.5">
      <c r="A37" s="57" t="s">
        <v>54</v>
      </c>
      <c r="B37" s="18">
        <v>259387000</v>
      </c>
      <c r="C37" s="18">
        <v>0</v>
      </c>
      <c r="D37" s="58">
        <v>342916000</v>
      </c>
      <c r="E37" s="59">
        <v>342916000</v>
      </c>
      <c r="F37" s="59">
        <v>100074262</v>
      </c>
      <c r="G37" s="59">
        <v>112752779</v>
      </c>
      <c r="H37" s="59">
        <v>118390419</v>
      </c>
      <c r="I37" s="59">
        <v>118390419</v>
      </c>
      <c r="J37" s="59">
        <v>113756239</v>
      </c>
      <c r="K37" s="59">
        <v>130142423</v>
      </c>
      <c r="L37" s="59">
        <v>119468976</v>
      </c>
      <c r="M37" s="59">
        <v>119468976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119468976</v>
      </c>
      <c r="W37" s="59">
        <v>171458000</v>
      </c>
      <c r="X37" s="59">
        <v>-51989024</v>
      </c>
      <c r="Y37" s="60">
        <v>-30.32</v>
      </c>
      <c r="Z37" s="61">
        <v>342916000</v>
      </c>
    </row>
    <row r="38" spans="1:26" ht="13.5">
      <c r="A38" s="57" t="s">
        <v>55</v>
      </c>
      <c r="B38" s="18">
        <v>24502000</v>
      </c>
      <c r="C38" s="18">
        <v>0</v>
      </c>
      <c r="D38" s="58">
        <v>25727000</v>
      </c>
      <c r="E38" s="59">
        <v>25727000</v>
      </c>
      <c r="F38" s="59">
        <v>37367598</v>
      </c>
      <c r="G38" s="59">
        <v>28251136</v>
      </c>
      <c r="H38" s="59">
        <v>29663693</v>
      </c>
      <c r="I38" s="59">
        <v>29663693</v>
      </c>
      <c r="J38" s="59">
        <v>28216123</v>
      </c>
      <c r="K38" s="59">
        <v>28684309</v>
      </c>
      <c r="L38" s="59">
        <v>28666802</v>
      </c>
      <c r="M38" s="59">
        <v>28666802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28666802</v>
      </c>
      <c r="W38" s="59">
        <v>12863500</v>
      </c>
      <c r="X38" s="59">
        <v>15803302</v>
      </c>
      <c r="Y38" s="60">
        <v>122.85</v>
      </c>
      <c r="Z38" s="61">
        <v>25727000</v>
      </c>
    </row>
    <row r="39" spans="1:26" ht="13.5">
      <c r="A39" s="57" t="s">
        <v>56</v>
      </c>
      <c r="B39" s="18">
        <v>6962000</v>
      </c>
      <c r="C39" s="18">
        <v>0</v>
      </c>
      <c r="D39" s="58">
        <v>7310000</v>
      </c>
      <c r="E39" s="59">
        <v>7310000</v>
      </c>
      <c r="F39" s="59">
        <v>439155766</v>
      </c>
      <c r="G39" s="59">
        <v>383660206</v>
      </c>
      <c r="H39" s="59">
        <v>402843216</v>
      </c>
      <c r="I39" s="59">
        <v>402843216</v>
      </c>
      <c r="J39" s="59">
        <v>407398041</v>
      </c>
      <c r="K39" s="59">
        <v>430221971</v>
      </c>
      <c r="L39" s="59">
        <v>434179169</v>
      </c>
      <c r="M39" s="59">
        <v>434179169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434179169</v>
      </c>
      <c r="W39" s="59">
        <v>3655000</v>
      </c>
      <c r="X39" s="59">
        <v>430524169</v>
      </c>
      <c r="Y39" s="60">
        <v>11779.05</v>
      </c>
      <c r="Z39" s="61">
        <v>7310000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-59609987</v>
      </c>
      <c r="C42" s="18">
        <v>0</v>
      </c>
      <c r="D42" s="58">
        <v>14995000</v>
      </c>
      <c r="E42" s="59">
        <v>14995000</v>
      </c>
      <c r="F42" s="59">
        <v>330638</v>
      </c>
      <c r="G42" s="59">
        <v>3654283</v>
      </c>
      <c r="H42" s="59">
        <v>-1758813</v>
      </c>
      <c r="I42" s="59">
        <v>2226108</v>
      </c>
      <c r="J42" s="59">
        <v>303516</v>
      </c>
      <c r="K42" s="59">
        <v>12705033</v>
      </c>
      <c r="L42" s="59">
        <v>-13814098</v>
      </c>
      <c r="M42" s="59">
        <v>-805549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1420559</v>
      </c>
      <c r="W42" s="59">
        <v>-22549000</v>
      </c>
      <c r="X42" s="59">
        <v>23969559</v>
      </c>
      <c r="Y42" s="60">
        <v>-106.3</v>
      </c>
      <c r="Z42" s="61">
        <v>14995000</v>
      </c>
    </row>
    <row r="43" spans="1:26" ht="13.5">
      <c r="A43" s="57" t="s">
        <v>59</v>
      </c>
      <c r="B43" s="18">
        <v>-17512511</v>
      </c>
      <c r="C43" s="18">
        <v>0</v>
      </c>
      <c r="D43" s="58">
        <v>3007000</v>
      </c>
      <c r="E43" s="59">
        <v>3007000</v>
      </c>
      <c r="F43" s="59">
        <v>-1128996</v>
      </c>
      <c r="G43" s="59">
        <v>-411103</v>
      </c>
      <c r="H43" s="59">
        <v>-113259</v>
      </c>
      <c r="I43" s="59">
        <v>-1653358</v>
      </c>
      <c r="J43" s="59">
        <v>0</v>
      </c>
      <c r="K43" s="59">
        <v>0</v>
      </c>
      <c r="L43" s="59">
        <v>-408042</v>
      </c>
      <c r="M43" s="59">
        <v>-408042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-2061400</v>
      </c>
      <c r="W43" s="59"/>
      <c r="X43" s="59">
        <v>-2061400</v>
      </c>
      <c r="Y43" s="60">
        <v>0</v>
      </c>
      <c r="Z43" s="61">
        <v>3007000</v>
      </c>
    </row>
    <row r="44" spans="1:26" ht="13.5">
      <c r="A44" s="57" t="s">
        <v>60</v>
      </c>
      <c r="B44" s="18">
        <v>-10454236</v>
      </c>
      <c r="C44" s="18">
        <v>0</v>
      </c>
      <c r="D44" s="58">
        <v>-7502000</v>
      </c>
      <c r="E44" s="59">
        <v>-7502000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-7502000</v>
      </c>
    </row>
    <row r="45" spans="1:26" ht="13.5">
      <c r="A45" s="69" t="s">
        <v>61</v>
      </c>
      <c r="B45" s="21">
        <v>-32597882</v>
      </c>
      <c r="C45" s="21">
        <v>0</v>
      </c>
      <c r="D45" s="98">
        <v>19595000</v>
      </c>
      <c r="E45" s="99">
        <v>19595000</v>
      </c>
      <c r="F45" s="99">
        <v>8100404</v>
      </c>
      <c r="G45" s="99">
        <v>11343584</v>
      </c>
      <c r="H45" s="99">
        <v>9471512</v>
      </c>
      <c r="I45" s="99">
        <v>9471512</v>
      </c>
      <c r="J45" s="99">
        <v>9775028</v>
      </c>
      <c r="K45" s="99">
        <v>22480061</v>
      </c>
      <c r="L45" s="99">
        <v>8257921</v>
      </c>
      <c r="M45" s="99">
        <v>8257921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8257921</v>
      </c>
      <c r="W45" s="99">
        <v>-13454000</v>
      </c>
      <c r="X45" s="99">
        <v>21711921</v>
      </c>
      <c r="Y45" s="100">
        <v>-161.38</v>
      </c>
      <c r="Z45" s="101">
        <v>19595000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3294840</v>
      </c>
      <c r="C49" s="51">
        <v>0</v>
      </c>
      <c r="D49" s="128">
        <v>1625744</v>
      </c>
      <c r="E49" s="53">
        <v>796302</v>
      </c>
      <c r="F49" s="53">
        <v>0</v>
      </c>
      <c r="G49" s="53">
        <v>0</v>
      </c>
      <c r="H49" s="53">
        <v>0</v>
      </c>
      <c r="I49" s="53">
        <v>704857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17016795</v>
      </c>
      <c r="Y49" s="53">
        <v>23438538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2844649</v>
      </c>
      <c r="C51" s="51">
        <v>0</v>
      </c>
      <c r="D51" s="128">
        <v>7298918</v>
      </c>
      <c r="E51" s="53">
        <v>1976036</v>
      </c>
      <c r="F51" s="53">
        <v>0</v>
      </c>
      <c r="G51" s="53">
        <v>0</v>
      </c>
      <c r="H51" s="53">
        <v>0</v>
      </c>
      <c r="I51" s="53">
        <v>1314403</v>
      </c>
      <c r="J51" s="53">
        <v>0</v>
      </c>
      <c r="K51" s="53">
        <v>0</v>
      </c>
      <c r="L51" s="53">
        <v>0</v>
      </c>
      <c r="M51" s="53">
        <v>24876432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38310438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99.20105060001225</v>
      </c>
      <c r="C58" s="5">
        <f>IF(C67=0,0,+(C76/C67)*100)</f>
        <v>0</v>
      </c>
      <c r="D58" s="6">
        <f aca="true" t="shared" si="6" ref="D58:Z58">IF(D67=0,0,+(D76/D67)*100)</f>
        <v>67.11440049962249</v>
      </c>
      <c r="E58" s="7">
        <f t="shared" si="6"/>
        <v>67.11440049962249</v>
      </c>
      <c r="F58" s="7">
        <f t="shared" si="6"/>
        <v>100</v>
      </c>
      <c r="G58" s="7">
        <f t="shared" si="6"/>
        <v>100.52492283728893</v>
      </c>
      <c r="H58" s="7">
        <f t="shared" si="6"/>
        <v>97.52240356415457</v>
      </c>
      <c r="I58" s="7">
        <f t="shared" si="6"/>
        <v>99.28644578675735</v>
      </c>
      <c r="J58" s="7">
        <f t="shared" si="6"/>
        <v>78.50659871554294</v>
      </c>
      <c r="K58" s="7">
        <f t="shared" si="6"/>
        <v>100.002807874523</v>
      </c>
      <c r="L58" s="7">
        <f t="shared" si="6"/>
        <v>100</v>
      </c>
      <c r="M58" s="7">
        <f t="shared" si="6"/>
        <v>89.66603121370039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93.67360367030597</v>
      </c>
      <c r="W58" s="7">
        <f t="shared" si="6"/>
        <v>68.9305938405446</v>
      </c>
      <c r="X58" s="7">
        <f t="shared" si="6"/>
        <v>0</v>
      </c>
      <c r="Y58" s="7">
        <f t="shared" si="6"/>
        <v>0</v>
      </c>
      <c r="Z58" s="8">
        <f t="shared" si="6"/>
        <v>67.11440049962249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104.9481056413309</v>
      </c>
      <c r="H59" s="10">
        <f t="shared" si="7"/>
        <v>100</v>
      </c>
      <c r="I59" s="10">
        <f t="shared" si="7"/>
        <v>101.70590950263457</v>
      </c>
      <c r="J59" s="10">
        <f t="shared" si="7"/>
        <v>26.942405422346944</v>
      </c>
      <c r="K59" s="10">
        <f t="shared" si="7"/>
        <v>100.02696415645842</v>
      </c>
      <c r="L59" s="10">
        <f t="shared" si="7"/>
        <v>100</v>
      </c>
      <c r="M59" s="10">
        <f t="shared" si="7"/>
        <v>52.52638399938102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68.99224915918579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63.47809531868085</v>
      </c>
      <c r="E60" s="13">
        <f t="shared" si="7"/>
        <v>63.47809531868085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92.43189887445456</v>
      </c>
      <c r="K60" s="13">
        <f t="shared" si="7"/>
        <v>100</v>
      </c>
      <c r="L60" s="13">
        <f t="shared" si="7"/>
        <v>100</v>
      </c>
      <c r="M60" s="13">
        <f t="shared" si="7"/>
        <v>96.52601007759493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97.97545719236503</v>
      </c>
      <c r="W60" s="13">
        <f t="shared" si="7"/>
        <v>64.46326927629616</v>
      </c>
      <c r="X60" s="13">
        <f t="shared" si="7"/>
        <v>0</v>
      </c>
      <c r="Y60" s="13">
        <f t="shared" si="7"/>
        <v>0</v>
      </c>
      <c r="Z60" s="14">
        <f t="shared" si="7"/>
        <v>63.47809531868085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59.7978833637983</v>
      </c>
      <c r="E61" s="13">
        <f t="shared" si="7"/>
        <v>59.7978833637983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60.975995660232364</v>
      </c>
      <c r="X61" s="13">
        <f t="shared" si="7"/>
        <v>0</v>
      </c>
      <c r="Y61" s="13">
        <f t="shared" si="7"/>
        <v>0</v>
      </c>
      <c r="Z61" s="14">
        <f t="shared" si="7"/>
        <v>59.7978833637983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49.82118922748111</v>
      </c>
      <c r="K64" s="13">
        <f t="shared" si="7"/>
        <v>100</v>
      </c>
      <c r="L64" s="13">
        <f t="shared" si="7"/>
        <v>100</v>
      </c>
      <c r="M64" s="13">
        <f t="shared" si="7"/>
        <v>74.85126484766909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85.67453124236931</v>
      </c>
      <c r="W64" s="13">
        <f t="shared" si="7"/>
        <v>100.05767677932865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55.07589834167857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69.00975955698514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-0.0004660722691660569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97350846</v>
      </c>
      <c r="C67" s="23"/>
      <c r="D67" s="24">
        <v>107281000</v>
      </c>
      <c r="E67" s="25">
        <v>107281000</v>
      </c>
      <c r="F67" s="25">
        <v>6731736</v>
      </c>
      <c r="G67" s="25">
        <v>8456481</v>
      </c>
      <c r="H67" s="25">
        <v>8660006</v>
      </c>
      <c r="I67" s="25">
        <v>23848223</v>
      </c>
      <c r="J67" s="25">
        <v>16060171</v>
      </c>
      <c r="K67" s="25">
        <v>8689847</v>
      </c>
      <c r="L67" s="25">
        <v>8650828</v>
      </c>
      <c r="M67" s="25">
        <v>33400846</v>
      </c>
      <c r="N67" s="25"/>
      <c r="O67" s="25"/>
      <c r="P67" s="25"/>
      <c r="Q67" s="25"/>
      <c r="R67" s="25"/>
      <c r="S67" s="25"/>
      <c r="T67" s="25"/>
      <c r="U67" s="25"/>
      <c r="V67" s="25">
        <v>57249069</v>
      </c>
      <c r="W67" s="25">
        <v>56774500</v>
      </c>
      <c r="X67" s="25"/>
      <c r="Y67" s="24"/>
      <c r="Z67" s="26">
        <v>107281000</v>
      </c>
    </row>
    <row r="68" spans="1:26" ht="13.5" hidden="1">
      <c r="A68" s="36" t="s">
        <v>31</v>
      </c>
      <c r="B68" s="18">
        <v>11342602</v>
      </c>
      <c r="C68" s="18"/>
      <c r="D68" s="19">
        <v>11985000</v>
      </c>
      <c r="E68" s="20">
        <v>11985000</v>
      </c>
      <c r="F68" s="20">
        <v>887060</v>
      </c>
      <c r="G68" s="20">
        <v>897111</v>
      </c>
      <c r="H68" s="20">
        <v>817960</v>
      </c>
      <c r="I68" s="20">
        <v>2602131</v>
      </c>
      <c r="J68" s="20">
        <v>3359726</v>
      </c>
      <c r="K68" s="20">
        <v>904905</v>
      </c>
      <c r="L68" s="20">
        <v>905169</v>
      </c>
      <c r="M68" s="20">
        <v>5169800</v>
      </c>
      <c r="N68" s="20"/>
      <c r="O68" s="20"/>
      <c r="P68" s="20"/>
      <c r="Q68" s="20"/>
      <c r="R68" s="20"/>
      <c r="S68" s="20"/>
      <c r="T68" s="20"/>
      <c r="U68" s="20"/>
      <c r="V68" s="20">
        <v>7771931</v>
      </c>
      <c r="W68" s="20">
        <v>7821000</v>
      </c>
      <c r="X68" s="20"/>
      <c r="Y68" s="19"/>
      <c r="Z68" s="22">
        <v>11985000</v>
      </c>
    </row>
    <row r="69" spans="1:26" ht="13.5" hidden="1">
      <c r="A69" s="37" t="s">
        <v>32</v>
      </c>
      <c r="B69" s="18">
        <v>84276915</v>
      </c>
      <c r="C69" s="18"/>
      <c r="D69" s="19">
        <v>94546000</v>
      </c>
      <c r="E69" s="20">
        <v>94546000</v>
      </c>
      <c r="F69" s="20">
        <v>5593549</v>
      </c>
      <c r="G69" s="20">
        <v>7332710</v>
      </c>
      <c r="H69" s="20">
        <v>7627486</v>
      </c>
      <c r="I69" s="20">
        <v>20553745</v>
      </c>
      <c r="J69" s="20">
        <v>13178233</v>
      </c>
      <c r="K69" s="20">
        <v>7784942</v>
      </c>
      <c r="L69" s="20">
        <v>7745659</v>
      </c>
      <c r="M69" s="20">
        <v>28708834</v>
      </c>
      <c r="N69" s="20"/>
      <c r="O69" s="20"/>
      <c r="P69" s="20"/>
      <c r="Q69" s="20"/>
      <c r="R69" s="20"/>
      <c r="S69" s="20"/>
      <c r="T69" s="20"/>
      <c r="U69" s="20"/>
      <c r="V69" s="20">
        <v>49262579</v>
      </c>
      <c r="W69" s="20">
        <v>48576500</v>
      </c>
      <c r="X69" s="20"/>
      <c r="Y69" s="19"/>
      <c r="Z69" s="22">
        <v>94546000</v>
      </c>
    </row>
    <row r="70" spans="1:26" ht="13.5" hidden="1">
      <c r="A70" s="38" t="s">
        <v>113</v>
      </c>
      <c r="B70" s="18">
        <v>73388146</v>
      </c>
      <c r="C70" s="18"/>
      <c r="D70" s="19">
        <v>85891000</v>
      </c>
      <c r="E70" s="20">
        <v>85891000</v>
      </c>
      <c r="F70" s="20">
        <v>4602450</v>
      </c>
      <c r="G70" s="20">
        <v>6339086</v>
      </c>
      <c r="H70" s="20">
        <v>6615963</v>
      </c>
      <c r="I70" s="20">
        <v>17557499</v>
      </c>
      <c r="J70" s="20">
        <v>11190657</v>
      </c>
      <c r="K70" s="20">
        <v>6794426</v>
      </c>
      <c r="L70" s="20">
        <v>6757977</v>
      </c>
      <c r="M70" s="20">
        <v>24743060</v>
      </c>
      <c r="N70" s="20"/>
      <c r="O70" s="20"/>
      <c r="P70" s="20"/>
      <c r="Q70" s="20"/>
      <c r="R70" s="20"/>
      <c r="S70" s="20"/>
      <c r="T70" s="20"/>
      <c r="U70" s="20"/>
      <c r="V70" s="20">
        <v>42300559</v>
      </c>
      <c r="W70" s="20">
        <v>44242000</v>
      </c>
      <c r="X70" s="20"/>
      <c r="Y70" s="19"/>
      <c r="Z70" s="22">
        <v>85891000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10888769</v>
      </c>
      <c r="C73" s="18"/>
      <c r="D73" s="19">
        <v>8655000</v>
      </c>
      <c r="E73" s="20">
        <v>8655000</v>
      </c>
      <c r="F73" s="20">
        <v>991099</v>
      </c>
      <c r="G73" s="20">
        <v>993624</v>
      </c>
      <c r="H73" s="20">
        <v>1011523</v>
      </c>
      <c r="I73" s="20">
        <v>2996246</v>
      </c>
      <c r="J73" s="20">
        <v>1987576</v>
      </c>
      <c r="K73" s="20">
        <v>990516</v>
      </c>
      <c r="L73" s="20">
        <v>987682</v>
      </c>
      <c r="M73" s="20">
        <v>3965774</v>
      </c>
      <c r="N73" s="20"/>
      <c r="O73" s="20"/>
      <c r="P73" s="20"/>
      <c r="Q73" s="20"/>
      <c r="R73" s="20"/>
      <c r="S73" s="20"/>
      <c r="T73" s="20"/>
      <c r="U73" s="20"/>
      <c r="V73" s="20">
        <v>6962020</v>
      </c>
      <c r="W73" s="20">
        <v>4334500</v>
      </c>
      <c r="X73" s="20"/>
      <c r="Y73" s="19"/>
      <c r="Z73" s="22">
        <v>8655000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1731329</v>
      </c>
      <c r="C75" s="27"/>
      <c r="D75" s="28">
        <v>750000</v>
      </c>
      <c r="E75" s="29">
        <v>750000</v>
      </c>
      <c r="F75" s="29">
        <v>251127</v>
      </c>
      <c r="G75" s="29">
        <v>226660</v>
      </c>
      <c r="H75" s="29">
        <v>214560</v>
      </c>
      <c r="I75" s="29">
        <v>692347</v>
      </c>
      <c r="J75" s="29">
        <v>-477788</v>
      </c>
      <c r="K75" s="29"/>
      <c r="L75" s="29"/>
      <c r="M75" s="29">
        <v>-477788</v>
      </c>
      <c r="N75" s="29"/>
      <c r="O75" s="29"/>
      <c r="P75" s="29"/>
      <c r="Q75" s="29"/>
      <c r="R75" s="29"/>
      <c r="S75" s="29"/>
      <c r="T75" s="29"/>
      <c r="U75" s="29"/>
      <c r="V75" s="29">
        <v>214559</v>
      </c>
      <c r="W75" s="29">
        <v>377000</v>
      </c>
      <c r="X75" s="29"/>
      <c r="Y75" s="28"/>
      <c r="Z75" s="30">
        <v>750000</v>
      </c>
    </row>
    <row r="76" spans="1:26" ht="13.5" hidden="1">
      <c r="A76" s="41" t="s">
        <v>120</v>
      </c>
      <c r="B76" s="31">
        <v>96573062</v>
      </c>
      <c r="C76" s="31"/>
      <c r="D76" s="32">
        <v>72001000</v>
      </c>
      <c r="E76" s="33">
        <v>72001000</v>
      </c>
      <c r="F76" s="33">
        <v>6731736</v>
      </c>
      <c r="G76" s="33">
        <v>8500871</v>
      </c>
      <c r="H76" s="33">
        <v>8445446</v>
      </c>
      <c r="I76" s="33">
        <v>23678053</v>
      </c>
      <c r="J76" s="33">
        <v>12608294</v>
      </c>
      <c r="K76" s="33">
        <v>8690091</v>
      </c>
      <c r="L76" s="33">
        <v>8650828</v>
      </c>
      <c r="M76" s="33">
        <v>29949213</v>
      </c>
      <c r="N76" s="33"/>
      <c r="O76" s="33"/>
      <c r="P76" s="33"/>
      <c r="Q76" s="33"/>
      <c r="R76" s="33"/>
      <c r="S76" s="33"/>
      <c r="T76" s="33"/>
      <c r="U76" s="33"/>
      <c r="V76" s="33">
        <v>53627266</v>
      </c>
      <c r="W76" s="33">
        <v>39135000</v>
      </c>
      <c r="X76" s="33"/>
      <c r="Y76" s="32"/>
      <c r="Z76" s="34">
        <v>72001000</v>
      </c>
    </row>
    <row r="77" spans="1:26" ht="13.5" hidden="1">
      <c r="A77" s="36" t="s">
        <v>31</v>
      </c>
      <c r="B77" s="18">
        <v>11342602</v>
      </c>
      <c r="C77" s="18"/>
      <c r="D77" s="19">
        <v>11985000</v>
      </c>
      <c r="E77" s="20">
        <v>11985000</v>
      </c>
      <c r="F77" s="20">
        <v>887060</v>
      </c>
      <c r="G77" s="20">
        <v>941501</v>
      </c>
      <c r="H77" s="20">
        <v>817960</v>
      </c>
      <c r="I77" s="20">
        <v>2646521</v>
      </c>
      <c r="J77" s="20">
        <v>905191</v>
      </c>
      <c r="K77" s="20">
        <v>905149</v>
      </c>
      <c r="L77" s="20">
        <v>905169</v>
      </c>
      <c r="M77" s="20">
        <v>2715509</v>
      </c>
      <c r="N77" s="20"/>
      <c r="O77" s="20"/>
      <c r="P77" s="20"/>
      <c r="Q77" s="20"/>
      <c r="R77" s="20"/>
      <c r="S77" s="20"/>
      <c r="T77" s="20"/>
      <c r="U77" s="20"/>
      <c r="V77" s="20">
        <v>5362030</v>
      </c>
      <c r="W77" s="20">
        <v>7821000</v>
      </c>
      <c r="X77" s="20"/>
      <c r="Y77" s="19"/>
      <c r="Z77" s="22">
        <v>11985000</v>
      </c>
    </row>
    <row r="78" spans="1:26" ht="13.5" hidden="1">
      <c r="A78" s="37" t="s">
        <v>32</v>
      </c>
      <c r="B78" s="18">
        <v>84276915</v>
      </c>
      <c r="C78" s="18"/>
      <c r="D78" s="19">
        <v>60016000</v>
      </c>
      <c r="E78" s="20">
        <v>60016000</v>
      </c>
      <c r="F78" s="20">
        <v>5593549</v>
      </c>
      <c r="G78" s="20">
        <v>7332710</v>
      </c>
      <c r="H78" s="20">
        <v>7627486</v>
      </c>
      <c r="I78" s="20">
        <v>20553745</v>
      </c>
      <c r="J78" s="20">
        <v>12180891</v>
      </c>
      <c r="K78" s="20">
        <v>7784942</v>
      </c>
      <c r="L78" s="20">
        <v>7745659</v>
      </c>
      <c r="M78" s="20">
        <v>27711492</v>
      </c>
      <c r="N78" s="20"/>
      <c r="O78" s="20"/>
      <c r="P78" s="20"/>
      <c r="Q78" s="20"/>
      <c r="R78" s="20"/>
      <c r="S78" s="20"/>
      <c r="T78" s="20"/>
      <c r="U78" s="20"/>
      <c r="V78" s="20">
        <v>48265237</v>
      </c>
      <c r="W78" s="20">
        <v>31314000</v>
      </c>
      <c r="X78" s="20"/>
      <c r="Y78" s="19"/>
      <c r="Z78" s="22">
        <v>60016000</v>
      </c>
    </row>
    <row r="79" spans="1:26" ht="13.5" hidden="1">
      <c r="A79" s="38" t="s">
        <v>113</v>
      </c>
      <c r="B79" s="18">
        <v>73388146</v>
      </c>
      <c r="C79" s="18"/>
      <c r="D79" s="19">
        <v>51361000</v>
      </c>
      <c r="E79" s="20">
        <v>51361000</v>
      </c>
      <c r="F79" s="20">
        <v>4602450</v>
      </c>
      <c r="G79" s="20">
        <v>6339086</v>
      </c>
      <c r="H79" s="20">
        <v>6615963</v>
      </c>
      <c r="I79" s="20">
        <v>17557499</v>
      </c>
      <c r="J79" s="20">
        <v>11190657</v>
      </c>
      <c r="K79" s="20">
        <v>6794426</v>
      </c>
      <c r="L79" s="20">
        <v>6757977</v>
      </c>
      <c r="M79" s="20">
        <v>24743060</v>
      </c>
      <c r="N79" s="20"/>
      <c r="O79" s="20"/>
      <c r="P79" s="20"/>
      <c r="Q79" s="20"/>
      <c r="R79" s="20"/>
      <c r="S79" s="20"/>
      <c r="T79" s="20"/>
      <c r="U79" s="20"/>
      <c r="V79" s="20">
        <v>42300559</v>
      </c>
      <c r="W79" s="20">
        <v>26977000</v>
      </c>
      <c r="X79" s="20"/>
      <c r="Y79" s="19"/>
      <c r="Z79" s="22">
        <v>51361000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10888769</v>
      </c>
      <c r="C82" s="18"/>
      <c r="D82" s="19">
        <v>8655000</v>
      </c>
      <c r="E82" s="20">
        <v>8655000</v>
      </c>
      <c r="F82" s="20">
        <v>991099</v>
      </c>
      <c r="G82" s="20">
        <v>993624</v>
      </c>
      <c r="H82" s="20">
        <v>1011523</v>
      </c>
      <c r="I82" s="20">
        <v>2996246</v>
      </c>
      <c r="J82" s="20">
        <v>990234</v>
      </c>
      <c r="K82" s="20">
        <v>990516</v>
      </c>
      <c r="L82" s="20">
        <v>987682</v>
      </c>
      <c r="M82" s="20">
        <v>2968432</v>
      </c>
      <c r="N82" s="20"/>
      <c r="O82" s="20"/>
      <c r="P82" s="20"/>
      <c r="Q82" s="20"/>
      <c r="R82" s="20"/>
      <c r="S82" s="20"/>
      <c r="T82" s="20"/>
      <c r="U82" s="20"/>
      <c r="V82" s="20">
        <v>5964678</v>
      </c>
      <c r="W82" s="20">
        <v>4337000</v>
      </c>
      <c r="X82" s="20"/>
      <c r="Y82" s="19"/>
      <c r="Z82" s="22">
        <v>8655000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953545</v>
      </c>
      <c r="C84" s="27"/>
      <c r="D84" s="28"/>
      <c r="E84" s="29"/>
      <c r="F84" s="29">
        <v>251127</v>
      </c>
      <c r="G84" s="29">
        <v>226660</v>
      </c>
      <c r="H84" s="29"/>
      <c r="I84" s="29">
        <v>477787</v>
      </c>
      <c r="J84" s="29">
        <v>-477788</v>
      </c>
      <c r="K84" s="29"/>
      <c r="L84" s="29"/>
      <c r="M84" s="29">
        <v>-477788</v>
      </c>
      <c r="N84" s="29"/>
      <c r="O84" s="29"/>
      <c r="P84" s="29"/>
      <c r="Q84" s="29"/>
      <c r="R84" s="29"/>
      <c r="S84" s="29"/>
      <c r="T84" s="29"/>
      <c r="U84" s="29"/>
      <c r="V84" s="29">
        <v>-1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2298561</v>
      </c>
      <c r="C5" s="18">
        <v>0</v>
      </c>
      <c r="D5" s="58">
        <v>2150000</v>
      </c>
      <c r="E5" s="59">
        <v>2150000</v>
      </c>
      <c r="F5" s="59">
        <v>195709</v>
      </c>
      <c r="G5" s="59">
        <v>468944</v>
      </c>
      <c r="H5" s="59">
        <v>459019</v>
      </c>
      <c r="I5" s="59">
        <v>1123672</v>
      </c>
      <c r="J5" s="59">
        <v>500193</v>
      </c>
      <c r="K5" s="59">
        <v>499984</v>
      </c>
      <c r="L5" s="59">
        <v>496275</v>
      </c>
      <c r="M5" s="59">
        <v>1496452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2620124</v>
      </c>
      <c r="W5" s="59">
        <v>1075002</v>
      </c>
      <c r="X5" s="59">
        <v>1545122</v>
      </c>
      <c r="Y5" s="60">
        <v>143.73</v>
      </c>
      <c r="Z5" s="61">
        <v>2150000</v>
      </c>
    </row>
    <row r="6" spans="1:26" ht="13.5">
      <c r="A6" s="57" t="s">
        <v>32</v>
      </c>
      <c r="B6" s="18">
        <v>390712</v>
      </c>
      <c r="C6" s="18">
        <v>0</v>
      </c>
      <c r="D6" s="58">
        <v>943246</v>
      </c>
      <c r="E6" s="59">
        <v>943246</v>
      </c>
      <c r="F6" s="59">
        <v>77910</v>
      </c>
      <c r="G6" s="59">
        <v>79092</v>
      </c>
      <c r="H6" s="59">
        <v>114217</v>
      </c>
      <c r="I6" s="59">
        <v>271219</v>
      </c>
      <c r="J6" s="59">
        <v>94152</v>
      </c>
      <c r="K6" s="59">
        <v>139577</v>
      </c>
      <c r="L6" s="59">
        <v>101042</v>
      </c>
      <c r="M6" s="59">
        <v>334771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605990</v>
      </c>
      <c r="W6" s="59">
        <v>471498</v>
      </c>
      <c r="X6" s="59">
        <v>134492</v>
      </c>
      <c r="Y6" s="60">
        <v>28.52</v>
      </c>
      <c r="Z6" s="61">
        <v>943246</v>
      </c>
    </row>
    <row r="7" spans="1:26" ht="13.5">
      <c r="A7" s="57" t="s">
        <v>33</v>
      </c>
      <c r="B7" s="18">
        <v>980576</v>
      </c>
      <c r="C7" s="18">
        <v>0</v>
      </c>
      <c r="D7" s="58">
        <v>320000</v>
      </c>
      <c r="E7" s="59">
        <v>320000</v>
      </c>
      <c r="F7" s="59">
        <v>20200</v>
      </c>
      <c r="G7" s="59">
        <v>23255</v>
      </c>
      <c r="H7" s="59">
        <v>242346</v>
      </c>
      <c r="I7" s="59">
        <v>285801</v>
      </c>
      <c r="J7" s="59">
        <v>43228</v>
      </c>
      <c r="K7" s="59">
        <v>31567</v>
      </c>
      <c r="L7" s="59">
        <v>30927</v>
      </c>
      <c r="M7" s="59">
        <v>105722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391523</v>
      </c>
      <c r="W7" s="59">
        <v>133333</v>
      </c>
      <c r="X7" s="59">
        <v>258190</v>
      </c>
      <c r="Y7" s="60">
        <v>193.64</v>
      </c>
      <c r="Z7" s="61">
        <v>320000</v>
      </c>
    </row>
    <row r="8" spans="1:26" ht="13.5">
      <c r="A8" s="57" t="s">
        <v>34</v>
      </c>
      <c r="B8" s="18">
        <v>48460000</v>
      </c>
      <c r="C8" s="18">
        <v>0</v>
      </c>
      <c r="D8" s="58">
        <v>70264903</v>
      </c>
      <c r="E8" s="59">
        <v>70264903</v>
      </c>
      <c r="F8" s="59">
        <v>157</v>
      </c>
      <c r="G8" s="59">
        <v>215996</v>
      </c>
      <c r="H8" s="59">
        <v>0</v>
      </c>
      <c r="I8" s="59">
        <v>216153</v>
      </c>
      <c r="J8" s="59">
        <v>278332</v>
      </c>
      <c r="K8" s="59">
        <v>21957655</v>
      </c>
      <c r="L8" s="59">
        <v>391881</v>
      </c>
      <c r="M8" s="59">
        <v>22627868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22844021</v>
      </c>
      <c r="W8" s="59">
        <v>47649500</v>
      </c>
      <c r="X8" s="59">
        <v>-24805479</v>
      </c>
      <c r="Y8" s="60">
        <v>-52.06</v>
      </c>
      <c r="Z8" s="61">
        <v>70264903</v>
      </c>
    </row>
    <row r="9" spans="1:26" ht="13.5">
      <c r="A9" s="57" t="s">
        <v>35</v>
      </c>
      <c r="B9" s="18">
        <v>6936807</v>
      </c>
      <c r="C9" s="18">
        <v>0</v>
      </c>
      <c r="D9" s="58">
        <v>8417449</v>
      </c>
      <c r="E9" s="59">
        <v>8417449</v>
      </c>
      <c r="F9" s="59">
        <v>27027018</v>
      </c>
      <c r="G9" s="59">
        <v>483464</v>
      </c>
      <c r="H9" s="59">
        <v>354807</v>
      </c>
      <c r="I9" s="59">
        <v>27865289</v>
      </c>
      <c r="J9" s="59">
        <v>421918</v>
      </c>
      <c r="K9" s="59">
        <v>434121</v>
      </c>
      <c r="L9" s="59">
        <v>631550</v>
      </c>
      <c r="M9" s="59">
        <v>1487589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29352878</v>
      </c>
      <c r="W9" s="59">
        <v>4179896</v>
      </c>
      <c r="X9" s="59">
        <v>25172982</v>
      </c>
      <c r="Y9" s="60">
        <v>602.24</v>
      </c>
      <c r="Z9" s="61">
        <v>8417449</v>
      </c>
    </row>
    <row r="10" spans="1:26" ht="25.5">
      <c r="A10" s="62" t="s">
        <v>105</v>
      </c>
      <c r="B10" s="63">
        <f>SUM(B5:B9)</f>
        <v>59066656</v>
      </c>
      <c r="C10" s="63">
        <f>SUM(C5:C9)</f>
        <v>0</v>
      </c>
      <c r="D10" s="64">
        <f aca="true" t="shared" si="0" ref="D10:Z10">SUM(D5:D9)</f>
        <v>82095598</v>
      </c>
      <c r="E10" s="65">
        <f t="shared" si="0"/>
        <v>82095598</v>
      </c>
      <c r="F10" s="65">
        <f t="shared" si="0"/>
        <v>27320994</v>
      </c>
      <c r="G10" s="65">
        <f t="shared" si="0"/>
        <v>1270751</v>
      </c>
      <c r="H10" s="65">
        <f t="shared" si="0"/>
        <v>1170389</v>
      </c>
      <c r="I10" s="65">
        <f t="shared" si="0"/>
        <v>29762134</v>
      </c>
      <c r="J10" s="65">
        <f t="shared" si="0"/>
        <v>1337823</v>
      </c>
      <c r="K10" s="65">
        <f t="shared" si="0"/>
        <v>23062904</v>
      </c>
      <c r="L10" s="65">
        <f t="shared" si="0"/>
        <v>1651675</v>
      </c>
      <c r="M10" s="65">
        <f t="shared" si="0"/>
        <v>26052402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55814536</v>
      </c>
      <c r="W10" s="65">
        <f t="shared" si="0"/>
        <v>53509229</v>
      </c>
      <c r="X10" s="65">
        <f t="shared" si="0"/>
        <v>2305307</v>
      </c>
      <c r="Y10" s="66">
        <f>+IF(W10&lt;&gt;0,(X10/W10)*100,0)</f>
        <v>4.308241854877035</v>
      </c>
      <c r="Z10" s="67">
        <f t="shared" si="0"/>
        <v>82095598</v>
      </c>
    </row>
    <row r="11" spans="1:26" ht="13.5">
      <c r="A11" s="57" t="s">
        <v>36</v>
      </c>
      <c r="B11" s="18">
        <v>28046887</v>
      </c>
      <c r="C11" s="18">
        <v>0</v>
      </c>
      <c r="D11" s="58">
        <v>35972248</v>
      </c>
      <c r="E11" s="59">
        <v>35972248</v>
      </c>
      <c r="F11" s="59">
        <v>1781466</v>
      </c>
      <c r="G11" s="59">
        <v>1548482</v>
      </c>
      <c r="H11" s="59">
        <v>1461763</v>
      </c>
      <c r="I11" s="59">
        <v>4791711</v>
      </c>
      <c r="J11" s="59">
        <v>1547327</v>
      </c>
      <c r="K11" s="59">
        <v>2337557</v>
      </c>
      <c r="L11" s="59">
        <v>2178793</v>
      </c>
      <c r="M11" s="59">
        <v>6063677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10855388</v>
      </c>
      <c r="W11" s="59">
        <v>18893340</v>
      </c>
      <c r="X11" s="59">
        <v>-8037952</v>
      </c>
      <c r="Y11" s="60">
        <v>-42.54</v>
      </c>
      <c r="Z11" s="61">
        <v>35972248</v>
      </c>
    </row>
    <row r="12" spans="1:26" ht="13.5">
      <c r="A12" s="57" t="s">
        <v>37</v>
      </c>
      <c r="B12" s="18">
        <v>7121670</v>
      </c>
      <c r="C12" s="18">
        <v>0</v>
      </c>
      <c r="D12" s="58">
        <v>7460896</v>
      </c>
      <c r="E12" s="59">
        <v>7460896</v>
      </c>
      <c r="F12" s="59">
        <v>0</v>
      </c>
      <c r="G12" s="59">
        <v>447684</v>
      </c>
      <c r="H12" s="59">
        <v>437634</v>
      </c>
      <c r="I12" s="59">
        <v>885318</v>
      </c>
      <c r="J12" s="59">
        <v>625759</v>
      </c>
      <c r="K12" s="59">
        <v>595798</v>
      </c>
      <c r="L12" s="59">
        <v>646814</v>
      </c>
      <c r="M12" s="59">
        <v>1868371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2753689</v>
      </c>
      <c r="W12" s="59">
        <v>3473646</v>
      </c>
      <c r="X12" s="59">
        <v>-719957</v>
      </c>
      <c r="Y12" s="60">
        <v>-20.73</v>
      </c>
      <c r="Z12" s="61">
        <v>7460896</v>
      </c>
    </row>
    <row r="13" spans="1:26" ht="13.5">
      <c r="A13" s="57" t="s">
        <v>106</v>
      </c>
      <c r="B13" s="18">
        <v>2881066</v>
      </c>
      <c r="C13" s="18">
        <v>0</v>
      </c>
      <c r="D13" s="58">
        <v>3000000</v>
      </c>
      <c r="E13" s="59">
        <v>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3000000</v>
      </c>
    </row>
    <row r="14" spans="1:26" ht="13.5">
      <c r="A14" s="57" t="s">
        <v>38</v>
      </c>
      <c r="B14" s="18">
        <v>139310</v>
      </c>
      <c r="C14" s="18">
        <v>0</v>
      </c>
      <c r="D14" s="58">
        <v>119174</v>
      </c>
      <c r="E14" s="59">
        <v>119174</v>
      </c>
      <c r="F14" s="59">
        <v>0</v>
      </c>
      <c r="G14" s="59">
        <v>0</v>
      </c>
      <c r="H14" s="59">
        <v>8180</v>
      </c>
      <c r="I14" s="59">
        <v>8180</v>
      </c>
      <c r="J14" s="59">
        <v>7518</v>
      </c>
      <c r="K14" s="59">
        <v>7474</v>
      </c>
      <c r="L14" s="59">
        <v>8969</v>
      </c>
      <c r="M14" s="59">
        <v>23961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32141</v>
      </c>
      <c r="W14" s="59">
        <v>59586</v>
      </c>
      <c r="X14" s="59">
        <v>-27445</v>
      </c>
      <c r="Y14" s="60">
        <v>-46.06</v>
      </c>
      <c r="Z14" s="61">
        <v>119174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1791583</v>
      </c>
      <c r="H16" s="59">
        <v>2304342</v>
      </c>
      <c r="I16" s="59">
        <v>4095925</v>
      </c>
      <c r="J16" s="59">
        <v>447635</v>
      </c>
      <c r="K16" s="59">
        <v>852592</v>
      </c>
      <c r="L16" s="59">
        <v>513572</v>
      </c>
      <c r="M16" s="59">
        <v>1813799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5909724</v>
      </c>
      <c r="W16" s="59"/>
      <c r="X16" s="59">
        <v>5909724</v>
      </c>
      <c r="Y16" s="60">
        <v>0</v>
      </c>
      <c r="Z16" s="61">
        <v>0</v>
      </c>
    </row>
    <row r="17" spans="1:26" ht="13.5">
      <c r="A17" s="57" t="s">
        <v>41</v>
      </c>
      <c r="B17" s="18">
        <v>25589939</v>
      </c>
      <c r="C17" s="18">
        <v>0</v>
      </c>
      <c r="D17" s="58">
        <v>24831279</v>
      </c>
      <c r="E17" s="59">
        <v>24831279</v>
      </c>
      <c r="F17" s="59">
        <v>1689420</v>
      </c>
      <c r="G17" s="59">
        <v>10864319</v>
      </c>
      <c r="H17" s="59">
        <v>3723904</v>
      </c>
      <c r="I17" s="59">
        <v>16277643</v>
      </c>
      <c r="J17" s="59">
        <v>5576001</v>
      </c>
      <c r="K17" s="59">
        <v>2060203</v>
      </c>
      <c r="L17" s="59">
        <v>3591826</v>
      </c>
      <c r="M17" s="59">
        <v>11228030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27505673</v>
      </c>
      <c r="W17" s="59">
        <v>11493098</v>
      </c>
      <c r="X17" s="59">
        <v>16012575</v>
      </c>
      <c r="Y17" s="60">
        <v>139.32</v>
      </c>
      <c r="Z17" s="61">
        <v>24831279</v>
      </c>
    </row>
    <row r="18" spans="1:26" ht="13.5">
      <c r="A18" s="69" t="s">
        <v>42</v>
      </c>
      <c r="B18" s="70">
        <f>SUM(B11:B17)</f>
        <v>63778872</v>
      </c>
      <c r="C18" s="70">
        <f>SUM(C11:C17)</f>
        <v>0</v>
      </c>
      <c r="D18" s="71">
        <f aca="true" t="shared" si="1" ref="D18:Z18">SUM(D11:D17)</f>
        <v>71383597</v>
      </c>
      <c r="E18" s="72">
        <f t="shared" si="1"/>
        <v>71383597</v>
      </c>
      <c r="F18" s="72">
        <f t="shared" si="1"/>
        <v>3470886</v>
      </c>
      <c r="G18" s="72">
        <f t="shared" si="1"/>
        <v>14652068</v>
      </c>
      <c r="H18" s="72">
        <f t="shared" si="1"/>
        <v>7935823</v>
      </c>
      <c r="I18" s="72">
        <f t="shared" si="1"/>
        <v>26058777</v>
      </c>
      <c r="J18" s="72">
        <f t="shared" si="1"/>
        <v>8204240</v>
      </c>
      <c r="K18" s="72">
        <f t="shared" si="1"/>
        <v>5853624</v>
      </c>
      <c r="L18" s="72">
        <f t="shared" si="1"/>
        <v>6939974</v>
      </c>
      <c r="M18" s="72">
        <f t="shared" si="1"/>
        <v>20997838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47056615</v>
      </c>
      <c r="W18" s="72">
        <f t="shared" si="1"/>
        <v>33919670</v>
      </c>
      <c r="X18" s="72">
        <f t="shared" si="1"/>
        <v>13136945</v>
      </c>
      <c r="Y18" s="66">
        <f>+IF(W18&lt;&gt;0,(X18/W18)*100,0)</f>
        <v>38.729577852614725</v>
      </c>
      <c r="Z18" s="73">
        <f t="shared" si="1"/>
        <v>71383597</v>
      </c>
    </row>
    <row r="19" spans="1:26" ht="13.5">
      <c r="A19" s="69" t="s">
        <v>43</v>
      </c>
      <c r="B19" s="74">
        <f>+B10-B18</f>
        <v>-4712216</v>
      </c>
      <c r="C19" s="74">
        <f>+C10-C18</f>
        <v>0</v>
      </c>
      <c r="D19" s="75">
        <f aca="true" t="shared" si="2" ref="D19:Z19">+D10-D18</f>
        <v>10712001</v>
      </c>
      <c r="E19" s="76">
        <f t="shared" si="2"/>
        <v>10712001</v>
      </c>
      <c r="F19" s="76">
        <f t="shared" si="2"/>
        <v>23850108</v>
      </c>
      <c r="G19" s="76">
        <f t="shared" si="2"/>
        <v>-13381317</v>
      </c>
      <c r="H19" s="76">
        <f t="shared" si="2"/>
        <v>-6765434</v>
      </c>
      <c r="I19" s="76">
        <f t="shared" si="2"/>
        <v>3703357</v>
      </c>
      <c r="J19" s="76">
        <f t="shared" si="2"/>
        <v>-6866417</v>
      </c>
      <c r="K19" s="76">
        <f t="shared" si="2"/>
        <v>17209280</v>
      </c>
      <c r="L19" s="76">
        <f t="shared" si="2"/>
        <v>-5288299</v>
      </c>
      <c r="M19" s="76">
        <f t="shared" si="2"/>
        <v>5054564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8757921</v>
      </c>
      <c r="W19" s="76">
        <f>IF(E10=E18,0,W10-W18)</f>
        <v>19589559</v>
      </c>
      <c r="X19" s="76">
        <f t="shared" si="2"/>
        <v>-10831638</v>
      </c>
      <c r="Y19" s="77">
        <f>+IF(W19&lt;&gt;0,(X19/W19)*100,0)</f>
        <v>-55.292913944617126</v>
      </c>
      <c r="Z19" s="78">
        <f t="shared" si="2"/>
        <v>10712001</v>
      </c>
    </row>
    <row r="20" spans="1:26" ht="13.5">
      <c r="A20" s="57" t="s">
        <v>44</v>
      </c>
      <c r="B20" s="18">
        <v>40237916</v>
      </c>
      <c r="C20" s="18">
        <v>0</v>
      </c>
      <c r="D20" s="58">
        <v>22855100</v>
      </c>
      <c r="E20" s="59">
        <v>22855100</v>
      </c>
      <c r="F20" s="59">
        <v>0</v>
      </c>
      <c r="G20" s="59">
        <v>0</v>
      </c>
      <c r="H20" s="59">
        <v>0</v>
      </c>
      <c r="I20" s="59">
        <v>0</v>
      </c>
      <c r="J20" s="59">
        <v>3269921</v>
      </c>
      <c r="K20" s="59">
        <v>1451473</v>
      </c>
      <c r="L20" s="59">
        <v>0</v>
      </c>
      <c r="M20" s="59">
        <v>4721394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4721394</v>
      </c>
      <c r="W20" s="59">
        <v>16601325</v>
      </c>
      <c r="X20" s="59">
        <v>-11879931</v>
      </c>
      <c r="Y20" s="60">
        <v>-71.56</v>
      </c>
      <c r="Z20" s="61">
        <v>22855100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35525700</v>
      </c>
      <c r="C22" s="85">
        <f>SUM(C19:C21)</f>
        <v>0</v>
      </c>
      <c r="D22" s="86">
        <f aca="true" t="shared" si="3" ref="D22:Z22">SUM(D19:D21)</f>
        <v>33567101</v>
      </c>
      <c r="E22" s="87">
        <f t="shared" si="3"/>
        <v>33567101</v>
      </c>
      <c r="F22" s="87">
        <f t="shared" si="3"/>
        <v>23850108</v>
      </c>
      <c r="G22" s="87">
        <f t="shared" si="3"/>
        <v>-13381317</v>
      </c>
      <c r="H22" s="87">
        <f t="shared" si="3"/>
        <v>-6765434</v>
      </c>
      <c r="I22" s="87">
        <f t="shared" si="3"/>
        <v>3703357</v>
      </c>
      <c r="J22" s="87">
        <f t="shared" si="3"/>
        <v>-3596496</v>
      </c>
      <c r="K22" s="87">
        <f t="shared" si="3"/>
        <v>18660753</v>
      </c>
      <c r="L22" s="87">
        <f t="shared" si="3"/>
        <v>-5288299</v>
      </c>
      <c r="M22" s="87">
        <f t="shared" si="3"/>
        <v>9775958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13479315</v>
      </c>
      <c r="W22" s="87">
        <f t="shared" si="3"/>
        <v>36190884</v>
      </c>
      <c r="X22" s="87">
        <f t="shared" si="3"/>
        <v>-22711569</v>
      </c>
      <c r="Y22" s="88">
        <f>+IF(W22&lt;&gt;0,(X22/W22)*100,0)</f>
        <v>-62.75494403507801</v>
      </c>
      <c r="Z22" s="89">
        <f t="shared" si="3"/>
        <v>33567101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35525700</v>
      </c>
      <c r="C24" s="74">
        <f>SUM(C22:C23)</f>
        <v>0</v>
      </c>
      <c r="D24" s="75">
        <f aca="true" t="shared" si="4" ref="D24:Z24">SUM(D22:D23)</f>
        <v>33567101</v>
      </c>
      <c r="E24" s="76">
        <f t="shared" si="4"/>
        <v>33567101</v>
      </c>
      <c r="F24" s="76">
        <f t="shared" si="4"/>
        <v>23850108</v>
      </c>
      <c r="G24" s="76">
        <f t="shared" si="4"/>
        <v>-13381317</v>
      </c>
      <c r="H24" s="76">
        <f t="shared" si="4"/>
        <v>-6765434</v>
      </c>
      <c r="I24" s="76">
        <f t="shared" si="4"/>
        <v>3703357</v>
      </c>
      <c r="J24" s="76">
        <f t="shared" si="4"/>
        <v>-3596496</v>
      </c>
      <c r="K24" s="76">
        <f t="shared" si="4"/>
        <v>18660753</v>
      </c>
      <c r="L24" s="76">
        <f t="shared" si="4"/>
        <v>-5288299</v>
      </c>
      <c r="M24" s="76">
        <f t="shared" si="4"/>
        <v>9775958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13479315</v>
      </c>
      <c r="W24" s="76">
        <f t="shared" si="4"/>
        <v>36190884</v>
      </c>
      <c r="X24" s="76">
        <f t="shared" si="4"/>
        <v>-22711569</v>
      </c>
      <c r="Y24" s="77">
        <f>+IF(W24&lt;&gt;0,(X24/W24)*100,0)</f>
        <v>-62.75494403507801</v>
      </c>
      <c r="Z24" s="78">
        <f t="shared" si="4"/>
        <v>33567101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31492211</v>
      </c>
      <c r="C27" s="21">
        <v>0</v>
      </c>
      <c r="D27" s="98">
        <v>33567100</v>
      </c>
      <c r="E27" s="99">
        <v>33567100</v>
      </c>
      <c r="F27" s="99">
        <v>1137172</v>
      </c>
      <c r="G27" s="99">
        <v>0</v>
      </c>
      <c r="H27" s="99">
        <v>2972053</v>
      </c>
      <c r="I27" s="99">
        <v>4109225</v>
      </c>
      <c r="J27" s="99">
        <v>4361864</v>
      </c>
      <c r="K27" s="99">
        <v>1317789</v>
      </c>
      <c r="L27" s="99">
        <v>1788542</v>
      </c>
      <c r="M27" s="99">
        <v>7468195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11577420</v>
      </c>
      <c r="W27" s="99">
        <v>16783550</v>
      </c>
      <c r="X27" s="99">
        <v>-5206130</v>
      </c>
      <c r="Y27" s="100">
        <v>-31.02</v>
      </c>
      <c r="Z27" s="101">
        <v>33567100</v>
      </c>
    </row>
    <row r="28" spans="1:26" ht="13.5">
      <c r="A28" s="102" t="s">
        <v>44</v>
      </c>
      <c r="B28" s="18">
        <v>30657286</v>
      </c>
      <c r="C28" s="18">
        <v>0</v>
      </c>
      <c r="D28" s="58">
        <v>22855100</v>
      </c>
      <c r="E28" s="59">
        <v>22855100</v>
      </c>
      <c r="F28" s="59">
        <v>1137172</v>
      </c>
      <c r="G28" s="59">
        <v>0</v>
      </c>
      <c r="H28" s="59">
        <v>2972053</v>
      </c>
      <c r="I28" s="59">
        <v>4109225</v>
      </c>
      <c r="J28" s="59">
        <v>4361864</v>
      </c>
      <c r="K28" s="59">
        <v>1317789</v>
      </c>
      <c r="L28" s="59">
        <v>1772868</v>
      </c>
      <c r="M28" s="59">
        <v>7452521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11561746</v>
      </c>
      <c r="W28" s="59">
        <v>11427550</v>
      </c>
      <c r="X28" s="59">
        <v>134196</v>
      </c>
      <c r="Y28" s="60">
        <v>1.17</v>
      </c>
      <c r="Z28" s="61">
        <v>22855100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15674</v>
      </c>
      <c r="M29" s="59">
        <v>15674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15674</v>
      </c>
      <c r="W29" s="59"/>
      <c r="X29" s="59">
        <v>15674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834925</v>
      </c>
      <c r="C31" s="18">
        <v>0</v>
      </c>
      <c r="D31" s="58">
        <v>10712000</v>
      </c>
      <c r="E31" s="59">
        <v>10712000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5356000</v>
      </c>
      <c r="X31" s="59">
        <v>-5356000</v>
      </c>
      <c r="Y31" s="60">
        <v>-100</v>
      </c>
      <c r="Z31" s="61">
        <v>10712000</v>
      </c>
    </row>
    <row r="32" spans="1:26" ht="13.5">
      <c r="A32" s="69" t="s">
        <v>50</v>
      </c>
      <c r="B32" s="21">
        <f>SUM(B28:B31)</f>
        <v>31492211</v>
      </c>
      <c r="C32" s="21">
        <f>SUM(C28:C31)</f>
        <v>0</v>
      </c>
      <c r="D32" s="98">
        <f aca="true" t="shared" si="5" ref="D32:Z32">SUM(D28:D31)</f>
        <v>33567100</v>
      </c>
      <c r="E32" s="99">
        <f t="shared" si="5"/>
        <v>33567100</v>
      </c>
      <c r="F32" s="99">
        <f t="shared" si="5"/>
        <v>1137172</v>
      </c>
      <c r="G32" s="99">
        <f t="shared" si="5"/>
        <v>0</v>
      </c>
      <c r="H32" s="99">
        <f t="shared" si="5"/>
        <v>2972053</v>
      </c>
      <c r="I32" s="99">
        <f t="shared" si="5"/>
        <v>4109225</v>
      </c>
      <c r="J32" s="99">
        <f t="shared" si="5"/>
        <v>4361864</v>
      </c>
      <c r="K32" s="99">
        <f t="shared" si="5"/>
        <v>1317789</v>
      </c>
      <c r="L32" s="99">
        <f t="shared" si="5"/>
        <v>1788542</v>
      </c>
      <c r="M32" s="99">
        <f t="shared" si="5"/>
        <v>7468195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11577420</v>
      </c>
      <c r="W32" s="99">
        <f t="shared" si="5"/>
        <v>16783550</v>
      </c>
      <c r="X32" s="99">
        <f t="shared" si="5"/>
        <v>-5206130</v>
      </c>
      <c r="Y32" s="100">
        <f>+IF(W32&lt;&gt;0,(X32/W32)*100,0)</f>
        <v>-31.019242055465025</v>
      </c>
      <c r="Z32" s="101">
        <f t="shared" si="5"/>
        <v>33567100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9446000</v>
      </c>
      <c r="C35" s="18">
        <v>0</v>
      </c>
      <c r="D35" s="58">
        <v>8971373</v>
      </c>
      <c r="E35" s="59">
        <v>8971373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4485687</v>
      </c>
      <c r="X35" s="59">
        <v>-4485687</v>
      </c>
      <c r="Y35" s="60">
        <v>-100</v>
      </c>
      <c r="Z35" s="61">
        <v>8971373</v>
      </c>
    </row>
    <row r="36" spans="1:26" ht="13.5">
      <c r="A36" s="57" t="s">
        <v>53</v>
      </c>
      <c r="B36" s="18">
        <v>109419785</v>
      </c>
      <c r="C36" s="18">
        <v>0</v>
      </c>
      <c r="D36" s="58">
        <v>138732938</v>
      </c>
      <c r="E36" s="59">
        <v>138732938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69366469</v>
      </c>
      <c r="X36" s="59">
        <v>-69366469</v>
      </c>
      <c r="Y36" s="60">
        <v>-100</v>
      </c>
      <c r="Z36" s="61">
        <v>138732938</v>
      </c>
    </row>
    <row r="37" spans="1:26" ht="13.5">
      <c r="A37" s="57" t="s">
        <v>54</v>
      </c>
      <c r="B37" s="18">
        <v>8414261</v>
      </c>
      <c r="C37" s="18">
        <v>0</v>
      </c>
      <c r="D37" s="58">
        <v>4696967</v>
      </c>
      <c r="E37" s="59">
        <v>4696967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2348484</v>
      </c>
      <c r="X37" s="59">
        <v>-2348484</v>
      </c>
      <c r="Y37" s="60">
        <v>-100</v>
      </c>
      <c r="Z37" s="61">
        <v>4696967</v>
      </c>
    </row>
    <row r="38" spans="1:26" ht="13.5">
      <c r="A38" s="57" t="s">
        <v>55</v>
      </c>
      <c r="B38" s="18">
        <v>4222383</v>
      </c>
      <c r="C38" s="18">
        <v>0</v>
      </c>
      <c r="D38" s="58">
        <v>499640</v>
      </c>
      <c r="E38" s="59">
        <v>499640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249820</v>
      </c>
      <c r="X38" s="59">
        <v>-249820</v>
      </c>
      <c r="Y38" s="60">
        <v>-100</v>
      </c>
      <c r="Z38" s="61">
        <v>499640</v>
      </c>
    </row>
    <row r="39" spans="1:26" ht="13.5">
      <c r="A39" s="57" t="s">
        <v>56</v>
      </c>
      <c r="B39" s="18">
        <v>106229141</v>
      </c>
      <c r="C39" s="18">
        <v>0</v>
      </c>
      <c r="D39" s="58">
        <v>142507704</v>
      </c>
      <c r="E39" s="59">
        <v>142507704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71253852</v>
      </c>
      <c r="X39" s="59">
        <v>-71253852</v>
      </c>
      <c r="Y39" s="60">
        <v>-100</v>
      </c>
      <c r="Z39" s="61">
        <v>142507704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22588808</v>
      </c>
      <c r="C42" s="18">
        <v>0</v>
      </c>
      <c r="D42" s="58">
        <v>37261989</v>
      </c>
      <c r="E42" s="59">
        <v>37261989</v>
      </c>
      <c r="F42" s="59">
        <v>8604727</v>
      </c>
      <c r="G42" s="59">
        <v>-3463989</v>
      </c>
      <c r="H42" s="59">
        <v>-5523233</v>
      </c>
      <c r="I42" s="59">
        <v>-382495</v>
      </c>
      <c r="J42" s="59">
        <v>-4364209</v>
      </c>
      <c r="K42" s="59">
        <v>18082780</v>
      </c>
      <c r="L42" s="59">
        <v>-28742816</v>
      </c>
      <c r="M42" s="59">
        <v>-15024245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-15406740</v>
      </c>
      <c r="W42" s="59">
        <v>35328548</v>
      </c>
      <c r="X42" s="59">
        <v>-50735288</v>
      </c>
      <c r="Y42" s="60">
        <v>-143.61</v>
      </c>
      <c r="Z42" s="61">
        <v>37261989</v>
      </c>
    </row>
    <row r="43" spans="1:26" ht="13.5">
      <c r="A43" s="57" t="s">
        <v>59</v>
      </c>
      <c r="B43" s="18">
        <v>-22255744</v>
      </c>
      <c r="C43" s="18">
        <v>0</v>
      </c>
      <c r="D43" s="58">
        <v>-32377100</v>
      </c>
      <c r="E43" s="59">
        <v>-32377100</v>
      </c>
      <c r="F43" s="59">
        <v>-1137172</v>
      </c>
      <c r="G43" s="59">
        <v>0</v>
      </c>
      <c r="H43" s="59">
        <v>-2972053</v>
      </c>
      <c r="I43" s="59">
        <v>-4109225</v>
      </c>
      <c r="J43" s="59">
        <v>-4361864</v>
      </c>
      <c r="K43" s="59">
        <v>-1317789</v>
      </c>
      <c r="L43" s="59">
        <v>-1772868</v>
      </c>
      <c r="M43" s="59">
        <v>-7452521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-11561746</v>
      </c>
      <c r="W43" s="59">
        <v>-16310000</v>
      </c>
      <c r="X43" s="59">
        <v>4748254</v>
      </c>
      <c r="Y43" s="60">
        <v>-29.11</v>
      </c>
      <c r="Z43" s="61">
        <v>-32377100</v>
      </c>
    </row>
    <row r="44" spans="1:26" ht="13.5">
      <c r="A44" s="57" t="s">
        <v>60</v>
      </c>
      <c r="B44" s="18">
        <v>309183</v>
      </c>
      <c r="C44" s="18">
        <v>0</v>
      </c>
      <c r="D44" s="58">
        <v>-345663</v>
      </c>
      <c r="E44" s="59">
        <v>-345663</v>
      </c>
      <c r="F44" s="59">
        <v>-27052</v>
      </c>
      <c r="G44" s="59">
        <v>-28160</v>
      </c>
      <c r="H44" s="59">
        <v>-27984</v>
      </c>
      <c r="I44" s="59">
        <v>-83196</v>
      </c>
      <c r="J44" s="59">
        <v>-28727</v>
      </c>
      <c r="K44" s="59">
        <v>-28727</v>
      </c>
      <c r="L44" s="59">
        <v>-29013</v>
      </c>
      <c r="M44" s="59">
        <v>-86467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-169663</v>
      </c>
      <c r="W44" s="59">
        <v>-173424</v>
      </c>
      <c r="X44" s="59">
        <v>3761</v>
      </c>
      <c r="Y44" s="60">
        <v>-2.17</v>
      </c>
      <c r="Z44" s="61">
        <v>-345663</v>
      </c>
    </row>
    <row r="45" spans="1:26" ht="13.5">
      <c r="A45" s="69" t="s">
        <v>61</v>
      </c>
      <c r="B45" s="21">
        <v>4923769</v>
      </c>
      <c r="C45" s="21">
        <v>0</v>
      </c>
      <c r="D45" s="98">
        <v>4620225</v>
      </c>
      <c r="E45" s="99">
        <v>4620225</v>
      </c>
      <c r="F45" s="99">
        <v>12426288</v>
      </c>
      <c r="G45" s="99">
        <v>8934139</v>
      </c>
      <c r="H45" s="99">
        <v>410869</v>
      </c>
      <c r="I45" s="99">
        <v>410869</v>
      </c>
      <c r="J45" s="99">
        <v>-8343931</v>
      </c>
      <c r="K45" s="99">
        <v>8392333</v>
      </c>
      <c r="L45" s="99">
        <v>-22152364</v>
      </c>
      <c r="M45" s="99">
        <v>-22152364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-22152364</v>
      </c>
      <c r="W45" s="99">
        <v>18926123</v>
      </c>
      <c r="X45" s="99">
        <v>-41078487</v>
      </c>
      <c r="Y45" s="100">
        <v>-217.05</v>
      </c>
      <c r="Z45" s="101">
        <v>4620225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614663</v>
      </c>
      <c r="C49" s="51">
        <v>0</v>
      </c>
      <c r="D49" s="128">
        <v>593001</v>
      </c>
      <c r="E49" s="53">
        <v>556337</v>
      </c>
      <c r="F49" s="53">
        <v>0</v>
      </c>
      <c r="G49" s="53">
        <v>0</v>
      </c>
      <c r="H49" s="53">
        <v>0</v>
      </c>
      <c r="I49" s="53">
        <v>548438</v>
      </c>
      <c r="J49" s="53">
        <v>0</v>
      </c>
      <c r="K49" s="53">
        <v>0</v>
      </c>
      <c r="L49" s="53">
        <v>0</v>
      </c>
      <c r="M49" s="53">
        <v>543294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531379</v>
      </c>
      <c r="W49" s="53">
        <v>5809975</v>
      </c>
      <c r="X49" s="53">
        <v>0</v>
      </c>
      <c r="Y49" s="53">
        <v>9197087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1103591</v>
      </c>
      <c r="C51" s="51">
        <v>0</v>
      </c>
      <c r="D51" s="128">
        <v>787764</v>
      </c>
      <c r="E51" s="53">
        <v>199010</v>
      </c>
      <c r="F51" s="53">
        <v>0</v>
      </c>
      <c r="G51" s="53">
        <v>0</v>
      </c>
      <c r="H51" s="53">
        <v>0</v>
      </c>
      <c r="I51" s="53">
        <v>200614</v>
      </c>
      <c r="J51" s="53">
        <v>0</v>
      </c>
      <c r="K51" s="53">
        <v>0</v>
      </c>
      <c r="L51" s="53">
        <v>0</v>
      </c>
      <c r="M51" s="53">
        <v>1583049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3874028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76.12765028048644</v>
      </c>
      <c r="E58" s="7">
        <f t="shared" si="6"/>
        <v>76.12765028048644</v>
      </c>
      <c r="F58" s="7">
        <f t="shared" si="6"/>
        <v>14.666379162265777</v>
      </c>
      <c r="G58" s="7">
        <f t="shared" si="6"/>
        <v>9.841141822799962</v>
      </c>
      <c r="H58" s="7">
        <f t="shared" si="6"/>
        <v>14.476254171699324</v>
      </c>
      <c r="I58" s="7">
        <f t="shared" si="6"/>
        <v>12.727371129709173</v>
      </c>
      <c r="J58" s="7">
        <f t="shared" si="6"/>
        <v>19.40969629325219</v>
      </c>
      <c r="K58" s="7">
        <f t="shared" si="6"/>
        <v>59.011427394094305</v>
      </c>
      <c r="L58" s="7">
        <f t="shared" si="6"/>
        <v>14.58039651633512</v>
      </c>
      <c r="M58" s="7">
        <f t="shared" si="6"/>
        <v>31.901552944856693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23.672884696479667</v>
      </c>
      <c r="W58" s="7">
        <f t="shared" si="6"/>
        <v>76.13220242580252</v>
      </c>
      <c r="X58" s="7">
        <f t="shared" si="6"/>
        <v>0</v>
      </c>
      <c r="Y58" s="7">
        <f t="shared" si="6"/>
        <v>0</v>
      </c>
      <c r="Z58" s="8">
        <f t="shared" si="6"/>
        <v>76.12765028048644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</v>
      </c>
      <c r="E59" s="10">
        <f t="shared" si="7"/>
        <v>80</v>
      </c>
      <c r="F59" s="10">
        <f t="shared" si="7"/>
        <v>9.149809155429745</v>
      </c>
      <c r="G59" s="10">
        <f t="shared" si="7"/>
        <v>7.98730765293937</v>
      </c>
      <c r="H59" s="10">
        <f t="shared" si="7"/>
        <v>8.809439260684199</v>
      </c>
      <c r="I59" s="10">
        <f t="shared" si="7"/>
        <v>8.525619575819277</v>
      </c>
      <c r="J59" s="10">
        <f t="shared" si="7"/>
        <v>16.09958555997385</v>
      </c>
      <c r="K59" s="10">
        <f t="shared" si="7"/>
        <v>73.98976767256552</v>
      </c>
      <c r="L59" s="10">
        <f t="shared" si="7"/>
        <v>11.654425469749635</v>
      </c>
      <c r="M59" s="10">
        <f t="shared" si="7"/>
        <v>33.96727726649435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23.05631336532164</v>
      </c>
      <c r="W59" s="10">
        <f t="shared" si="7"/>
        <v>79.99966511690211</v>
      </c>
      <c r="X59" s="10">
        <f t="shared" si="7"/>
        <v>0</v>
      </c>
      <c r="Y59" s="10">
        <f t="shared" si="7"/>
        <v>0</v>
      </c>
      <c r="Z59" s="11">
        <f t="shared" si="7"/>
        <v>80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95.00045587259315</v>
      </c>
      <c r="E60" s="13">
        <f t="shared" si="7"/>
        <v>95.00045587259315</v>
      </c>
      <c r="F60" s="13">
        <f t="shared" si="7"/>
        <v>28.523937877037607</v>
      </c>
      <c r="G60" s="13">
        <f t="shared" si="7"/>
        <v>20.832701158144946</v>
      </c>
      <c r="H60" s="13">
        <f t="shared" si="7"/>
        <v>40.77851808399801</v>
      </c>
      <c r="I60" s="13">
        <f t="shared" si="7"/>
        <v>31.44175002488764</v>
      </c>
      <c r="J60" s="13">
        <f t="shared" si="7"/>
        <v>43.39153708896253</v>
      </c>
      <c r="K60" s="13">
        <f t="shared" si="7"/>
        <v>18.139091684159997</v>
      </c>
      <c r="L60" s="13">
        <f t="shared" si="7"/>
        <v>28.949347795966034</v>
      </c>
      <c r="M60" s="13">
        <f t="shared" si="7"/>
        <v>28.503962410125126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29.818808891235825</v>
      </c>
      <c r="W60" s="13">
        <f t="shared" si="7"/>
        <v>95.02564167822557</v>
      </c>
      <c r="X60" s="13">
        <f t="shared" si="7"/>
        <v>0</v>
      </c>
      <c r="Y60" s="13">
        <f t="shared" si="7"/>
        <v>0</v>
      </c>
      <c r="Z60" s="14">
        <f t="shared" si="7"/>
        <v>95.00045587259315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95.00045587259315</v>
      </c>
      <c r="E64" s="13">
        <f t="shared" si="7"/>
        <v>95.00045587259315</v>
      </c>
      <c r="F64" s="13">
        <f t="shared" si="7"/>
        <v>28.523937877037607</v>
      </c>
      <c r="G64" s="13">
        <f t="shared" si="7"/>
        <v>20.832701158144946</v>
      </c>
      <c r="H64" s="13">
        <f t="shared" si="7"/>
        <v>40.77851808399801</v>
      </c>
      <c r="I64" s="13">
        <f t="shared" si="7"/>
        <v>31.44175002488764</v>
      </c>
      <c r="J64" s="13">
        <f t="shared" si="7"/>
        <v>43.39153708896253</v>
      </c>
      <c r="K64" s="13">
        <f t="shared" si="7"/>
        <v>18.139091684159997</v>
      </c>
      <c r="L64" s="13">
        <f t="shared" si="7"/>
        <v>28.949347795966034</v>
      </c>
      <c r="M64" s="13">
        <f t="shared" si="7"/>
        <v>28.503962410125126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29.818808891235825</v>
      </c>
      <c r="W64" s="13">
        <f t="shared" si="7"/>
        <v>95.02564167822557</v>
      </c>
      <c r="X64" s="13">
        <f t="shared" si="7"/>
        <v>0</v>
      </c>
      <c r="Y64" s="13">
        <f t="shared" si="7"/>
        <v>0</v>
      </c>
      <c r="Z64" s="14">
        <f t="shared" si="7"/>
        <v>95.00045587259315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50.0004</v>
      </c>
      <c r="E66" s="16">
        <f t="shared" si="7"/>
        <v>50.0004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50.000600002400006</v>
      </c>
      <c r="X66" s="16">
        <f t="shared" si="7"/>
        <v>0</v>
      </c>
      <c r="Y66" s="16">
        <f t="shared" si="7"/>
        <v>0</v>
      </c>
      <c r="Z66" s="17">
        <f t="shared" si="7"/>
        <v>50.0004</v>
      </c>
    </row>
    <row r="67" spans="1:26" ht="13.5" hidden="1">
      <c r="A67" s="40" t="s">
        <v>119</v>
      </c>
      <c r="B67" s="23">
        <v>3218463</v>
      </c>
      <c r="C67" s="23"/>
      <c r="D67" s="24">
        <v>4093246</v>
      </c>
      <c r="E67" s="25">
        <v>4093246</v>
      </c>
      <c r="F67" s="25">
        <v>273619</v>
      </c>
      <c r="G67" s="25">
        <v>548036</v>
      </c>
      <c r="H67" s="25">
        <v>601074</v>
      </c>
      <c r="I67" s="25">
        <v>1422729</v>
      </c>
      <c r="J67" s="25">
        <v>625373</v>
      </c>
      <c r="K67" s="25">
        <v>669794</v>
      </c>
      <c r="L67" s="25">
        <v>597302</v>
      </c>
      <c r="M67" s="25">
        <v>1892469</v>
      </c>
      <c r="N67" s="25"/>
      <c r="O67" s="25"/>
      <c r="P67" s="25"/>
      <c r="Q67" s="25"/>
      <c r="R67" s="25"/>
      <c r="S67" s="25"/>
      <c r="T67" s="25"/>
      <c r="U67" s="25"/>
      <c r="V67" s="25">
        <v>3315198</v>
      </c>
      <c r="W67" s="25">
        <v>2046498</v>
      </c>
      <c r="X67" s="25"/>
      <c r="Y67" s="24"/>
      <c r="Z67" s="26">
        <v>4093246</v>
      </c>
    </row>
    <row r="68" spans="1:26" ht="13.5" hidden="1">
      <c r="A68" s="36" t="s">
        <v>31</v>
      </c>
      <c r="B68" s="18">
        <v>2298561</v>
      </c>
      <c r="C68" s="18"/>
      <c r="D68" s="19">
        <v>2150000</v>
      </c>
      <c r="E68" s="20">
        <v>2150000</v>
      </c>
      <c r="F68" s="20">
        <v>195709</v>
      </c>
      <c r="G68" s="20">
        <v>468944</v>
      </c>
      <c r="H68" s="20">
        <v>459019</v>
      </c>
      <c r="I68" s="20">
        <v>1123672</v>
      </c>
      <c r="J68" s="20">
        <v>500193</v>
      </c>
      <c r="K68" s="20">
        <v>499984</v>
      </c>
      <c r="L68" s="20">
        <v>496275</v>
      </c>
      <c r="M68" s="20">
        <v>1496452</v>
      </c>
      <c r="N68" s="20"/>
      <c r="O68" s="20"/>
      <c r="P68" s="20"/>
      <c r="Q68" s="20"/>
      <c r="R68" s="20"/>
      <c r="S68" s="20"/>
      <c r="T68" s="20"/>
      <c r="U68" s="20"/>
      <c r="V68" s="20">
        <v>2620124</v>
      </c>
      <c r="W68" s="20">
        <v>1075002</v>
      </c>
      <c r="X68" s="20"/>
      <c r="Y68" s="19"/>
      <c r="Z68" s="22">
        <v>2150000</v>
      </c>
    </row>
    <row r="69" spans="1:26" ht="13.5" hidden="1">
      <c r="A69" s="37" t="s">
        <v>32</v>
      </c>
      <c r="B69" s="18">
        <v>390712</v>
      </c>
      <c r="C69" s="18"/>
      <c r="D69" s="19">
        <v>943246</v>
      </c>
      <c r="E69" s="20">
        <v>943246</v>
      </c>
      <c r="F69" s="20">
        <v>77910</v>
      </c>
      <c r="G69" s="20">
        <v>79092</v>
      </c>
      <c r="H69" s="20">
        <v>114217</v>
      </c>
      <c r="I69" s="20">
        <v>271219</v>
      </c>
      <c r="J69" s="20">
        <v>94152</v>
      </c>
      <c r="K69" s="20">
        <v>139577</v>
      </c>
      <c r="L69" s="20">
        <v>101042</v>
      </c>
      <c r="M69" s="20">
        <v>334771</v>
      </c>
      <c r="N69" s="20"/>
      <c r="O69" s="20"/>
      <c r="P69" s="20"/>
      <c r="Q69" s="20"/>
      <c r="R69" s="20"/>
      <c r="S69" s="20"/>
      <c r="T69" s="20"/>
      <c r="U69" s="20"/>
      <c r="V69" s="20">
        <v>605990</v>
      </c>
      <c r="W69" s="20">
        <v>471498</v>
      </c>
      <c r="X69" s="20"/>
      <c r="Y69" s="19"/>
      <c r="Z69" s="22">
        <v>943246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390712</v>
      </c>
      <c r="C73" s="18"/>
      <c r="D73" s="19">
        <v>943246</v>
      </c>
      <c r="E73" s="20">
        <v>943246</v>
      </c>
      <c r="F73" s="20">
        <v>77910</v>
      </c>
      <c r="G73" s="20">
        <v>79092</v>
      </c>
      <c r="H73" s="20">
        <v>114217</v>
      </c>
      <c r="I73" s="20">
        <v>271219</v>
      </c>
      <c r="J73" s="20">
        <v>94152</v>
      </c>
      <c r="K73" s="20">
        <v>139577</v>
      </c>
      <c r="L73" s="20">
        <v>101042</v>
      </c>
      <c r="M73" s="20">
        <v>334771</v>
      </c>
      <c r="N73" s="20"/>
      <c r="O73" s="20"/>
      <c r="P73" s="20"/>
      <c r="Q73" s="20"/>
      <c r="R73" s="20"/>
      <c r="S73" s="20"/>
      <c r="T73" s="20"/>
      <c r="U73" s="20"/>
      <c r="V73" s="20">
        <v>605990</v>
      </c>
      <c r="W73" s="20">
        <v>471498</v>
      </c>
      <c r="X73" s="20"/>
      <c r="Y73" s="19"/>
      <c r="Z73" s="22">
        <v>943246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529190</v>
      </c>
      <c r="C75" s="27"/>
      <c r="D75" s="28">
        <v>1000000</v>
      </c>
      <c r="E75" s="29">
        <v>1000000</v>
      </c>
      <c r="F75" s="29"/>
      <c r="G75" s="29"/>
      <c r="H75" s="29">
        <v>27838</v>
      </c>
      <c r="I75" s="29">
        <v>27838</v>
      </c>
      <c r="J75" s="29">
        <v>31028</v>
      </c>
      <c r="K75" s="29">
        <v>30233</v>
      </c>
      <c r="L75" s="29">
        <v>-15</v>
      </c>
      <c r="M75" s="29">
        <v>61246</v>
      </c>
      <c r="N75" s="29"/>
      <c r="O75" s="29"/>
      <c r="P75" s="29"/>
      <c r="Q75" s="29"/>
      <c r="R75" s="29"/>
      <c r="S75" s="29"/>
      <c r="T75" s="29"/>
      <c r="U75" s="29"/>
      <c r="V75" s="29">
        <v>89084</v>
      </c>
      <c r="W75" s="29">
        <v>499998</v>
      </c>
      <c r="X75" s="29"/>
      <c r="Y75" s="28"/>
      <c r="Z75" s="30">
        <v>1000000</v>
      </c>
    </row>
    <row r="76" spans="1:26" ht="13.5" hidden="1">
      <c r="A76" s="41" t="s">
        <v>120</v>
      </c>
      <c r="B76" s="31">
        <v>3218463</v>
      </c>
      <c r="C76" s="31"/>
      <c r="D76" s="32">
        <v>3116092</v>
      </c>
      <c r="E76" s="33">
        <v>3116092</v>
      </c>
      <c r="F76" s="33">
        <v>40130</v>
      </c>
      <c r="G76" s="33">
        <v>53933</v>
      </c>
      <c r="H76" s="33">
        <v>87013</v>
      </c>
      <c r="I76" s="33">
        <v>181076</v>
      </c>
      <c r="J76" s="33">
        <v>121383</v>
      </c>
      <c r="K76" s="33">
        <v>395255</v>
      </c>
      <c r="L76" s="33">
        <v>87089</v>
      </c>
      <c r="M76" s="33">
        <v>603727</v>
      </c>
      <c r="N76" s="33"/>
      <c r="O76" s="33"/>
      <c r="P76" s="33"/>
      <c r="Q76" s="33"/>
      <c r="R76" s="33"/>
      <c r="S76" s="33"/>
      <c r="T76" s="33"/>
      <c r="U76" s="33"/>
      <c r="V76" s="33">
        <v>784803</v>
      </c>
      <c r="W76" s="33">
        <v>1558044</v>
      </c>
      <c r="X76" s="33"/>
      <c r="Y76" s="32"/>
      <c r="Z76" s="34">
        <v>3116092</v>
      </c>
    </row>
    <row r="77" spans="1:26" ht="13.5" hidden="1">
      <c r="A77" s="36" t="s">
        <v>31</v>
      </c>
      <c r="B77" s="18">
        <v>2298561</v>
      </c>
      <c r="C77" s="18"/>
      <c r="D77" s="19">
        <v>1720000</v>
      </c>
      <c r="E77" s="20">
        <v>1720000</v>
      </c>
      <c r="F77" s="20">
        <v>17907</v>
      </c>
      <c r="G77" s="20">
        <v>37456</v>
      </c>
      <c r="H77" s="20">
        <v>40437</v>
      </c>
      <c r="I77" s="20">
        <v>95800</v>
      </c>
      <c r="J77" s="20">
        <v>80529</v>
      </c>
      <c r="K77" s="20">
        <v>369937</v>
      </c>
      <c r="L77" s="20">
        <v>57838</v>
      </c>
      <c r="M77" s="20">
        <v>508304</v>
      </c>
      <c r="N77" s="20"/>
      <c r="O77" s="20"/>
      <c r="P77" s="20"/>
      <c r="Q77" s="20"/>
      <c r="R77" s="20"/>
      <c r="S77" s="20"/>
      <c r="T77" s="20"/>
      <c r="U77" s="20"/>
      <c r="V77" s="20">
        <v>604104</v>
      </c>
      <c r="W77" s="20">
        <v>859998</v>
      </c>
      <c r="X77" s="20"/>
      <c r="Y77" s="19"/>
      <c r="Z77" s="22">
        <v>1720000</v>
      </c>
    </row>
    <row r="78" spans="1:26" ht="13.5" hidden="1">
      <c r="A78" s="37" t="s">
        <v>32</v>
      </c>
      <c r="B78" s="18">
        <v>390712</v>
      </c>
      <c r="C78" s="18"/>
      <c r="D78" s="19">
        <v>896088</v>
      </c>
      <c r="E78" s="20">
        <v>896088</v>
      </c>
      <c r="F78" s="20">
        <v>22223</v>
      </c>
      <c r="G78" s="20">
        <v>16477</v>
      </c>
      <c r="H78" s="20">
        <v>46576</v>
      </c>
      <c r="I78" s="20">
        <v>85276</v>
      </c>
      <c r="J78" s="20">
        <v>40854</v>
      </c>
      <c r="K78" s="20">
        <v>25318</v>
      </c>
      <c r="L78" s="20">
        <v>29251</v>
      </c>
      <c r="M78" s="20">
        <v>95423</v>
      </c>
      <c r="N78" s="20"/>
      <c r="O78" s="20"/>
      <c r="P78" s="20"/>
      <c r="Q78" s="20"/>
      <c r="R78" s="20"/>
      <c r="S78" s="20"/>
      <c r="T78" s="20"/>
      <c r="U78" s="20"/>
      <c r="V78" s="20">
        <v>180699</v>
      </c>
      <c r="W78" s="20">
        <v>448044</v>
      </c>
      <c r="X78" s="20"/>
      <c r="Y78" s="19"/>
      <c r="Z78" s="22">
        <v>896088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390712</v>
      </c>
      <c r="C82" s="18"/>
      <c r="D82" s="19">
        <v>896088</v>
      </c>
      <c r="E82" s="20">
        <v>896088</v>
      </c>
      <c r="F82" s="20">
        <v>22223</v>
      </c>
      <c r="G82" s="20">
        <v>16477</v>
      </c>
      <c r="H82" s="20">
        <v>46576</v>
      </c>
      <c r="I82" s="20">
        <v>85276</v>
      </c>
      <c r="J82" s="20">
        <v>40854</v>
      </c>
      <c r="K82" s="20">
        <v>25318</v>
      </c>
      <c r="L82" s="20">
        <v>29251</v>
      </c>
      <c r="M82" s="20">
        <v>95423</v>
      </c>
      <c r="N82" s="20"/>
      <c r="O82" s="20"/>
      <c r="P82" s="20"/>
      <c r="Q82" s="20"/>
      <c r="R82" s="20"/>
      <c r="S82" s="20"/>
      <c r="T82" s="20"/>
      <c r="U82" s="20"/>
      <c r="V82" s="20">
        <v>180699</v>
      </c>
      <c r="W82" s="20">
        <v>448044</v>
      </c>
      <c r="X82" s="20"/>
      <c r="Y82" s="19"/>
      <c r="Z82" s="22">
        <v>896088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529190</v>
      </c>
      <c r="C84" s="27"/>
      <c r="D84" s="28">
        <v>500004</v>
      </c>
      <c r="E84" s="29">
        <v>500004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250002</v>
      </c>
      <c r="X84" s="29"/>
      <c r="Y84" s="28"/>
      <c r="Z84" s="30">
        <v>500004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2015-02-02T08:55:31Z</dcterms:created>
  <dcterms:modified xsi:type="dcterms:W3CDTF">2015-02-16T09:43:08Z</dcterms:modified>
  <cp:category/>
  <cp:version/>
  <cp:contentType/>
  <cp:contentStatus/>
</cp:coreProperties>
</file>