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'CPT'!$A$1:$AA$55</definedName>
    <definedName name="_xlnm.Print_Area" localSheetId="7">'DC1'!$A$1:$AA$55</definedName>
    <definedName name="_xlnm.Print_Area" localSheetId="13">'DC2'!$A$1:$AA$55</definedName>
    <definedName name="_xlnm.Print_Area" localSheetId="18">'DC3'!$A$1:$AA$55</definedName>
    <definedName name="_xlnm.Print_Area" localSheetId="26">'DC4'!$A$1:$AA$55</definedName>
    <definedName name="_xlnm.Print_Area" localSheetId="30">'DC5'!$A$1:$AA$55</definedName>
    <definedName name="_xlnm.Print_Area" localSheetId="0">'Summary'!$A$1:$AA$55</definedName>
    <definedName name="_xlnm.Print_Area" localSheetId="2">'WC011'!$A$1:$AA$55</definedName>
    <definedName name="_xlnm.Print_Area" localSheetId="3">'WC012'!$A$1:$AA$55</definedName>
    <definedName name="_xlnm.Print_Area" localSheetId="4">'WC013'!$A$1:$AA$55</definedName>
    <definedName name="_xlnm.Print_Area" localSheetId="5">'WC014'!$A$1:$AA$55</definedName>
    <definedName name="_xlnm.Print_Area" localSheetId="6">'WC015'!$A$1:$AA$55</definedName>
    <definedName name="_xlnm.Print_Area" localSheetId="8">'WC022'!$A$1:$AA$55</definedName>
    <definedName name="_xlnm.Print_Area" localSheetId="9">'WC023'!$A$1:$AA$55</definedName>
    <definedName name="_xlnm.Print_Area" localSheetId="10">'WC024'!$A$1:$AA$55</definedName>
    <definedName name="_xlnm.Print_Area" localSheetId="11">'WC025'!$A$1:$AA$55</definedName>
    <definedName name="_xlnm.Print_Area" localSheetId="12">'WC026'!$A$1:$AA$55</definedName>
    <definedName name="_xlnm.Print_Area" localSheetId="14">'WC031'!$A$1:$AA$55</definedName>
    <definedName name="_xlnm.Print_Area" localSheetId="15">'WC032'!$A$1:$AA$55</definedName>
    <definedName name="_xlnm.Print_Area" localSheetId="16">'WC033'!$A$1:$AA$55</definedName>
    <definedName name="_xlnm.Print_Area" localSheetId="17">'WC034'!$A$1:$AA$55</definedName>
    <definedName name="_xlnm.Print_Area" localSheetId="19">'WC041'!$A$1:$AA$55</definedName>
    <definedName name="_xlnm.Print_Area" localSheetId="20">'WC042'!$A$1:$AA$55</definedName>
    <definedName name="_xlnm.Print_Area" localSheetId="21">'WC043'!$A$1:$AA$55</definedName>
    <definedName name="_xlnm.Print_Area" localSheetId="22">'WC044'!$A$1:$AA$55</definedName>
    <definedName name="_xlnm.Print_Area" localSheetId="23">'WC045'!$A$1:$AA$55</definedName>
    <definedName name="_xlnm.Print_Area" localSheetId="24">'WC047'!$A$1:$AA$55</definedName>
    <definedName name="_xlnm.Print_Area" localSheetId="25">'WC048'!$A$1:$AA$55</definedName>
    <definedName name="_xlnm.Print_Area" localSheetId="27">'WC051'!$A$1:$AA$55</definedName>
    <definedName name="_xlnm.Print_Area" localSheetId="28">'WC052'!$A$1:$AA$55</definedName>
    <definedName name="_xlnm.Print_Area" localSheetId="29">'WC053'!$A$1:$AA$55</definedName>
  </definedNames>
  <calcPr calcMode="manual" fullCalcOnLoad="1"/>
</workbook>
</file>

<file path=xl/sharedStrings.xml><?xml version="1.0" encoding="utf-8"?>
<sst xmlns="http://schemas.openxmlformats.org/spreadsheetml/2006/main" count="2697" uniqueCount="95">
  <si>
    <t>Western Cape: Cape Town(CPT) - Table C2 Quarterly Budget Statement - Financial Performance (standard classification) for 2nd Quarter ended 31 December 2014 (Figures Finalised as at 2015/01/31)</t>
  </si>
  <si>
    <t>Standard Classification 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</si>
  <si>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</si>
  <si>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</si>
  <si>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</si>
  <si>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</si>
  <si>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</si>
  <si>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</si>
  <si>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</si>
  <si>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</si>
  <si>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</si>
  <si>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</si>
  <si>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</si>
  <si>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</si>
  <si>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</si>
  <si>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</si>
  <si>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</si>
  <si>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</si>
  <si>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</si>
  <si>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</si>
  <si>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</si>
  <si>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</si>
  <si>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</si>
  <si>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</si>
  <si>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</si>
  <si>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</si>
  <si>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</si>
  <si>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</si>
  <si>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</si>
  <si>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</si>
  <si>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</si>
  <si>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</si>
  <si>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</si>
  <si>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</si>
  <si>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</si>
  <si>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</si>
  <si>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</si>
  <si>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</si>
  <si>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</si>
  <si>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</si>
  <si>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</si>
  <si>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</si>
  <si>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</si>
  <si>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</si>
  <si>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</si>
  <si>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</si>
  <si>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</si>
  <si>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</si>
  <si>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</si>
  <si>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</si>
  <si>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</si>
  <si>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</si>
  <si>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</si>
  <si>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</si>
  <si>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</si>
  <si>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</si>
  <si>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</si>
  <si>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</si>
  <si>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Surplus/(Deficit) for the year</t>
  </si>
  <si>
    <t>Western Cape: Matzikama(WC011) - Table C2 Quarterly Budget Statement - Financial Performance (standard classification) for 2nd Quarter ended 31 December 2014 (Figures Finalised as at 2015/01/31)</t>
  </si>
  <si>
    <t>Western Cape: Cederberg(WC012) - Table C2 Quarterly Budget Statement - Financial Performance (standard classification) for 2nd Quarter ended 31 December 2014 (Figures Finalised as at 2015/01/31)</t>
  </si>
  <si>
    <t>Western Cape: Bergrivier(WC013) - Table C2 Quarterly Budget Statement - Financial Performance (standard classification) for 2nd Quarter ended 31 December 2014 (Figures Finalised as at 2015/01/31)</t>
  </si>
  <si>
    <t>Western Cape: Saldanha Bay(WC014) - Table C2 Quarterly Budget Statement - Financial Performance (standard classification) for 2nd Quarter ended 31 December 2014 (Figures Finalised as at 2015/01/31)</t>
  </si>
  <si>
    <t>Western Cape: Swartland(WC015) - Table C2 Quarterly Budget Statement - Financial Performance (standard classification) for 2nd Quarter ended 31 December 2014 (Figures Finalised as at 2015/01/31)</t>
  </si>
  <si>
    <t>Western Cape: West Coast(DC1) - Table C2 Quarterly Budget Statement - Financial Performance (standard classification) for 2nd Quarter ended 31 December 2014 (Figures Finalised as at 2015/01/31)</t>
  </si>
  <si>
    <t>Western Cape: Witzenberg(WC022) - Table C2 Quarterly Budget Statement - Financial Performance (standard classification) for 2nd Quarter ended 31 December 2014 (Figures Finalised as at 2015/01/31)</t>
  </si>
  <si>
    <t>Western Cape: Drakenstein(WC023) - Table C2 Quarterly Budget Statement - Financial Performance (standard classification) for 2nd Quarter ended 31 December 2014 (Figures Finalised as at 2015/01/31)</t>
  </si>
  <si>
    <t>Western Cape: Stellenbosch(WC024) - Table C2 Quarterly Budget Statement - Financial Performance (standard classification) for 2nd Quarter ended 31 December 2014 (Figures Finalised as at 2015/01/31)</t>
  </si>
  <si>
    <t>Western Cape: Breede Valley(WC025) - Table C2 Quarterly Budget Statement - Financial Performance (standard classification) for 2nd Quarter ended 31 December 2014 (Figures Finalised as at 2015/01/31)</t>
  </si>
  <si>
    <t>Western Cape: Langeberg(WC026) - Table C2 Quarterly Budget Statement - Financial Performance (standard classification) for 2nd Quarter ended 31 December 2014 (Figures Finalised as at 2015/01/31)</t>
  </si>
  <si>
    <t>Western Cape: Cape Winelands DM(DC2) - Table C2 Quarterly Budget Statement - Financial Performance (standard classification) for 2nd Quarter ended 31 December 2014 (Figures Finalised as at 2015/01/31)</t>
  </si>
  <si>
    <t>Western Cape: Theewaterskloof(WC031) - Table C2 Quarterly Budget Statement - Financial Performance (standard classification) for 2nd Quarter ended 31 December 2014 (Figures Finalised as at 2015/01/31)</t>
  </si>
  <si>
    <t>Western Cape: Overstrand(WC032) - Table C2 Quarterly Budget Statement - Financial Performance (standard classification) for 2nd Quarter ended 31 December 2014 (Figures Finalised as at 2015/01/31)</t>
  </si>
  <si>
    <t>Western Cape: Cape Agulhas(WC033) - Table C2 Quarterly Budget Statement - Financial Performance (standard classification) for 2nd Quarter ended 31 December 2014 (Figures Finalised as at 2015/01/31)</t>
  </si>
  <si>
    <t>Western Cape: Swellendam(WC034) - Table C2 Quarterly Budget Statement - Financial Performance (standard classification) for 2nd Quarter ended 31 December 2014 (Figures Finalised as at 2015/01/31)</t>
  </si>
  <si>
    <t>Western Cape: Overberg(DC3) - Table C2 Quarterly Budget Statement - Financial Performance (standard classification) for 2nd Quarter ended 31 December 2014 (Figures Finalised as at 2015/01/31)</t>
  </si>
  <si>
    <t>Western Cape: Kannaland(WC041) - Table C2 Quarterly Budget Statement - Financial Performance (standard classification) for 2nd Quarter ended 31 December 2014 (Figures Finalised as at 2015/01/31)</t>
  </si>
  <si>
    <t>Western Cape: Hessequa(WC042) - Table C2 Quarterly Budget Statement - Financial Performance (standard classification) for 2nd Quarter ended 31 December 2014 (Figures Finalised as at 2015/01/31)</t>
  </si>
  <si>
    <t>Western Cape: Mossel Bay(WC043) - Table C2 Quarterly Budget Statement - Financial Performance (standard classification) for 2nd Quarter ended 31 December 2014 (Figures Finalised as at 2015/01/31)</t>
  </si>
  <si>
    <t>Western Cape: George(WC044) - Table C2 Quarterly Budget Statement - Financial Performance (standard classification) for 2nd Quarter ended 31 December 2014 (Figures Finalised as at 2015/01/31)</t>
  </si>
  <si>
    <t>Western Cape: Oudtshoorn(WC045) - Table C2 Quarterly Budget Statement - Financial Performance (standard classification) for 2nd Quarter ended 31 December 2014 (Figures Finalised as at 2015/01/31)</t>
  </si>
  <si>
    <t>Western Cape: Bitou(WC047) - Table C2 Quarterly Budget Statement - Financial Performance (standard classification) for 2nd Quarter ended 31 December 2014 (Figures Finalised as at 2015/01/31)</t>
  </si>
  <si>
    <t>Western Cape: Knysna(WC048) - Table C2 Quarterly Budget Statement - Financial Performance (standard classification) for 2nd Quarter ended 31 December 2014 (Figures Finalised as at 2015/01/31)</t>
  </si>
  <si>
    <t>Western Cape: Eden(DC4) - Table C2 Quarterly Budget Statement - Financial Performance (standard classification) for 2nd Quarter ended 31 December 2014 (Figures Finalised as at 2015/01/31)</t>
  </si>
  <si>
    <t>Western Cape: Laingsburg(WC051) - Table C2 Quarterly Budget Statement - Financial Performance (standard classification) for 2nd Quarter ended 31 December 2014 (Figures Finalised as at 2015/01/31)</t>
  </si>
  <si>
    <t>Western Cape: Prince Albert(WC052) - Table C2 Quarterly Budget Statement - Financial Performance (standard classification) for 2nd Quarter ended 31 December 2014 (Figures Finalised as at 2015/01/31)</t>
  </si>
  <si>
    <t>Western Cape: Beaufort West(WC053) - Table C2 Quarterly Budget Statement - Financial Performance (standard classification) for 2nd Quarter ended 31 December 2014 (Figures Finalised as at 2015/01/31)</t>
  </si>
  <si>
    <t>Western Cape: Central Karoo(DC5) - Table C2 Quarterly Budget Statement - Financial Performance (standard classification) for 2nd Quarter ended 31 December 2014 (Figures Finalised as at 2015/01/31)</t>
  </si>
  <si>
    <t>Summary - Table C2 Quarterly Budget Statement - Financial Performance (standard classification) for 2nd Quarter ended 31 December 2014 (Figures Finalised as at 2015/01/31)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</si>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</sst>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.00_)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1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72" fontId="3" fillId="0" borderId="18" xfId="0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9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5" fillId="0" borderId="19" xfId="42" applyNumberFormat="1" applyFont="1" applyFill="1" applyBorder="1" applyAlignment="1" applyProtection="1">
      <alignment/>
      <protection/>
    </xf>
    <xf numFmtId="172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72" fontId="3" fillId="0" borderId="27" xfId="0" applyNumberFormat="1" applyFont="1" applyBorder="1" applyAlignment="1" applyProtection="1">
      <alignment horizontal="center"/>
      <protection/>
    </xf>
    <xf numFmtId="172" fontId="3" fillId="0" borderId="20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72" fontId="3" fillId="0" borderId="28" xfId="0" applyNumberFormat="1" applyFont="1" applyFill="1" applyBorder="1" applyAlignment="1" applyProtection="1">
      <alignment/>
      <protection/>
    </xf>
    <xf numFmtId="172" fontId="3" fillId="0" borderId="29" xfId="0" applyNumberFormat="1" applyFont="1" applyFill="1" applyBorder="1" applyAlignment="1" applyProtection="1">
      <alignment/>
      <protection/>
    </xf>
    <xf numFmtId="172" fontId="3" fillId="0" borderId="14" xfId="0" applyNumberFormat="1" applyFont="1" applyFill="1" applyBorder="1" applyAlignment="1" applyProtection="1">
      <alignment/>
      <protection/>
    </xf>
    <xf numFmtId="171" fontId="3" fillId="0" borderId="14" xfId="0" applyNumberFormat="1" applyFont="1" applyFill="1" applyBorder="1" applyAlignment="1" applyProtection="1">
      <alignment/>
      <protection/>
    </xf>
    <xf numFmtId="172" fontId="3" fillId="0" borderId="24" xfId="0" applyNumberFormat="1" applyFont="1" applyBorder="1" applyAlignment="1" applyProtection="1">
      <alignment/>
      <protection/>
    </xf>
    <xf numFmtId="172" fontId="3" fillId="0" borderId="30" xfId="0" applyNumberFormat="1" applyFont="1" applyBorder="1" applyAlignment="1" applyProtection="1">
      <alignment/>
      <protection/>
    </xf>
    <xf numFmtId="172" fontId="3" fillId="0" borderId="23" xfId="0" applyNumberFormat="1" applyFont="1" applyBorder="1" applyAlignment="1" applyProtection="1">
      <alignment/>
      <protection/>
    </xf>
    <xf numFmtId="171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13206811123</v>
      </c>
      <c r="D5" s="19">
        <f>SUM(D6:D8)</f>
        <v>0</v>
      </c>
      <c r="E5" s="20">
        <f t="shared" si="0"/>
        <v>13885503439</v>
      </c>
      <c r="F5" s="21">
        <f t="shared" si="0"/>
        <v>13919829203</v>
      </c>
      <c r="G5" s="21">
        <f t="shared" si="0"/>
        <v>2730568762</v>
      </c>
      <c r="H5" s="21">
        <f t="shared" si="0"/>
        <v>1476676461</v>
      </c>
      <c r="I5" s="21">
        <f t="shared" si="0"/>
        <v>651444785</v>
      </c>
      <c r="J5" s="21">
        <f t="shared" si="0"/>
        <v>4858690008</v>
      </c>
      <c r="K5" s="21">
        <f t="shared" si="0"/>
        <v>675152034</v>
      </c>
      <c r="L5" s="21">
        <f t="shared" si="0"/>
        <v>889978055</v>
      </c>
      <c r="M5" s="21">
        <f t="shared" si="0"/>
        <v>2134705096</v>
      </c>
      <c r="N5" s="21">
        <f t="shared" si="0"/>
        <v>3699835185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8558525193</v>
      </c>
      <c r="X5" s="21">
        <f t="shared" si="0"/>
        <v>7593830827</v>
      </c>
      <c r="Y5" s="21">
        <f t="shared" si="0"/>
        <v>964694366</v>
      </c>
      <c r="Z5" s="4">
        <f>+IF(X5&lt;&gt;0,+(Y5/X5)*100,0)</f>
        <v>12.703658903883033</v>
      </c>
      <c r="AA5" s="19">
        <f>SUM(AA6:AA8)</f>
        <v>13919829203</v>
      </c>
    </row>
    <row r="6" spans="1:27" ht="13.5">
      <c r="A6" s="5" t="s">
        <v>33</v>
      </c>
      <c r="B6" s="3"/>
      <c r="C6" s="22">
        <v>1000090916</v>
      </c>
      <c r="D6" s="22"/>
      <c r="E6" s="23">
        <v>717361766</v>
      </c>
      <c r="F6" s="24">
        <v>731531144</v>
      </c>
      <c r="G6" s="24">
        <v>184836830</v>
      </c>
      <c r="H6" s="24">
        <v>8214983</v>
      </c>
      <c r="I6" s="24">
        <v>16366146</v>
      </c>
      <c r="J6" s="24">
        <v>209417959</v>
      </c>
      <c r="K6" s="24">
        <v>16426923</v>
      </c>
      <c r="L6" s="24">
        <v>71750529</v>
      </c>
      <c r="M6" s="24">
        <v>181392675</v>
      </c>
      <c r="N6" s="24">
        <v>269570127</v>
      </c>
      <c r="O6" s="24"/>
      <c r="P6" s="24"/>
      <c r="Q6" s="24"/>
      <c r="R6" s="24"/>
      <c r="S6" s="24"/>
      <c r="T6" s="24"/>
      <c r="U6" s="24"/>
      <c r="V6" s="24"/>
      <c r="W6" s="24">
        <v>478988086</v>
      </c>
      <c r="X6" s="24">
        <v>432476815</v>
      </c>
      <c r="Y6" s="24">
        <v>46511271</v>
      </c>
      <c r="Z6" s="6">
        <v>10.75</v>
      </c>
      <c r="AA6" s="22">
        <v>731531144</v>
      </c>
    </row>
    <row r="7" spans="1:27" ht="13.5">
      <c r="A7" s="5" t="s">
        <v>34</v>
      </c>
      <c r="B7" s="3"/>
      <c r="C7" s="25">
        <v>11877697403</v>
      </c>
      <c r="D7" s="25"/>
      <c r="E7" s="26">
        <v>12727644500</v>
      </c>
      <c r="F7" s="27">
        <v>12741886074</v>
      </c>
      <c r="G7" s="27">
        <v>2521632889</v>
      </c>
      <c r="H7" s="27">
        <v>1431677375</v>
      </c>
      <c r="I7" s="27">
        <v>617993968</v>
      </c>
      <c r="J7" s="27">
        <v>4571304232</v>
      </c>
      <c r="K7" s="27">
        <v>631038310</v>
      </c>
      <c r="L7" s="27">
        <v>765676359</v>
      </c>
      <c r="M7" s="27">
        <v>1934089837</v>
      </c>
      <c r="N7" s="27">
        <v>3330804506</v>
      </c>
      <c r="O7" s="27"/>
      <c r="P7" s="27"/>
      <c r="Q7" s="27"/>
      <c r="R7" s="27"/>
      <c r="S7" s="27"/>
      <c r="T7" s="27"/>
      <c r="U7" s="27"/>
      <c r="V7" s="27"/>
      <c r="W7" s="27">
        <v>7902108738</v>
      </c>
      <c r="X7" s="27">
        <v>7123615962</v>
      </c>
      <c r="Y7" s="27">
        <v>778492776</v>
      </c>
      <c r="Z7" s="7">
        <v>10.93</v>
      </c>
      <c r="AA7" s="25">
        <v>12741886074</v>
      </c>
    </row>
    <row r="8" spans="1:27" ht="13.5">
      <c r="A8" s="5" t="s">
        <v>35</v>
      </c>
      <c r="B8" s="3"/>
      <c r="C8" s="22">
        <v>329022804</v>
      </c>
      <c r="D8" s="22"/>
      <c r="E8" s="23">
        <v>440497173</v>
      </c>
      <c r="F8" s="24">
        <v>446411985</v>
      </c>
      <c r="G8" s="24">
        <v>24099043</v>
      </c>
      <c r="H8" s="24">
        <v>36784103</v>
      </c>
      <c r="I8" s="24">
        <v>17084671</v>
      </c>
      <c r="J8" s="24">
        <v>77967817</v>
      </c>
      <c r="K8" s="24">
        <v>27686801</v>
      </c>
      <c r="L8" s="24">
        <v>52551167</v>
      </c>
      <c r="M8" s="24">
        <v>19222584</v>
      </c>
      <c r="N8" s="24">
        <v>99460552</v>
      </c>
      <c r="O8" s="24"/>
      <c r="P8" s="24"/>
      <c r="Q8" s="24"/>
      <c r="R8" s="24"/>
      <c r="S8" s="24"/>
      <c r="T8" s="24"/>
      <c r="U8" s="24"/>
      <c r="V8" s="24"/>
      <c r="W8" s="24">
        <v>177428369</v>
      </c>
      <c r="X8" s="24">
        <v>37738050</v>
      </c>
      <c r="Y8" s="24">
        <v>139690319</v>
      </c>
      <c r="Z8" s="6">
        <v>370.16</v>
      </c>
      <c r="AA8" s="22">
        <v>446411985</v>
      </c>
    </row>
    <row r="9" spans="1:27" ht="13.5">
      <c r="A9" s="2" t="s">
        <v>36</v>
      </c>
      <c r="B9" s="3"/>
      <c r="C9" s="19">
        <f aca="true" t="shared" si="1" ref="C9:Y9">SUM(C10:C14)</f>
        <v>3957497686</v>
      </c>
      <c r="D9" s="19">
        <f>SUM(D10:D14)</f>
        <v>0</v>
      </c>
      <c r="E9" s="20">
        <f t="shared" si="1"/>
        <v>4109341934</v>
      </c>
      <c r="F9" s="21">
        <f t="shared" si="1"/>
        <v>5176875902</v>
      </c>
      <c r="G9" s="21">
        <f t="shared" si="1"/>
        <v>166226983</v>
      </c>
      <c r="H9" s="21">
        <f t="shared" si="1"/>
        <v>196137458</v>
      </c>
      <c r="I9" s="21">
        <f t="shared" si="1"/>
        <v>227465632</v>
      </c>
      <c r="J9" s="21">
        <f t="shared" si="1"/>
        <v>589830073</v>
      </c>
      <c r="K9" s="21">
        <f t="shared" si="1"/>
        <v>334127094</v>
      </c>
      <c r="L9" s="21">
        <f t="shared" si="1"/>
        <v>266532485</v>
      </c>
      <c r="M9" s="21">
        <f t="shared" si="1"/>
        <v>284810455</v>
      </c>
      <c r="N9" s="21">
        <f t="shared" si="1"/>
        <v>885470034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1475300107</v>
      </c>
      <c r="X9" s="21">
        <f t="shared" si="1"/>
        <v>1594322800</v>
      </c>
      <c r="Y9" s="21">
        <f t="shared" si="1"/>
        <v>-119022693</v>
      </c>
      <c r="Z9" s="4">
        <f>+IF(X9&lt;&gt;0,+(Y9/X9)*100,0)</f>
        <v>-7.465407444464822</v>
      </c>
      <c r="AA9" s="19">
        <f>SUM(AA10:AA14)</f>
        <v>5176875902</v>
      </c>
    </row>
    <row r="10" spans="1:27" ht="13.5">
      <c r="A10" s="5" t="s">
        <v>37</v>
      </c>
      <c r="B10" s="3"/>
      <c r="C10" s="22">
        <v>271107187</v>
      </c>
      <c r="D10" s="22"/>
      <c r="E10" s="23">
        <v>374021500</v>
      </c>
      <c r="F10" s="24">
        <v>359113786</v>
      </c>
      <c r="G10" s="24">
        <v>18459810</v>
      </c>
      <c r="H10" s="24">
        <v>21580711</v>
      </c>
      <c r="I10" s="24">
        <v>20539071</v>
      </c>
      <c r="J10" s="24">
        <v>60579592</v>
      </c>
      <c r="K10" s="24">
        <v>38896643</v>
      </c>
      <c r="L10" s="24">
        <v>25857792</v>
      </c>
      <c r="M10" s="24">
        <v>29107168</v>
      </c>
      <c r="N10" s="24">
        <v>93861603</v>
      </c>
      <c r="O10" s="24"/>
      <c r="P10" s="24"/>
      <c r="Q10" s="24"/>
      <c r="R10" s="24"/>
      <c r="S10" s="24"/>
      <c r="T10" s="24"/>
      <c r="U10" s="24"/>
      <c r="V10" s="24"/>
      <c r="W10" s="24">
        <v>154441195</v>
      </c>
      <c r="X10" s="24">
        <v>170897072</v>
      </c>
      <c r="Y10" s="24">
        <v>-16455877</v>
      </c>
      <c r="Z10" s="6">
        <v>-9.63</v>
      </c>
      <c r="AA10" s="22">
        <v>359113786</v>
      </c>
    </row>
    <row r="11" spans="1:27" ht="13.5">
      <c r="A11" s="5" t="s">
        <v>38</v>
      </c>
      <c r="B11" s="3"/>
      <c r="C11" s="22">
        <v>278428206</v>
      </c>
      <c r="D11" s="22"/>
      <c r="E11" s="23">
        <v>237137517</v>
      </c>
      <c r="F11" s="24">
        <v>245445467</v>
      </c>
      <c r="G11" s="24">
        <v>14178470</v>
      </c>
      <c r="H11" s="24">
        <v>12459926</v>
      </c>
      <c r="I11" s="24">
        <v>24308217</v>
      </c>
      <c r="J11" s="24">
        <v>50946613</v>
      </c>
      <c r="K11" s="24">
        <v>23752529</v>
      </c>
      <c r="L11" s="24">
        <v>13123495</v>
      </c>
      <c r="M11" s="24">
        <v>20593322</v>
      </c>
      <c r="N11" s="24">
        <v>57469346</v>
      </c>
      <c r="O11" s="24"/>
      <c r="P11" s="24"/>
      <c r="Q11" s="24"/>
      <c r="R11" s="24"/>
      <c r="S11" s="24"/>
      <c r="T11" s="24"/>
      <c r="U11" s="24"/>
      <c r="V11" s="24"/>
      <c r="W11" s="24">
        <v>108415959</v>
      </c>
      <c r="X11" s="24">
        <v>97405536</v>
      </c>
      <c r="Y11" s="24">
        <v>11010423</v>
      </c>
      <c r="Z11" s="6">
        <v>11.3</v>
      </c>
      <c r="AA11" s="22">
        <v>245445467</v>
      </c>
    </row>
    <row r="12" spans="1:27" ht="13.5">
      <c r="A12" s="5" t="s">
        <v>39</v>
      </c>
      <c r="B12" s="3"/>
      <c r="C12" s="22">
        <v>1393268497</v>
      </c>
      <c r="D12" s="22"/>
      <c r="E12" s="23">
        <v>496293755</v>
      </c>
      <c r="F12" s="24">
        <v>1262639589</v>
      </c>
      <c r="G12" s="24">
        <v>51360562</v>
      </c>
      <c r="H12" s="24">
        <v>30501983</v>
      </c>
      <c r="I12" s="24">
        <v>45317682</v>
      </c>
      <c r="J12" s="24">
        <v>127180227</v>
      </c>
      <c r="K12" s="24">
        <v>43945523</v>
      </c>
      <c r="L12" s="24">
        <v>54825060</v>
      </c>
      <c r="M12" s="24">
        <v>46176520</v>
      </c>
      <c r="N12" s="24">
        <v>144947103</v>
      </c>
      <c r="O12" s="24"/>
      <c r="P12" s="24"/>
      <c r="Q12" s="24"/>
      <c r="R12" s="24"/>
      <c r="S12" s="24"/>
      <c r="T12" s="24"/>
      <c r="U12" s="24"/>
      <c r="V12" s="24"/>
      <c r="W12" s="24">
        <v>272127330</v>
      </c>
      <c r="X12" s="24">
        <v>227765148</v>
      </c>
      <c r="Y12" s="24">
        <v>44362182</v>
      </c>
      <c r="Z12" s="6">
        <v>19.48</v>
      </c>
      <c r="AA12" s="22">
        <v>1262639589</v>
      </c>
    </row>
    <row r="13" spans="1:27" ht="13.5">
      <c r="A13" s="5" t="s">
        <v>40</v>
      </c>
      <c r="B13" s="3"/>
      <c r="C13" s="22">
        <v>1579298948</v>
      </c>
      <c r="D13" s="22"/>
      <c r="E13" s="23">
        <v>2501875529</v>
      </c>
      <c r="F13" s="24">
        <v>2805824030</v>
      </c>
      <c r="G13" s="24">
        <v>44255201</v>
      </c>
      <c r="H13" s="24">
        <v>88691361</v>
      </c>
      <c r="I13" s="24">
        <v>119911007</v>
      </c>
      <c r="J13" s="24">
        <v>252857569</v>
      </c>
      <c r="K13" s="24">
        <v>179594444</v>
      </c>
      <c r="L13" s="24">
        <v>143839406</v>
      </c>
      <c r="M13" s="24">
        <v>171932166</v>
      </c>
      <c r="N13" s="24">
        <v>495366016</v>
      </c>
      <c r="O13" s="24"/>
      <c r="P13" s="24"/>
      <c r="Q13" s="24"/>
      <c r="R13" s="24"/>
      <c r="S13" s="24"/>
      <c r="T13" s="24"/>
      <c r="U13" s="24"/>
      <c r="V13" s="24"/>
      <c r="W13" s="24">
        <v>748223585</v>
      </c>
      <c r="X13" s="24">
        <v>853650758</v>
      </c>
      <c r="Y13" s="24">
        <v>-105427173</v>
      </c>
      <c r="Z13" s="6">
        <v>-12.35</v>
      </c>
      <c r="AA13" s="22">
        <v>2805824030</v>
      </c>
    </row>
    <row r="14" spans="1:27" ht="13.5">
      <c r="A14" s="5" t="s">
        <v>41</v>
      </c>
      <c r="B14" s="3"/>
      <c r="C14" s="25">
        <v>435394848</v>
      </c>
      <c r="D14" s="25"/>
      <c r="E14" s="26">
        <v>500013633</v>
      </c>
      <c r="F14" s="27">
        <v>503853030</v>
      </c>
      <c r="G14" s="27">
        <v>37972940</v>
      </c>
      <c r="H14" s="27">
        <v>42903477</v>
      </c>
      <c r="I14" s="27">
        <v>17389655</v>
      </c>
      <c r="J14" s="27">
        <v>98266072</v>
      </c>
      <c r="K14" s="27">
        <v>47937955</v>
      </c>
      <c r="L14" s="27">
        <v>28886732</v>
      </c>
      <c r="M14" s="27">
        <v>17001279</v>
      </c>
      <c r="N14" s="27">
        <v>93825966</v>
      </c>
      <c r="O14" s="27"/>
      <c r="P14" s="27"/>
      <c r="Q14" s="27"/>
      <c r="R14" s="27"/>
      <c r="S14" s="27"/>
      <c r="T14" s="27"/>
      <c r="U14" s="27"/>
      <c r="V14" s="27"/>
      <c r="W14" s="27">
        <v>192092038</v>
      </c>
      <c r="X14" s="27">
        <v>244604286</v>
      </c>
      <c r="Y14" s="27">
        <v>-52512248</v>
      </c>
      <c r="Z14" s="7">
        <v>-21.47</v>
      </c>
      <c r="AA14" s="25">
        <v>503853030</v>
      </c>
    </row>
    <row r="15" spans="1:27" ht="13.5">
      <c r="A15" s="2" t="s">
        <v>42</v>
      </c>
      <c r="B15" s="8"/>
      <c r="C15" s="19">
        <f aca="true" t="shared" si="2" ref="C15:Y15">SUM(C16:C18)</f>
        <v>2798889473</v>
      </c>
      <c r="D15" s="19">
        <f>SUM(D16:D18)</f>
        <v>0</v>
      </c>
      <c r="E15" s="20">
        <f t="shared" si="2"/>
        <v>3097472419</v>
      </c>
      <c r="F15" s="21">
        <f t="shared" si="2"/>
        <v>3115172031</v>
      </c>
      <c r="G15" s="21">
        <f t="shared" si="2"/>
        <v>91158714</v>
      </c>
      <c r="H15" s="21">
        <f t="shared" si="2"/>
        <v>156168739</v>
      </c>
      <c r="I15" s="21">
        <f t="shared" si="2"/>
        <v>188194009</v>
      </c>
      <c r="J15" s="21">
        <f t="shared" si="2"/>
        <v>435521462</v>
      </c>
      <c r="K15" s="21">
        <f t="shared" si="2"/>
        <v>204856216</v>
      </c>
      <c r="L15" s="21">
        <f t="shared" si="2"/>
        <v>226522147</v>
      </c>
      <c r="M15" s="21">
        <f t="shared" si="2"/>
        <v>258844553</v>
      </c>
      <c r="N15" s="21">
        <f t="shared" si="2"/>
        <v>690222916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1125744378</v>
      </c>
      <c r="X15" s="21">
        <f t="shared" si="2"/>
        <v>1299253715</v>
      </c>
      <c r="Y15" s="21">
        <f t="shared" si="2"/>
        <v>-173509337</v>
      </c>
      <c r="Z15" s="4">
        <f>+IF(X15&lt;&gt;0,+(Y15/X15)*100,0)</f>
        <v>-13.354538455177709</v>
      </c>
      <c r="AA15" s="19">
        <f>SUM(AA16:AA18)</f>
        <v>3115172031</v>
      </c>
    </row>
    <row r="16" spans="1:27" ht="13.5">
      <c r="A16" s="5" t="s">
        <v>43</v>
      </c>
      <c r="B16" s="3"/>
      <c r="C16" s="22">
        <v>270265006</v>
      </c>
      <c r="D16" s="22"/>
      <c r="E16" s="23">
        <v>344388052</v>
      </c>
      <c r="F16" s="24">
        <v>292633674</v>
      </c>
      <c r="G16" s="24">
        <v>26979166</v>
      </c>
      <c r="H16" s="24">
        <v>24127574</v>
      </c>
      <c r="I16" s="24">
        <v>22629769</v>
      </c>
      <c r="J16" s="24">
        <v>73736509</v>
      </c>
      <c r="K16" s="24">
        <v>24945844</v>
      </c>
      <c r="L16" s="24">
        <v>27207606</v>
      </c>
      <c r="M16" s="24">
        <v>28398093</v>
      </c>
      <c r="N16" s="24">
        <v>80551543</v>
      </c>
      <c r="O16" s="24"/>
      <c r="P16" s="24"/>
      <c r="Q16" s="24"/>
      <c r="R16" s="24"/>
      <c r="S16" s="24"/>
      <c r="T16" s="24"/>
      <c r="U16" s="24"/>
      <c r="V16" s="24"/>
      <c r="W16" s="24">
        <v>154288052</v>
      </c>
      <c r="X16" s="24">
        <v>199232946</v>
      </c>
      <c r="Y16" s="24">
        <v>-44944894</v>
      </c>
      <c r="Z16" s="6">
        <v>-22.56</v>
      </c>
      <c r="AA16" s="22">
        <v>292633674</v>
      </c>
    </row>
    <row r="17" spans="1:27" ht="13.5">
      <c r="A17" s="5" t="s">
        <v>44</v>
      </c>
      <c r="B17" s="3"/>
      <c r="C17" s="22">
        <v>2497450439</v>
      </c>
      <c r="D17" s="22"/>
      <c r="E17" s="23">
        <v>2694746839</v>
      </c>
      <c r="F17" s="24">
        <v>2771061109</v>
      </c>
      <c r="G17" s="24">
        <v>62273331</v>
      </c>
      <c r="H17" s="24">
        <v>130926287</v>
      </c>
      <c r="I17" s="24">
        <v>160577729</v>
      </c>
      <c r="J17" s="24">
        <v>353777347</v>
      </c>
      <c r="K17" s="24">
        <v>173261002</v>
      </c>
      <c r="L17" s="24">
        <v>195711398</v>
      </c>
      <c r="M17" s="24">
        <v>226688523</v>
      </c>
      <c r="N17" s="24">
        <v>595660923</v>
      </c>
      <c r="O17" s="24"/>
      <c r="P17" s="24"/>
      <c r="Q17" s="24"/>
      <c r="R17" s="24"/>
      <c r="S17" s="24"/>
      <c r="T17" s="24"/>
      <c r="U17" s="24"/>
      <c r="V17" s="24"/>
      <c r="W17" s="24">
        <v>949438270</v>
      </c>
      <c r="X17" s="24">
        <v>1075205743</v>
      </c>
      <c r="Y17" s="24">
        <v>-125767473</v>
      </c>
      <c r="Z17" s="6">
        <v>-11.7</v>
      </c>
      <c r="AA17" s="22">
        <v>2771061109</v>
      </c>
    </row>
    <row r="18" spans="1:27" ht="13.5">
      <c r="A18" s="5" t="s">
        <v>45</v>
      </c>
      <c r="B18" s="3"/>
      <c r="C18" s="22">
        <v>31174028</v>
      </c>
      <c r="D18" s="22"/>
      <c r="E18" s="23">
        <v>58337528</v>
      </c>
      <c r="F18" s="24">
        <v>51477248</v>
      </c>
      <c r="G18" s="24">
        <v>1906217</v>
      </c>
      <c r="H18" s="24">
        <v>1114878</v>
      </c>
      <c r="I18" s="24">
        <v>4986511</v>
      </c>
      <c r="J18" s="24">
        <v>8007606</v>
      </c>
      <c r="K18" s="24">
        <v>6649370</v>
      </c>
      <c r="L18" s="24">
        <v>3603143</v>
      </c>
      <c r="M18" s="24">
        <v>3757937</v>
      </c>
      <c r="N18" s="24">
        <v>14010450</v>
      </c>
      <c r="O18" s="24"/>
      <c r="P18" s="24"/>
      <c r="Q18" s="24"/>
      <c r="R18" s="24"/>
      <c r="S18" s="24"/>
      <c r="T18" s="24"/>
      <c r="U18" s="24"/>
      <c r="V18" s="24"/>
      <c r="W18" s="24">
        <v>22018056</v>
      </c>
      <c r="X18" s="24">
        <v>24815026</v>
      </c>
      <c r="Y18" s="24">
        <v>-2796970</v>
      </c>
      <c r="Z18" s="6">
        <v>-11.27</v>
      </c>
      <c r="AA18" s="22">
        <v>51477248</v>
      </c>
    </row>
    <row r="19" spans="1:27" ht="13.5">
      <c r="A19" s="2" t="s">
        <v>46</v>
      </c>
      <c r="B19" s="8"/>
      <c r="C19" s="19">
        <f aca="true" t="shared" si="3" ref="C19:Y19">SUM(C20:C23)</f>
        <v>21410699695</v>
      </c>
      <c r="D19" s="19">
        <f>SUM(D20:D23)</f>
        <v>0</v>
      </c>
      <c r="E19" s="20">
        <f t="shared" si="3"/>
        <v>23843374981</v>
      </c>
      <c r="F19" s="21">
        <f t="shared" si="3"/>
        <v>23932860028</v>
      </c>
      <c r="G19" s="21">
        <f t="shared" si="3"/>
        <v>2276556909</v>
      </c>
      <c r="H19" s="21">
        <f t="shared" si="3"/>
        <v>1877783415</v>
      </c>
      <c r="I19" s="21">
        <f t="shared" si="3"/>
        <v>1877408853</v>
      </c>
      <c r="J19" s="21">
        <f t="shared" si="3"/>
        <v>6031749177</v>
      </c>
      <c r="K19" s="21">
        <f t="shared" si="3"/>
        <v>1824968468</v>
      </c>
      <c r="L19" s="21">
        <f t="shared" si="3"/>
        <v>1892535478</v>
      </c>
      <c r="M19" s="21">
        <f t="shared" si="3"/>
        <v>1912434064</v>
      </c>
      <c r="N19" s="21">
        <f t="shared" si="3"/>
        <v>5629938010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11661687187</v>
      </c>
      <c r="X19" s="21">
        <f t="shared" si="3"/>
        <v>11949911593</v>
      </c>
      <c r="Y19" s="21">
        <f t="shared" si="3"/>
        <v>-288224406</v>
      </c>
      <c r="Z19" s="4">
        <f>+IF(X19&lt;&gt;0,+(Y19/X19)*100,0)</f>
        <v>-2.4119375591768866</v>
      </c>
      <c r="AA19" s="19">
        <f>SUM(AA20:AA23)</f>
        <v>23932860028</v>
      </c>
    </row>
    <row r="20" spans="1:27" ht="13.5">
      <c r="A20" s="5" t="s">
        <v>47</v>
      </c>
      <c r="B20" s="3"/>
      <c r="C20" s="22">
        <v>13934509863</v>
      </c>
      <c r="D20" s="22"/>
      <c r="E20" s="23">
        <v>15310733463</v>
      </c>
      <c r="F20" s="24">
        <v>15401718829</v>
      </c>
      <c r="G20" s="24">
        <v>1284512597</v>
      </c>
      <c r="H20" s="24">
        <v>1315372473</v>
      </c>
      <c r="I20" s="24">
        <v>1315481928</v>
      </c>
      <c r="J20" s="24">
        <v>3915366998</v>
      </c>
      <c r="K20" s="24">
        <v>1248376184</v>
      </c>
      <c r="L20" s="24">
        <v>1223726193</v>
      </c>
      <c r="M20" s="24">
        <v>1186246900</v>
      </c>
      <c r="N20" s="24">
        <v>3658349277</v>
      </c>
      <c r="O20" s="24"/>
      <c r="P20" s="24"/>
      <c r="Q20" s="24"/>
      <c r="R20" s="24"/>
      <c r="S20" s="24"/>
      <c r="T20" s="24"/>
      <c r="U20" s="24"/>
      <c r="V20" s="24"/>
      <c r="W20" s="24">
        <v>7573716275</v>
      </c>
      <c r="X20" s="24">
        <v>7652619842</v>
      </c>
      <c r="Y20" s="24">
        <v>-78903567</v>
      </c>
      <c r="Z20" s="6">
        <v>-1.03</v>
      </c>
      <c r="AA20" s="22">
        <v>15401718829</v>
      </c>
    </row>
    <row r="21" spans="1:27" ht="13.5">
      <c r="A21" s="5" t="s">
        <v>48</v>
      </c>
      <c r="B21" s="3"/>
      <c r="C21" s="22">
        <v>3636980386</v>
      </c>
      <c r="D21" s="22"/>
      <c r="E21" s="23">
        <v>4192127221</v>
      </c>
      <c r="F21" s="24">
        <v>4171660996</v>
      </c>
      <c r="G21" s="24">
        <v>281331700</v>
      </c>
      <c r="H21" s="24">
        <v>263335861</v>
      </c>
      <c r="I21" s="24">
        <v>279460563</v>
      </c>
      <c r="J21" s="24">
        <v>824128124</v>
      </c>
      <c r="K21" s="24">
        <v>303825166</v>
      </c>
      <c r="L21" s="24">
        <v>330131534</v>
      </c>
      <c r="M21" s="24">
        <v>380357376</v>
      </c>
      <c r="N21" s="24">
        <v>1014314076</v>
      </c>
      <c r="O21" s="24"/>
      <c r="P21" s="24"/>
      <c r="Q21" s="24"/>
      <c r="R21" s="24"/>
      <c r="S21" s="24"/>
      <c r="T21" s="24"/>
      <c r="U21" s="24"/>
      <c r="V21" s="24"/>
      <c r="W21" s="24">
        <v>1838442200</v>
      </c>
      <c r="X21" s="24">
        <v>2018970836</v>
      </c>
      <c r="Y21" s="24">
        <v>-180528636</v>
      </c>
      <c r="Z21" s="6">
        <v>-8.94</v>
      </c>
      <c r="AA21" s="22">
        <v>4171660996</v>
      </c>
    </row>
    <row r="22" spans="1:27" ht="13.5">
      <c r="A22" s="5" t="s">
        <v>49</v>
      </c>
      <c r="B22" s="3"/>
      <c r="C22" s="25">
        <v>2320014553</v>
      </c>
      <c r="D22" s="25"/>
      <c r="E22" s="26">
        <v>2604104826</v>
      </c>
      <c r="F22" s="27">
        <v>2621121954</v>
      </c>
      <c r="G22" s="27">
        <v>397162236</v>
      </c>
      <c r="H22" s="27">
        <v>164036668</v>
      </c>
      <c r="I22" s="27">
        <v>151214607</v>
      </c>
      <c r="J22" s="27">
        <v>712413511</v>
      </c>
      <c r="K22" s="27">
        <v>149622415</v>
      </c>
      <c r="L22" s="27">
        <v>199381556</v>
      </c>
      <c r="M22" s="27">
        <v>217910666</v>
      </c>
      <c r="N22" s="27">
        <v>566914637</v>
      </c>
      <c r="O22" s="27"/>
      <c r="P22" s="27"/>
      <c r="Q22" s="27"/>
      <c r="R22" s="27"/>
      <c r="S22" s="27"/>
      <c r="T22" s="27"/>
      <c r="U22" s="27"/>
      <c r="V22" s="27"/>
      <c r="W22" s="27">
        <v>1279328148</v>
      </c>
      <c r="X22" s="27">
        <v>1305500950</v>
      </c>
      <c r="Y22" s="27">
        <v>-26172802</v>
      </c>
      <c r="Z22" s="7">
        <v>-2</v>
      </c>
      <c r="AA22" s="25">
        <v>2621121954</v>
      </c>
    </row>
    <row r="23" spans="1:27" ht="13.5">
      <c r="A23" s="5" t="s">
        <v>50</v>
      </c>
      <c r="B23" s="3"/>
      <c r="C23" s="22">
        <v>1519194893</v>
      </c>
      <c r="D23" s="22"/>
      <c r="E23" s="23">
        <v>1736409471</v>
      </c>
      <c r="F23" s="24">
        <v>1738358249</v>
      </c>
      <c r="G23" s="24">
        <v>313550376</v>
      </c>
      <c r="H23" s="24">
        <v>135038413</v>
      </c>
      <c r="I23" s="24">
        <v>131251755</v>
      </c>
      <c r="J23" s="24">
        <v>579840544</v>
      </c>
      <c r="K23" s="24">
        <v>123144703</v>
      </c>
      <c r="L23" s="24">
        <v>139296195</v>
      </c>
      <c r="M23" s="24">
        <v>127919122</v>
      </c>
      <c r="N23" s="24">
        <v>390360020</v>
      </c>
      <c r="O23" s="24"/>
      <c r="P23" s="24"/>
      <c r="Q23" s="24"/>
      <c r="R23" s="24"/>
      <c r="S23" s="24"/>
      <c r="T23" s="24"/>
      <c r="U23" s="24"/>
      <c r="V23" s="24"/>
      <c r="W23" s="24">
        <v>970200564</v>
      </c>
      <c r="X23" s="24">
        <v>972819965</v>
      </c>
      <c r="Y23" s="24">
        <v>-2619401</v>
      </c>
      <c r="Z23" s="6">
        <v>-0.27</v>
      </c>
      <c r="AA23" s="22">
        <v>1738358249</v>
      </c>
    </row>
    <row r="24" spans="1:27" ht="13.5">
      <c r="A24" s="2" t="s">
        <v>51</v>
      </c>
      <c r="B24" s="8" t="s">
        <v>52</v>
      </c>
      <c r="C24" s="19">
        <v>6021780</v>
      </c>
      <c r="D24" s="19"/>
      <c r="E24" s="20">
        <v>6588417</v>
      </c>
      <c r="F24" s="21">
        <v>6588417</v>
      </c>
      <c r="G24" s="21">
        <v>355378</v>
      </c>
      <c r="H24" s="21">
        <v>21506</v>
      </c>
      <c r="I24" s="21">
        <v>21870</v>
      </c>
      <c r="J24" s="21">
        <v>398754</v>
      </c>
      <c r="K24" s="21">
        <v>145083</v>
      </c>
      <c r="L24" s="21">
        <v>33604</v>
      </c>
      <c r="M24" s="21">
        <v>20088</v>
      </c>
      <c r="N24" s="21">
        <v>198775</v>
      </c>
      <c r="O24" s="21"/>
      <c r="P24" s="21"/>
      <c r="Q24" s="21"/>
      <c r="R24" s="21"/>
      <c r="S24" s="21"/>
      <c r="T24" s="21"/>
      <c r="U24" s="21"/>
      <c r="V24" s="21"/>
      <c r="W24" s="21">
        <v>597529</v>
      </c>
      <c r="X24" s="21">
        <v>3658928</v>
      </c>
      <c r="Y24" s="21">
        <v>-3061399</v>
      </c>
      <c r="Z24" s="4">
        <v>-83.67</v>
      </c>
      <c r="AA24" s="19">
        <v>6588417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41379919757</v>
      </c>
      <c r="D25" s="40">
        <f>+D5+D9+D15+D19+D24</f>
        <v>0</v>
      </c>
      <c r="E25" s="41">
        <f t="shared" si="4"/>
        <v>44942281190</v>
      </c>
      <c r="F25" s="42">
        <f t="shared" si="4"/>
        <v>46151325581</v>
      </c>
      <c r="G25" s="42">
        <f t="shared" si="4"/>
        <v>5264866746</v>
      </c>
      <c r="H25" s="42">
        <f t="shared" si="4"/>
        <v>3706787579</v>
      </c>
      <c r="I25" s="42">
        <f t="shared" si="4"/>
        <v>2944535149</v>
      </c>
      <c r="J25" s="42">
        <f t="shared" si="4"/>
        <v>11916189474</v>
      </c>
      <c r="K25" s="42">
        <f t="shared" si="4"/>
        <v>3039248895</v>
      </c>
      <c r="L25" s="42">
        <f t="shared" si="4"/>
        <v>3275601769</v>
      </c>
      <c r="M25" s="42">
        <f t="shared" si="4"/>
        <v>4590814256</v>
      </c>
      <c r="N25" s="42">
        <f t="shared" si="4"/>
        <v>10905664920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22821854394</v>
      </c>
      <c r="X25" s="42">
        <f t="shared" si="4"/>
        <v>22440977863</v>
      </c>
      <c r="Y25" s="42">
        <f t="shared" si="4"/>
        <v>380876531</v>
      </c>
      <c r="Z25" s="43">
        <f>+IF(X25&lt;&gt;0,+(Y25/X25)*100,0)</f>
        <v>1.6972367840885294</v>
      </c>
      <c r="AA25" s="40">
        <f>+AA5+AA9+AA15+AA19+AA24</f>
        <v>46151325581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8862892862</v>
      </c>
      <c r="D28" s="19">
        <f>SUM(D29:D31)</f>
        <v>0</v>
      </c>
      <c r="E28" s="20">
        <f t="shared" si="5"/>
        <v>8211633944</v>
      </c>
      <c r="F28" s="21">
        <f t="shared" si="5"/>
        <v>8353177611</v>
      </c>
      <c r="G28" s="21">
        <f t="shared" si="5"/>
        <v>567270247</v>
      </c>
      <c r="H28" s="21">
        <f t="shared" si="5"/>
        <v>637784080</v>
      </c>
      <c r="I28" s="21">
        <f t="shared" si="5"/>
        <v>604901815</v>
      </c>
      <c r="J28" s="21">
        <f t="shared" si="5"/>
        <v>1809956142</v>
      </c>
      <c r="K28" s="21">
        <f t="shared" si="5"/>
        <v>633263964</v>
      </c>
      <c r="L28" s="21">
        <f t="shared" si="5"/>
        <v>701654362</v>
      </c>
      <c r="M28" s="21">
        <f t="shared" si="5"/>
        <v>640692214</v>
      </c>
      <c r="N28" s="21">
        <f t="shared" si="5"/>
        <v>1975610540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3785566682</v>
      </c>
      <c r="X28" s="21">
        <f t="shared" si="5"/>
        <v>4061547669</v>
      </c>
      <c r="Y28" s="21">
        <f t="shared" si="5"/>
        <v>-275980987</v>
      </c>
      <c r="Z28" s="4">
        <f>+IF(X28&lt;&gt;0,+(Y28/X28)*100,0)</f>
        <v>-6.794971018226402</v>
      </c>
      <c r="AA28" s="19">
        <f>SUM(AA29:AA31)</f>
        <v>8353177611</v>
      </c>
    </row>
    <row r="29" spans="1:27" ht="13.5">
      <c r="A29" s="5" t="s">
        <v>33</v>
      </c>
      <c r="B29" s="3"/>
      <c r="C29" s="22">
        <v>1467604750</v>
      </c>
      <c r="D29" s="22"/>
      <c r="E29" s="23">
        <v>1254667480</v>
      </c>
      <c r="F29" s="24">
        <v>1292961492</v>
      </c>
      <c r="G29" s="24">
        <v>108861868</v>
      </c>
      <c r="H29" s="24">
        <v>93500699</v>
      </c>
      <c r="I29" s="24">
        <v>103025670</v>
      </c>
      <c r="J29" s="24">
        <v>305388237</v>
      </c>
      <c r="K29" s="24">
        <v>93414008</v>
      </c>
      <c r="L29" s="24">
        <v>102640280</v>
      </c>
      <c r="M29" s="24">
        <v>133283910</v>
      </c>
      <c r="N29" s="24">
        <v>329338198</v>
      </c>
      <c r="O29" s="24"/>
      <c r="P29" s="24"/>
      <c r="Q29" s="24"/>
      <c r="R29" s="24"/>
      <c r="S29" s="24"/>
      <c r="T29" s="24"/>
      <c r="U29" s="24"/>
      <c r="V29" s="24"/>
      <c r="W29" s="24">
        <v>634726435</v>
      </c>
      <c r="X29" s="24">
        <v>662730442</v>
      </c>
      <c r="Y29" s="24">
        <v>-28004007</v>
      </c>
      <c r="Z29" s="6">
        <v>-4.23</v>
      </c>
      <c r="AA29" s="22">
        <v>1292961492</v>
      </c>
    </row>
    <row r="30" spans="1:27" ht="13.5">
      <c r="A30" s="5" t="s">
        <v>34</v>
      </c>
      <c r="B30" s="3"/>
      <c r="C30" s="25">
        <v>4328851998</v>
      </c>
      <c r="D30" s="25"/>
      <c r="E30" s="26">
        <v>3513855168</v>
      </c>
      <c r="F30" s="27">
        <v>3557112403</v>
      </c>
      <c r="G30" s="27">
        <v>215502368</v>
      </c>
      <c r="H30" s="27">
        <v>264734386</v>
      </c>
      <c r="I30" s="27">
        <v>254639826</v>
      </c>
      <c r="J30" s="27">
        <v>734876580</v>
      </c>
      <c r="K30" s="27">
        <v>276080945</v>
      </c>
      <c r="L30" s="27">
        <v>292209550</v>
      </c>
      <c r="M30" s="27">
        <v>278660044</v>
      </c>
      <c r="N30" s="27">
        <v>846950539</v>
      </c>
      <c r="O30" s="27"/>
      <c r="P30" s="27"/>
      <c r="Q30" s="27"/>
      <c r="R30" s="27"/>
      <c r="S30" s="27"/>
      <c r="T30" s="27"/>
      <c r="U30" s="27"/>
      <c r="V30" s="27"/>
      <c r="W30" s="27">
        <v>1581827119</v>
      </c>
      <c r="X30" s="27">
        <v>1676420063</v>
      </c>
      <c r="Y30" s="27">
        <v>-94592944</v>
      </c>
      <c r="Z30" s="7">
        <v>-5.64</v>
      </c>
      <c r="AA30" s="25">
        <v>3557112403</v>
      </c>
    </row>
    <row r="31" spans="1:27" ht="13.5">
      <c r="A31" s="5" t="s">
        <v>35</v>
      </c>
      <c r="B31" s="3"/>
      <c r="C31" s="22">
        <v>3066436114</v>
      </c>
      <c r="D31" s="22"/>
      <c r="E31" s="23">
        <v>3443111296</v>
      </c>
      <c r="F31" s="24">
        <v>3503103716</v>
      </c>
      <c r="G31" s="24">
        <v>242906011</v>
      </c>
      <c r="H31" s="24">
        <v>279548995</v>
      </c>
      <c r="I31" s="24">
        <v>247236319</v>
      </c>
      <c r="J31" s="24">
        <v>769691325</v>
      </c>
      <c r="K31" s="24">
        <v>263769011</v>
      </c>
      <c r="L31" s="24">
        <v>306804532</v>
      </c>
      <c r="M31" s="24">
        <v>228748260</v>
      </c>
      <c r="N31" s="24">
        <v>799321803</v>
      </c>
      <c r="O31" s="24"/>
      <c r="P31" s="24"/>
      <c r="Q31" s="24"/>
      <c r="R31" s="24"/>
      <c r="S31" s="24"/>
      <c r="T31" s="24"/>
      <c r="U31" s="24"/>
      <c r="V31" s="24"/>
      <c r="W31" s="24">
        <v>1569013128</v>
      </c>
      <c r="X31" s="24">
        <v>1722397164</v>
      </c>
      <c r="Y31" s="24">
        <v>-153384036</v>
      </c>
      <c r="Z31" s="6">
        <v>-8.91</v>
      </c>
      <c r="AA31" s="22">
        <v>3503103716</v>
      </c>
    </row>
    <row r="32" spans="1:27" ht="13.5">
      <c r="A32" s="2" t="s">
        <v>36</v>
      </c>
      <c r="B32" s="3"/>
      <c r="C32" s="19">
        <f aca="true" t="shared" si="6" ref="C32:Y32">SUM(C33:C37)</f>
        <v>7411786586</v>
      </c>
      <c r="D32" s="19">
        <f>SUM(D33:D37)</f>
        <v>0</v>
      </c>
      <c r="E32" s="20">
        <f t="shared" si="6"/>
        <v>8177659885</v>
      </c>
      <c r="F32" s="21">
        <f t="shared" si="6"/>
        <v>8995578539</v>
      </c>
      <c r="G32" s="21">
        <f t="shared" si="6"/>
        <v>391618455</v>
      </c>
      <c r="H32" s="21">
        <f t="shared" si="6"/>
        <v>540490627</v>
      </c>
      <c r="I32" s="21">
        <f t="shared" si="6"/>
        <v>563020941</v>
      </c>
      <c r="J32" s="21">
        <f t="shared" si="6"/>
        <v>1495130023</v>
      </c>
      <c r="K32" s="21">
        <f t="shared" si="6"/>
        <v>613037963</v>
      </c>
      <c r="L32" s="21">
        <f t="shared" si="6"/>
        <v>716388552</v>
      </c>
      <c r="M32" s="21">
        <f t="shared" si="6"/>
        <v>603549964</v>
      </c>
      <c r="N32" s="21">
        <f t="shared" si="6"/>
        <v>1932976479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3428106502</v>
      </c>
      <c r="X32" s="21">
        <f t="shared" si="6"/>
        <v>3663401233</v>
      </c>
      <c r="Y32" s="21">
        <f t="shared" si="6"/>
        <v>-235294731</v>
      </c>
      <c r="Z32" s="4">
        <f>+IF(X32&lt;&gt;0,+(Y32/X32)*100,0)</f>
        <v>-6.422849042044858</v>
      </c>
      <c r="AA32" s="19">
        <f>SUM(AA33:AA37)</f>
        <v>8995578539</v>
      </c>
    </row>
    <row r="33" spans="1:27" ht="13.5">
      <c r="A33" s="5" t="s">
        <v>37</v>
      </c>
      <c r="B33" s="3"/>
      <c r="C33" s="22">
        <v>849200522</v>
      </c>
      <c r="D33" s="22"/>
      <c r="E33" s="23">
        <v>984105041</v>
      </c>
      <c r="F33" s="24">
        <v>983922078</v>
      </c>
      <c r="G33" s="24">
        <v>57928279</v>
      </c>
      <c r="H33" s="24">
        <v>70373195</v>
      </c>
      <c r="I33" s="24">
        <v>78406465</v>
      </c>
      <c r="J33" s="24">
        <v>206707939</v>
      </c>
      <c r="K33" s="24">
        <v>89882505</v>
      </c>
      <c r="L33" s="24">
        <v>96037186</v>
      </c>
      <c r="M33" s="24">
        <v>74027985</v>
      </c>
      <c r="N33" s="24">
        <v>259947676</v>
      </c>
      <c r="O33" s="24"/>
      <c r="P33" s="24"/>
      <c r="Q33" s="24"/>
      <c r="R33" s="24"/>
      <c r="S33" s="24"/>
      <c r="T33" s="24"/>
      <c r="U33" s="24"/>
      <c r="V33" s="24"/>
      <c r="W33" s="24">
        <v>466655615</v>
      </c>
      <c r="X33" s="24">
        <v>509735749</v>
      </c>
      <c r="Y33" s="24">
        <v>-43080134</v>
      </c>
      <c r="Z33" s="6">
        <v>-8.45</v>
      </c>
      <c r="AA33" s="22">
        <v>983922078</v>
      </c>
    </row>
    <row r="34" spans="1:27" ht="13.5">
      <c r="A34" s="5" t="s">
        <v>38</v>
      </c>
      <c r="B34" s="3"/>
      <c r="C34" s="22">
        <v>1601578553</v>
      </c>
      <c r="D34" s="22"/>
      <c r="E34" s="23">
        <v>1685243743</v>
      </c>
      <c r="F34" s="24">
        <v>1686871025</v>
      </c>
      <c r="G34" s="24">
        <v>87654523</v>
      </c>
      <c r="H34" s="24">
        <v>115772410</v>
      </c>
      <c r="I34" s="24">
        <v>129053726</v>
      </c>
      <c r="J34" s="24">
        <v>332480659</v>
      </c>
      <c r="K34" s="24">
        <v>130562543</v>
      </c>
      <c r="L34" s="24">
        <v>160363653</v>
      </c>
      <c r="M34" s="24">
        <v>142133962</v>
      </c>
      <c r="N34" s="24">
        <v>433060158</v>
      </c>
      <c r="O34" s="24"/>
      <c r="P34" s="24"/>
      <c r="Q34" s="24"/>
      <c r="R34" s="24"/>
      <c r="S34" s="24"/>
      <c r="T34" s="24"/>
      <c r="U34" s="24"/>
      <c r="V34" s="24"/>
      <c r="W34" s="24">
        <v>765540817</v>
      </c>
      <c r="X34" s="24">
        <v>807440747</v>
      </c>
      <c r="Y34" s="24">
        <v>-41899930</v>
      </c>
      <c r="Z34" s="6">
        <v>-5.19</v>
      </c>
      <c r="AA34" s="22">
        <v>1686871025</v>
      </c>
    </row>
    <row r="35" spans="1:27" ht="13.5">
      <c r="A35" s="5" t="s">
        <v>39</v>
      </c>
      <c r="B35" s="3"/>
      <c r="C35" s="22">
        <v>2775626180</v>
      </c>
      <c r="D35" s="22"/>
      <c r="E35" s="23">
        <v>2387094553</v>
      </c>
      <c r="F35" s="24">
        <v>3125850919</v>
      </c>
      <c r="G35" s="24">
        <v>139767764</v>
      </c>
      <c r="H35" s="24">
        <v>179069947</v>
      </c>
      <c r="I35" s="24">
        <v>187986490</v>
      </c>
      <c r="J35" s="24">
        <v>506824201</v>
      </c>
      <c r="K35" s="24">
        <v>183142959</v>
      </c>
      <c r="L35" s="24">
        <v>255321210</v>
      </c>
      <c r="M35" s="24">
        <v>176912960</v>
      </c>
      <c r="N35" s="24">
        <v>615377129</v>
      </c>
      <c r="O35" s="24"/>
      <c r="P35" s="24"/>
      <c r="Q35" s="24"/>
      <c r="R35" s="24"/>
      <c r="S35" s="24"/>
      <c r="T35" s="24"/>
      <c r="U35" s="24"/>
      <c r="V35" s="24"/>
      <c r="W35" s="24">
        <v>1122201330</v>
      </c>
      <c r="X35" s="24">
        <v>1195573001</v>
      </c>
      <c r="Y35" s="24">
        <v>-73371671</v>
      </c>
      <c r="Z35" s="6">
        <v>-6.14</v>
      </c>
      <c r="AA35" s="22">
        <v>3125850919</v>
      </c>
    </row>
    <row r="36" spans="1:27" ht="13.5">
      <c r="A36" s="5" t="s">
        <v>40</v>
      </c>
      <c r="B36" s="3"/>
      <c r="C36" s="22">
        <v>1457247505</v>
      </c>
      <c r="D36" s="22"/>
      <c r="E36" s="23">
        <v>2301568050</v>
      </c>
      <c r="F36" s="24">
        <v>2378746615</v>
      </c>
      <c r="G36" s="24">
        <v>60972178</v>
      </c>
      <c r="H36" s="24">
        <v>111619120</v>
      </c>
      <c r="I36" s="24">
        <v>96817312</v>
      </c>
      <c r="J36" s="24">
        <v>269408610</v>
      </c>
      <c r="K36" s="24">
        <v>140140467</v>
      </c>
      <c r="L36" s="24">
        <v>116709639</v>
      </c>
      <c r="M36" s="24">
        <v>145267303</v>
      </c>
      <c r="N36" s="24">
        <v>402117409</v>
      </c>
      <c r="O36" s="24"/>
      <c r="P36" s="24"/>
      <c r="Q36" s="24"/>
      <c r="R36" s="24"/>
      <c r="S36" s="24"/>
      <c r="T36" s="24"/>
      <c r="U36" s="24"/>
      <c r="V36" s="24"/>
      <c r="W36" s="24">
        <v>671526019</v>
      </c>
      <c r="X36" s="24">
        <v>690466260</v>
      </c>
      <c r="Y36" s="24">
        <v>-18940241</v>
      </c>
      <c r="Z36" s="6">
        <v>-2.74</v>
      </c>
      <c r="AA36" s="22">
        <v>2378746615</v>
      </c>
    </row>
    <row r="37" spans="1:27" ht="13.5">
      <c r="A37" s="5" t="s">
        <v>41</v>
      </c>
      <c r="B37" s="3"/>
      <c r="C37" s="25">
        <v>728133826</v>
      </c>
      <c r="D37" s="25"/>
      <c r="E37" s="26">
        <v>819648498</v>
      </c>
      <c r="F37" s="27">
        <v>820187902</v>
      </c>
      <c r="G37" s="27">
        <v>45295711</v>
      </c>
      <c r="H37" s="27">
        <v>63655955</v>
      </c>
      <c r="I37" s="27">
        <v>70756948</v>
      </c>
      <c r="J37" s="27">
        <v>179708614</v>
      </c>
      <c r="K37" s="27">
        <v>69309489</v>
      </c>
      <c r="L37" s="27">
        <v>87956864</v>
      </c>
      <c r="M37" s="27">
        <v>65207754</v>
      </c>
      <c r="N37" s="27">
        <v>222474107</v>
      </c>
      <c r="O37" s="27"/>
      <c r="P37" s="27"/>
      <c r="Q37" s="27"/>
      <c r="R37" s="27"/>
      <c r="S37" s="27"/>
      <c r="T37" s="27"/>
      <c r="U37" s="27"/>
      <c r="V37" s="27"/>
      <c r="W37" s="27">
        <v>402182721</v>
      </c>
      <c r="X37" s="27">
        <v>460185476</v>
      </c>
      <c r="Y37" s="27">
        <v>-58002755</v>
      </c>
      <c r="Z37" s="7">
        <v>-12.6</v>
      </c>
      <c r="AA37" s="25">
        <v>820187902</v>
      </c>
    </row>
    <row r="38" spans="1:27" ht="13.5">
      <c r="A38" s="2" t="s">
        <v>42</v>
      </c>
      <c r="B38" s="8"/>
      <c r="C38" s="19">
        <f aca="true" t="shared" si="7" ref="C38:Y38">SUM(C39:C41)</f>
        <v>4341788461</v>
      </c>
      <c r="D38" s="19">
        <f>SUM(D39:D41)</f>
        <v>0</v>
      </c>
      <c r="E38" s="20">
        <f t="shared" si="7"/>
        <v>4776628675</v>
      </c>
      <c r="F38" s="21">
        <f t="shared" si="7"/>
        <v>4781254536</v>
      </c>
      <c r="G38" s="21">
        <f t="shared" si="7"/>
        <v>263674213</v>
      </c>
      <c r="H38" s="21">
        <f t="shared" si="7"/>
        <v>315292759</v>
      </c>
      <c r="I38" s="21">
        <f t="shared" si="7"/>
        <v>393615133</v>
      </c>
      <c r="J38" s="21">
        <f t="shared" si="7"/>
        <v>972582105</v>
      </c>
      <c r="K38" s="21">
        <f t="shared" si="7"/>
        <v>361237781</v>
      </c>
      <c r="L38" s="21">
        <f t="shared" si="7"/>
        <v>444449770</v>
      </c>
      <c r="M38" s="21">
        <f t="shared" si="7"/>
        <v>445929886</v>
      </c>
      <c r="N38" s="21">
        <f t="shared" si="7"/>
        <v>1251617437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2224199542</v>
      </c>
      <c r="X38" s="21">
        <f t="shared" si="7"/>
        <v>2254743898</v>
      </c>
      <c r="Y38" s="21">
        <f t="shared" si="7"/>
        <v>-30544356</v>
      </c>
      <c r="Z38" s="4">
        <f>+IF(X38&lt;&gt;0,+(Y38/X38)*100,0)</f>
        <v>-1.354670746735069</v>
      </c>
      <c r="AA38" s="19">
        <f>SUM(AA39:AA41)</f>
        <v>4781254536</v>
      </c>
    </row>
    <row r="39" spans="1:27" ht="13.5">
      <c r="A39" s="5" t="s">
        <v>43</v>
      </c>
      <c r="B39" s="3"/>
      <c r="C39" s="22">
        <v>843368271</v>
      </c>
      <c r="D39" s="22"/>
      <c r="E39" s="23">
        <v>913250248</v>
      </c>
      <c r="F39" s="24">
        <v>923027195</v>
      </c>
      <c r="G39" s="24">
        <v>80210727</v>
      </c>
      <c r="H39" s="24">
        <v>67469033</v>
      </c>
      <c r="I39" s="24">
        <v>81265134</v>
      </c>
      <c r="J39" s="24">
        <v>228944894</v>
      </c>
      <c r="K39" s="24">
        <v>71900525</v>
      </c>
      <c r="L39" s="24">
        <v>97875426</v>
      </c>
      <c r="M39" s="24">
        <v>94349955</v>
      </c>
      <c r="N39" s="24">
        <v>264125906</v>
      </c>
      <c r="O39" s="24"/>
      <c r="P39" s="24"/>
      <c r="Q39" s="24"/>
      <c r="R39" s="24"/>
      <c r="S39" s="24"/>
      <c r="T39" s="24"/>
      <c r="U39" s="24"/>
      <c r="V39" s="24"/>
      <c r="W39" s="24">
        <v>493070800</v>
      </c>
      <c r="X39" s="24">
        <v>462431151</v>
      </c>
      <c r="Y39" s="24">
        <v>30639649</v>
      </c>
      <c r="Z39" s="6">
        <v>6.63</v>
      </c>
      <c r="AA39" s="22">
        <v>923027195</v>
      </c>
    </row>
    <row r="40" spans="1:27" ht="13.5">
      <c r="A40" s="5" t="s">
        <v>44</v>
      </c>
      <c r="B40" s="3"/>
      <c r="C40" s="22">
        <v>3205177847</v>
      </c>
      <c r="D40" s="22"/>
      <c r="E40" s="23">
        <v>3533050323</v>
      </c>
      <c r="F40" s="24">
        <v>3526567191</v>
      </c>
      <c r="G40" s="24">
        <v>161882853</v>
      </c>
      <c r="H40" s="24">
        <v>224426565</v>
      </c>
      <c r="I40" s="24">
        <v>286230528</v>
      </c>
      <c r="J40" s="24">
        <v>672539946</v>
      </c>
      <c r="K40" s="24">
        <v>263334155</v>
      </c>
      <c r="L40" s="24">
        <v>310885890</v>
      </c>
      <c r="M40" s="24">
        <v>338966927</v>
      </c>
      <c r="N40" s="24">
        <v>913186972</v>
      </c>
      <c r="O40" s="24"/>
      <c r="P40" s="24"/>
      <c r="Q40" s="24"/>
      <c r="R40" s="24"/>
      <c r="S40" s="24"/>
      <c r="T40" s="24"/>
      <c r="U40" s="24"/>
      <c r="V40" s="24"/>
      <c r="W40" s="24">
        <v>1585726918</v>
      </c>
      <c r="X40" s="24">
        <v>1627680017</v>
      </c>
      <c r="Y40" s="24">
        <v>-41953099</v>
      </c>
      <c r="Z40" s="6">
        <v>-2.58</v>
      </c>
      <c r="AA40" s="22">
        <v>3526567191</v>
      </c>
    </row>
    <row r="41" spans="1:27" ht="13.5">
      <c r="A41" s="5" t="s">
        <v>45</v>
      </c>
      <c r="B41" s="3"/>
      <c r="C41" s="22">
        <v>293242343</v>
      </c>
      <c r="D41" s="22"/>
      <c r="E41" s="23">
        <v>330328104</v>
      </c>
      <c r="F41" s="24">
        <v>331660150</v>
      </c>
      <c r="G41" s="24">
        <v>21580633</v>
      </c>
      <c r="H41" s="24">
        <v>23397161</v>
      </c>
      <c r="I41" s="24">
        <v>26119471</v>
      </c>
      <c r="J41" s="24">
        <v>71097265</v>
      </c>
      <c r="K41" s="24">
        <v>26003101</v>
      </c>
      <c r="L41" s="24">
        <v>35688454</v>
      </c>
      <c r="M41" s="24">
        <v>12613004</v>
      </c>
      <c r="N41" s="24">
        <v>74304559</v>
      </c>
      <c r="O41" s="24"/>
      <c r="P41" s="24"/>
      <c r="Q41" s="24"/>
      <c r="R41" s="24"/>
      <c r="S41" s="24"/>
      <c r="T41" s="24"/>
      <c r="U41" s="24"/>
      <c r="V41" s="24"/>
      <c r="W41" s="24">
        <v>145401824</v>
      </c>
      <c r="X41" s="24">
        <v>164632730</v>
      </c>
      <c r="Y41" s="24">
        <v>-19230906</v>
      </c>
      <c r="Z41" s="6">
        <v>-11.68</v>
      </c>
      <c r="AA41" s="22">
        <v>331660150</v>
      </c>
    </row>
    <row r="42" spans="1:27" ht="13.5">
      <c r="A42" s="2" t="s">
        <v>46</v>
      </c>
      <c r="B42" s="8"/>
      <c r="C42" s="19">
        <f aca="true" t="shared" si="8" ref="C42:Y42">SUM(C43:C46)</f>
        <v>17915730687</v>
      </c>
      <c r="D42" s="19">
        <f>SUM(D43:D46)</f>
        <v>0</v>
      </c>
      <c r="E42" s="20">
        <f t="shared" si="8"/>
        <v>20462754578</v>
      </c>
      <c r="F42" s="21">
        <f t="shared" si="8"/>
        <v>20411022097</v>
      </c>
      <c r="G42" s="21">
        <f t="shared" si="8"/>
        <v>607553312</v>
      </c>
      <c r="H42" s="21">
        <f t="shared" si="8"/>
        <v>1962447729</v>
      </c>
      <c r="I42" s="21">
        <f t="shared" si="8"/>
        <v>1981259136</v>
      </c>
      <c r="J42" s="21">
        <f t="shared" si="8"/>
        <v>4551260177</v>
      </c>
      <c r="K42" s="21">
        <f t="shared" si="8"/>
        <v>1453964035</v>
      </c>
      <c r="L42" s="21">
        <f t="shared" si="8"/>
        <v>1608729274</v>
      </c>
      <c r="M42" s="21">
        <f t="shared" si="8"/>
        <v>1555851081</v>
      </c>
      <c r="N42" s="21">
        <f t="shared" si="8"/>
        <v>4618544390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9169804567</v>
      </c>
      <c r="X42" s="21">
        <f t="shared" si="8"/>
        <v>9806723812</v>
      </c>
      <c r="Y42" s="21">
        <f t="shared" si="8"/>
        <v>-636919245</v>
      </c>
      <c r="Z42" s="4">
        <f>+IF(X42&lt;&gt;0,+(Y42/X42)*100,0)</f>
        <v>-6.494719920842816</v>
      </c>
      <c r="AA42" s="19">
        <f>SUM(AA43:AA46)</f>
        <v>20411022097</v>
      </c>
    </row>
    <row r="43" spans="1:27" ht="13.5">
      <c r="A43" s="5" t="s">
        <v>47</v>
      </c>
      <c r="B43" s="3"/>
      <c r="C43" s="22">
        <v>11265710394</v>
      </c>
      <c r="D43" s="22"/>
      <c r="E43" s="23">
        <v>12792247095</v>
      </c>
      <c r="F43" s="24">
        <v>12777247783</v>
      </c>
      <c r="G43" s="24">
        <v>230444754</v>
      </c>
      <c r="H43" s="24">
        <v>1437558516</v>
      </c>
      <c r="I43" s="24">
        <v>1369501014</v>
      </c>
      <c r="J43" s="24">
        <v>3037504284</v>
      </c>
      <c r="K43" s="24">
        <v>894276395</v>
      </c>
      <c r="L43" s="24">
        <v>951993673</v>
      </c>
      <c r="M43" s="24">
        <v>922318783</v>
      </c>
      <c r="N43" s="24">
        <v>2768588851</v>
      </c>
      <c r="O43" s="24"/>
      <c r="P43" s="24"/>
      <c r="Q43" s="24"/>
      <c r="R43" s="24"/>
      <c r="S43" s="24"/>
      <c r="T43" s="24"/>
      <c r="U43" s="24"/>
      <c r="V43" s="24"/>
      <c r="W43" s="24">
        <v>5806093135</v>
      </c>
      <c r="X43" s="24">
        <v>6038089193</v>
      </c>
      <c r="Y43" s="24">
        <v>-231996058</v>
      </c>
      <c r="Z43" s="6">
        <v>-3.84</v>
      </c>
      <c r="AA43" s="22">
        <v>12777247783</v>
      </c>
    </row>
    <row r="44" spans="1:27" ht="13.5">
      <c r="A44" s="5" t="s">
        <v>48</v>
      </c>
      <c r="B44" s="3"/>
      <c r="C44" s="22">
        <v>2899765890</v>
      </c>
      <c r="D44" s="22"/>
      <c r="E44" s="23">
        <v>3308493040</v>
      </c>
      <c r="F44" s="24">
        <v>3269322671</v>
      </c>
      <c r="G44" s="24">
        <v>179708937</v>
      </c>
      <c r="H44" s="24">
        <v>213777469</v>
      </c>
      <c r="I44" s="24">
        <v>272197600</v>
      </c>
      <c r="J44" s="24">
        <v>665684006</v>
      </c>
      <c r="K44" s="24">
        <v>228392364</v>
      </c>
      <c r="L44" s="24">
        <v>281080610</v>
      </c>
      <c r="M44" s="24">
        <v>274588198</v>
      </c>
      <c r="N44" s="24">
        <v>784061172</v>
      </c>
      <c r="O44" s="24"/>
      <c r="P44" s="24"/>
      <c r="Q44" s="24"/>
      <c r="R44" s="24"/>
      <c r="S44" s="24"/>
      <c r="T44" s="24"/>
      <c r="U44" s="24"/>
      <c r="V44" s="24"/>
      <c r="W44" s="24">
        <v>1449745178</v>
      </c>
      <c r="X44" s="24">
        <v>1666938520</v>
      </c>
      <c r="Y44" s="24">
        <v>-217193342</v>
      </c>
      <c r="Z44" s="6">
        <v>-13.03</v>
      </c>
      <c r="AA44" s="22">
        <v>3269322671</v>
      </c>
    </row>
    <row r="45" spans="1:27" ht="13.5">
      <c r="A45" s="5" t="s">
        <v>49</v>
      </c>
      <c r="B45" s="3"/>
      <c r="C45" s="25">
        <v>1822479948</v>
      </c>
      <c r="D45" s="25"/>
      <c r="E45" s="26">
        <v>2082311052</v>
      </c>
      <c r="F45" s="27">
        <v>2094543428</v>
      </c>
      <c r="G45" s="27">
        <v>94598285</v>
      </c>
      <c r="H45" s="27">
        <v>141362256</v>
      </c>
      <c r="I45" s="27">
        <v>156955039</v>
      </c>
      <c r="J45" s="27">
        <v>392915580</v>
      </c>
      <c r="K45" s="27">
        <v>152769281</v>
      </c>
      <c r="L45" s="27">
        <v>164175398</v>
      </c>
      <c r="M45" s="27">
        <v>163914420</v>
      </c>
      <c r="N45" s="27">
        <v>480859099</v>
      </c>
      <c r="O45" s="27"/>
      <c r="P45" s="27"/>
      <c r="Q45" s="27"/>
      <c r="R45" s="27"/>
      <c r="S45" s="27"/>
      <c r="T45" s="27"/>
      <c r="U45" s="27"/>
      <c r="V45" s="27"/>
      <c r="W45" s="27">
        <v>873774679</v>
      </c>
      <c r="X45" s="27">
        <v>974304556</v>
      </c>
      <c r="Y45" s="27">
        <v>-100529877</v>
      </c>
      <c r="Z45" s="7">
        <v>-10.32</v>
      </c>
      <c r="AA45" s="25">
        <v>2094543428</v>
      </c>
    </row>
    <row r="46" spans="1:27" ht="13.5">
      <c r="A46" s="5" t="s">
        <v>50</v>
      </c>
      <c r="B46" s="3"/>
      <c r="C46" s="22">
        <v>1927774455</v>
      </c>
      <c r="D46" s="22"/>
      <c r="E46" s="23">
        <v>2279703391</v>
      </c>
      <c r="F46" s="24">
        <v>2269908215</v>
      </c>
      <c r="G46" s="24">
        <v>102801336</v>
      </c>
      <c r="H46" s="24">
        <v>169749488</v>
      </c>
      <c r="I46" s="24">
        <v>182605483</v>
      </c>
      <c r="J46" s="24">
        <v>455156307</v>
      </c>
      <c r="K46" s="24">
        <v>178525995</v>
      </c>
      <c r="L46" s="24">
        <v>211479593</v>
      </c>
      <c r="M46" s="24">
        <v>195029680</v>
      </c>
      <c r="N46" s="24">
        <v>585035268</v>
      </c>
      <c r="O46" s="24"/>
      <c r="P46" s="24"/>
      <c r="Q46" s="24"/>
      <c r="R46" s="24"/>
      <c r="S46" s="24"/>
      <c r="T46" s="24"/>
      <c r="U46" s="24"/>
      <c r="V46" s="24"/>
      <c r="W46" s="24">
        <v>1040191575</v>
      </c>
      <c r="X46" s="24">
        <v>1127391543</v>
      </c>
      <c r="Y46" s="24">
        <v>-87199968</v>
      </c>
      <c r="Z46" s="6">
        <v>-7.73</v>
      </c>
      <c r="AA46" s="22">
        <v>2269908215</v>
      </c>
    </row>
    <row r="47" spans="1:27" ht="13.5">
      <c r="A47" s="2" t="s">
        <v>51</v>
      </c>
      <c r="B47" s="8" t="s">
        <v>52</v>
      </c>
      <c r="C47" s="19">
        <v>106945056</v>
      </c>
      <c r="D47" s="19"/>
      <c r="E47" s="20">
        <v>125646056</v>
      </c>
      <c r="F47" s="21">
        <v>123862307</v>
      </c>
      <c r="G47" s="21">
        <v>13980240</v>
      </c>
      <c r="H47" s="21">
        <v>6908069</v>
      </c>
      <c r="I47" s="21">
        <v>14452498</v>
      </c>
      <c r="J47" s="21">
        <v>35340807</v>
      </c>
      <c r="K47" s="21">
        <v>10717697</v>
      </c>
      <c r="L47" s="21">
        <v>6891328</v>
      </c>
      <c r="M47" s="21">
        <v>13810748</v>
      </c>
      <c r="N47" s="21">
        <v>31419773</v>
      </c>
      <c r="O47" s="21"/>
      <c r="P47" s="21"/>
      <c r="Q47" s="21"/>
      <c r="R47" s="21"/>
      <c r="S47" s="21"/>
      <c r="T47" s="21"/>
      <c r="U47" s="21"/>
      <c r="V47" s="21"/>
      <c r="W47" s="21">
        <v>66760580</v>
      </c>
      <c r="X47" s="21">
        <v>57566333</v>
      </c>
      <c r="Y47" s="21">
        <v>9194247</v>
      </c>
      <c r="Z47" s="4">
        <v>15.97</v>
      </c>
      <c r="AA47" s="19">
        <v>123862307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38639143652</v>
      </c>
      <c r="D48" s="40">
        <f>+D28+D32+D38+D42+D47</f>
        <v>0</v>
      </c>
      <c r="E48" s="41">
        <f t="shared" si="9"/>
        <v>41754323138</v>
      </c>
      <c r="F48" s="42">
        <f t="shared" si="9"/>
        <v>42664895090</v>
      </c>
      <c r="G48" s="42">
        <f t="shared" si="9"/>
        <v>1844096467</v>
      </c>
      <c r="H48" s="42">
        <f t="shared" si="9"/>
        <v>3462923264</v>
      </c>
      <c r="I48" s="42">
        <f t="shared" si="9"/>
        <v>3557249523</v>
      </c>
      <c r="J48" s="42">
        <f t="shared" si="9"/>
        <v>8864269254</v>
      </c>
      <c r="K48" s="42">
        <f t="shared" si="9"/>
        <v>3072221440</v>
      </c>
      <c r="L48" s="42">
        <f t="shared" si="9"/>
        <v>3478113286</v>
      </c>
      <c r="M48" s="42">
        <f t="shared" si="9"/>
        <v>3259833893</v>
      </c>
      <c r="N48" s="42">
        <f t="shared" si="9"/>
        <v>9810168619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18674437873</v>
      </c>
      <c r="X48" s="42">
        <f t="shared" si="9"/>
        <v>19843982945</v>
      </c>
      <c r="Y48" s="42">
        <f t="shared" si="9"/>
        <v>-1169545072</v>
      </c>
      <c r="Z48" s="43">
        <f>+IF(X48&lt;&gt;0,+(Y48/X48)*100,0)</f>
        <v>-5.893701255647798</v>
      </c>
      <c r="AA48" s="40">
        <f>+AA28+AA32+AA38+AA42+AA47</f>
        <v>42664895090</v>
      </c>
    </row>
    <row r="49" spans="1:27" ht="13.5">
      <c r="A49" s="14" t="s">
        <v>58</v>
      </c>
      <c r="B49" s="15"/>
      <c r="C49" s="44">
        <f aca="true" t="shared" si="10" ref="C49:Y49">+C25-C48</f>
        <v>2740776105</v>
      </c>
      <c r="D49" s="44">
        <f>+D25-D48</f>
        <v>0</v>
      </c>
      <c r="E49" s="45">
        <f t="shared" si="10"/>
        <v>3187958052</v>
      </c>
      <c r="F49" s="46">
        <f t="shared" si="10"/>
        <v>3486430491</v>
      </c>
      <c r="G49" s="46">
        <f t="shared" si="10"/>
        <v>3420770279</v>
      </c>
      <c r="H49" s="46">
        <f t="shared" si="10"/>
        <v>243864315</v>
      </c>
      <c r="I49" s="46">
        <f t="shared" si="10"/>
        <v>-612714374</v>
      </c>
      <c r="J49" s="46">
        <f t="shared" si="10"/>
        <v>3051920220</v>
      </c>
      <c r="K49" s="46">
        <f t="shared" si="10"/>
        <v>-32972545</v>
      </c>
      <c r="L49" s="46">
        <f t="shared" si="10"/>
        <v>-202511517</v>
      </c>
      <c r="M49" s="46">
        <f t="shared" si="10"/>
        <v>1330980363</v>
      </c>
      <c r="N49" s="46">
        <f t="shared" si="10"/>
        <v>1095496301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4147416521</v>
      </c>
      <c r="X49" s="46">
        <f>IF(F25=F48,0,X25-X48)</f>
        <v>2596994918</v>
      </c>
      <c r="Y49" s="46">
        <f t="shared" si="10"/>
        <v>1550421603</v>
      </c>
      <c r="Z49" s="47">
        <f>+IF(X49&lt;&gt;0,+(Y49/X49)*100,0)</f>
        <v>59.700602117235256</v>
      </c>
      <c r="AA49" s="44">
        <f>+AA25-AA48</f>
        <v>3486430491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214458455</v>
      </c>
      <c r="D5" s="19">
        <f>SUM(D6:D8)</f>
        <v>0</v>
      </c>
      <c r="E5" s="20">
        <f t="shared" si="0"/>
        <v>247669640</v>
      </c>
      <c r="F5" s="21">
        <f t="shared" si="0"/>
        <v>247669640</v>
      </c>
      <c r="G5" s="21">
        <f t="shared" si="0"/>
        <v>202753465</v>
      </c>
      <c r="H5" s="21">
        <f t="shared" si="0"/>
        <v>446777</v>
      </c>
      <c r="I5" s="21">
        <f t="shared" si="0"/>
        <v>3442818</v>
      </c>
      <c r="J5" s="21">
        <f t="shared" si="0"/>
        <v>206643060</v>
      </c>
      <c r="K5" s="21">
        <f t="shared" si="0"/>
        <v>1580812</v>
      </c>
      <c r="L5" s="21">
        <f t="shared" si="0"/>
        <v>1958521</v>
      </c>
      <c r="M5" s="21">
        <f t="shared" si="0"/>
        <v>-482069</v>
      </c>
      <c r="N5" s="21">
        <f t="shared" si="0"/>
        <v>3057264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209700324</v>
      </c>
      <c r="X5" s="21">
        <f t="shared" si="0"/>
        <v>145740377</v>
      </c>
      <c r="Y5" s="21">
        <f t="shared" si="0"/>
        <v>63959947</v>
      </c>
      <c r="Z5" s="4">
        <f>+IF(X5&lt;&gt;0,+(Y5/X5)*100,0)</f>
        <v>43.886223102057706</v>
      </c>
      <c r="AA5" s="19">
        <f>SUM(AA6:AA8)</f>
        <v>247669640</v>
      </c>
    </row>
    <row r="6" spans="1:27" ht="13.5">
      <c r="A6" s="5" t="s">
        <v>33</v>
      </c>
      <c r="B6" s="3"/>
      <c r="C6" s="22">
        <v>14139402</v>
      </c>
      <c r="D6" s="22"/>
      <c r="E6" s="23">
        <v>10669646</v>
      </c>
      <c r="F6" s="24">
        <v>10669646</v>
      </c>
      <c r="G6" s="24">
        <v>318740</v>
      </c>
      <c r="H6" s="24">
        <v>274763</v>
      </c>
      <c r="I6" s="24">
        <v>2894665</v>
      </c>
      <c r="J6" s="24">
        <v>3488168</v>
      </c>
      <c r="K6" s="24">
        <v>1275711</v>
      </c>
      <c r="L6" s="24">
        <v>1490675</v>
      </c>
      <c r="M6" s="24">
        <v>1126740</v>
      </c>
      <c r="N6" s="24">
        <v>3893126</v>
      </c>
      <c r="O6" s="24"/>
      <c r="P6" s="24"/>
      <c r="Q6" s="24"/>
      <c r="R6" s="24"/>
      <c r="S6" s="24"/>
      <c r="T6" s="24"/>
      <c r="U6" s="24"/>
      <c r="V6" s="24"/>
      <c r="W6" s="24">
        <v>7381294</v>
      </c>
      <c r="X6" s="24">
        <v>6278518</v>
      </c>
      <c r="Y6" s="24">
        <v>1102776</v>
      </c>
      <c r="Z6" s="6">
        <v>17.56</v>
      </c>
      <c r="AA6" s="22">
        <v>10669646</v>
      </c>
    </row>
    <row r="7" spans="1:27" ht="13.5">
      <c r="A7" s="5" t="s">
        <v>34</v>
      </c>
      <c r="B7" s="3"/>
      <c r="C7" s="25">
        <v>182108448</v>
      </c>
      <c r="D7" s="25"/>
      <c r="E7" s="26">
        <v>231993059</v>
      </c>
      <c r="F7" s="27">
        <v>231993059</v>
      </c>
      <c r="G7" s="27">
        <v>202282841</v>
      </c>
      <c r="H7" s="27">
        <v>32094</v>
      </c>
      <c r="I7" s="27">
        <v>413267</v>
      </c>
      <c r="J7" s="27">
        <v>202728202</v>
      </c>
      <c r="K7" s="27">
        <v>167194</v>
      </c>
      <c r="L7" s="27">
        <v>334270</v>
      </c>
      <c r="M7" s="27">
        <v>-1763153</v>
      </c>
      <c r="N7" s="27">
        <v>-1261689</v>
      </c>
      <c r="O7" s="27"/>
      <c r="P7" s="27"/>
      <c r="Q7" s="27"/>
      <c r="R7" s="27"/>
      <c r="S7" s="27"/>
      <c r="T7" s="27"/>
      <c r="U7" s="27"/>
      <c r="V7" s="27"/>
      <c r="W7" s="27">
        <v>201466513</v>
      </c>
      <c r="X7" s="27">
        <v>136515544</v>
      </c>
      <c r="Y7" s="27">
        <v>64950969</v>
      </c>
      <c r="Z7" s="7">
        <v>47.58</v>
      </c>
      <c r="AA7" s="25">
        <v>231993059</v>
      </c>
    </row>
    <row r="8" spans="1:27" ht="13.5">
      <c r="A8" s="5" t="s">
        <v>35</v>
      </c>
      <c r="B8" s="3"/>
      <c r="C8" s="22">
        <v>18210605</v>
      </c>
      <c r="D8" s="22"/>
      <c r="E8" s="23">
        <v>5006935</v>
      </c>
      <c r="F8" s="24">
        <v>5006935</v>
      </c>
      <c r="G8" s="24">
        <v>151884</v>
      </c>
      <c r="H8" s="24">
        <v>139920</v>
      </c>
      <c r="I8" s="24">
        <v>134886</v>
      </c>
      <c r="J8" s="24">
        <v>426690</v>
      </c>
      <c r="K8" s="24">
        <v>137907</v>
      </c>
      <c r="L8" s="24">
        <v>133576</v>
      </c>
      <c r="M8" s="24">
        <v>154344</v>
      </c>
      <c r="N8" s="24">
        <v>425827</v>
      </c>
      <c r="O8" s="24"/>
      <c r="P8" s="24"/>
      <c r="Q8" s="24"/>
      <c r="R8" s="24"/>
      <c r="S8" s="24"/>
      <c r="T8" s="24"/>
      <c r="U8" s="24"/>
      <c r="V8" s="24"/>
      <c r="W8" s="24">
        <v>852517</v>
      </c>
      <c r="X8" s="24">
        <v>2946315</v>
      </c>
      <c r="Y8" s="24">
        <v>-2093798</v>
      </c>
      <c r="Z8" s="6">
        <v>-71.06</v>
      </c>
      <c r="AA8" s="22">
        <v>5006935</v>
      </c>
    </row>
    <row r="9" spans="1:27" ht="13.5">
      <c r="A9" s="2" t="s">
        <v>36</v>
      </c>
      <c r="B9" s="3"/>
      <c r="C9" s="19">
        <f aca="true" t="shared" si="1" ref="C9:Y9">SUM(C10:C14)</f>
        <v>147802582</v>
      </c>
      <c r="D9" s="19">
        <f>SUM(D10:D14)</f>
        <v>0</v>
      </c>
      <c r="E9" s="20">
        <f t="shared" si="1"/>
        <v>105596214</v>
      </c>
      <c r="F9" s="21">
        <f t="shared" si="1"/>
        <v>105596214</v>
      </c>
      <c r="G9" s="21">
        <f t="shared" si="1"/>
        <v>2595970</v>
      </c>
      <c r="H9" s="21">
        <f t="shared" si="1"/>
        <v>3285947</v>
      </c>
      <c r="I9" s="21">
        <f t="shared" si="1"/>
        <v>4425760</v>
      </c>
      <c r="J9" s="21">
        <f t="shared" si="1"/>
        <v>10307677</v>
      </c>
      <c r="K9" s="21">
        <f t="shared" si="1"/>
        <v>3762661</v>
      </c>
      <c r="L9" s="21">
        <f t="shared" si="1"/>
        <v>9921131</v>
      </c>
      <c r="M9" s="21">
        <f t="shared" si="1"/>
        <v>5183717</v>
      </c>
      <c r="N9" s="21">
        <f t="shared" si="1"/>
        <v>18867509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29175186</v>
      </c>
      <c r="X9" s="21">
        <f t="shared" si="1"/>
        <v>62137738</v>
      </c>
      <c r="Y9" s="21">
        <f t="shared" si="1"/>
        <v>-32962552</v>
      </c>
      <c r="Z9" s="4">
        <f>+IF(X9&lt;&gt;0,+(Y9/X9)*100,0)</f>
        <v>-53.04755702565163</v>
      </c>
      <c r="AA9" s="19">
        <f>SUM(AA10:AA14)</f>
        <v>105596214</v>
      </c>
    </row>
    <row r="10" spans="1:27" ht="13.5">
      <c r="A10" s="5" t="s">
        <v>37</v>
      </c>
      <c r="B10" s="3"/>
      <c r="C10" s="22">
        <v>4006671</v>
      </c>
      <c r="D10" s="22"/>
      <c r="E10" s="23">
        <v>9654967</v>
      </c>
      <c r="F10" s="24">
        <v>9654967</v>
      </c>
      <c r="G10" s="24">
        <v>292723</v>
      </c>
      <c r="H10" s="24">
        <v>214825</v>
      </c>
      <c r="I10" s="24">
        <v>191936</v>
      </c>
      <c r="J10" s="24">
        <v>699484</v>
      </c>
      <c r="K10" s="24">
        <v>218398</v>
      </c>
      <c r="L10" s="24">
        <v>195146</v>
      </c>
      <c r="M10" s="24">
        <v>217004</v>
      </c>
      <c r="N10" s="24">
        <v>630548</v>
      </c>
      <c r="O10" s="24"/>
      <c r="P10" s="24"/>
      <c r="Q10" s="24"/>
      <c r="R10" s="24"/>
      <c r="S10" s="24"/>
      <c r="T10" s="24"/>
      <c r="U10" s="24"/>
      <c r="V10" s="24"/>
      <c r="W10" s="24">
        <v>1330032</v>
      </c>
      <c r="X10" s="24">
        <v>5681432</v>
      </c>
      <c r="Y10" s="24">
        <v>-4351400</v>
      </c>
      <c r="Z10" s="6">
        <v>-76.59</v>
      </c>
      <c r="AA10" s="22">
        <v>9654967</v>
      </c>
    </row>
    <row r="11" spans="1:27" ht="13.5">
      <c r="A11" s="5" t="s">
        <v>38</v>
      </c>
      <c r="B11" s="3"/>
      <c r="C11" s="22">
        <v>2563747</v>
      </c>
      <c r="D11" s="22"/>
      <c r="E11" s="23">
        <v>2793419</v>
      </c>
      <c r="F11" s="24">
        <v>2793419</v>
      </c>
      <c r="G11" s="24">
        <v>32488</v>
      </c>
      <c r="H11" s="24">
        <v>54135</v>
      </c>
      <c r="I11" s="24">
        <v>152187</v>
      </c>
      <c r="J11" s="24">
        <v>238810</v>
      </c>
      <c r="K11" s="24">
        <v>366107</v>
      </c>
      <c r="L11" s="24">
        <v>352110</v>
      </c>
      <c r="M11" s="24">
        <v>612968</v>
      </c>
      <c r="N11" s="24">
        <v>1331185</v>
      </c>
      <c r="O11" s="24"/>
      <c r="P11" s="24"/>
      <c r="Q11" s="24"/>
      <c r="R11" s="24"/>
      <c r="S11" s="24"/>
      <c r="T11" s="24"/>
      <c r="U11" s="24"/>
      <c r="V11" s="24"/>
      <c r="W11" s="24">
        <v>1569995</v>
      </c>
      <c r="X11" s="24">
        <v>1643777</v>
      </c>
      <c r="Y11" s="24">
        <v>-73782</v>
      </c>
      <c r="Z11" s="6">
        <v>-4.49</v>
      </c>
      <c r="AA11" s="22">
        <v>2793419</v>
      </c>
    </row>
    <row r="12" spans="1:27" ht="13.5">
      <c r="A12" s="5" t="s">
        <v>39</v>
      </c>
      <c r="B12" s="3"/>
      <c r="C12" s="22">
        <v>71157202</v>
      </c>
      <c r="D12" s="22"/>
      <c r="E12" s="23">
        <v>17999516</v>
      </c>
      <c r="F12" s="24">
        <v>17999516</v>
      </c>
      <c r="G12" s="24">
        <v>673114</v>
      </c>
      <c r="H12" s="24">
        <v>1402160</v>
      </c>
      <c r="I12" s="24">
        <v>2045015</v>
      </c>
      <c r="J12" s="24">
        <v>4120289</v>
      </c>
      <c r="K12" s="24">
        <v>1392636</v>
      </c>
      <c r="L12" s="24">
        <v>1686846</v>
      </c>
      <c r="M12" s="24">
        <v>1251679</v>
      </c>
      <c r="N12" s="24">
        <v>4331161</v>
      </c>
      <c r="O12" s="24"/>
      <c r="P12" s="24"/>
      <c r="Q12" s="24"/>
      <c r="R12" s="24"/>
      <c r="S12" s="24"/>
      <c r="T12" s="24"/>
      <c r="U12" s="24"/>
      <c r="V12" s="24"/>
      <c r="W12" s="24">
        <v>8451450</v>
      </c>
      <c r="X12" s="24">
        <v>10591755</v>
      </c>
      <c r="Y12" s="24">
        <v>-2140305</v>
      </c>
      <c r="Z12" s="6">
        <v>-20.21</v>
      </c>
      <c r="AA12" s="22">
        <v>17999516</v>
      </c>
    </row>
    <row r="13" spans="1:27" ht="13.5">
      <c r="A13" s="5" t="s">
        <v>40</v>
      </c>
      <c r="B13" s="3"/>
      <c r="C13" s="22">
        <v>70050337</v>
      </c>
      <c r="D13" s="22"/>
      <c r="E13" s="23">
        <v>75136906</v>
      </c>
      <c r="F13" s="24">
        <v>75136906</v>
      </c>
      <c r="G13" s="24">
        <v>1597158</v>
      </c>
      <c r="H13" s="24">
        <v>1614827</v>
      </c>
      <c r="I13" s="24">
        <v>2036557</v>
      </c>
      <c r="J13" s="24">
        <v>5248542</v>
      </c>
      <c r="K13" s="24">
        <v>1785079</v>
      </c>
      <c r="L13" s="24">
        <v>7686904</v>
      </c>
      <c r="M13" s="24">
        <v>3102066</v>
      </c>
      <c r="N13" s="24">
        <v>12574049</v>
      </c>
      <c r="O13" s="24"/>
      <c r="P13" s="24"/>
      <c r="Q13" s="24"/>
      <c r="R13" s="24"/>
      <c r="S13" s="24"/>
      <c r="T13" s="24"/>
      <c r="U13" s="24"/>
      <c r="V13" s="24"/>
      <c r="W13" s="24">
        <v>17822591</v>
      </c>
      <c r="X13" s="24">
        <v>44214062</v>
      </c>
      <c r="Y13" s="24">
        <v>-26391471</v>
      </c>
      <c r="Z13" s="6">
        <v>-59.69</v>
      </c>
      <c r="AA13" s="22">
        <v>75136906</v>
      </c>
    </row>
    <row r="14" spans="1:27" ht="13.5">
      <c r="A14" s="5" t="s">
        <v>41</v>
      </c>
      <c r="B14" s="3"/>
      <c r="C14" s="25">
        <v>24625</v>
      </c>
      <c r="D14" s="25"/>
      <c r="E14" s="26">
        <v>11406</v>
      </c>
      <c r="F14" s="27">
        <v>11406</v>
      </c>
      <c r="G14" s="27">
        <v>487</v>
      </c>
      <c r="H14" s="27"/>
      <c r="I14" s="27">
        <v>65</v>
      </c>
      <c r="J14" s="27">
        <v>552</v>
      </c>
      <c r="K14" s="27">
        <v>441</v>
      </c>
      <c r="L14" s="27">
        <v>125</v>
      </c>
      <c r="M14" s="27"/>
      <c r="N14" s="27">
        <v>566</v>
      </c>
      <c r="O14" s="27"/>
      <c r="P14" s="27"/>
      <c r="Q14" s="27"/>
      <c r="R14" s="27"/>
      <c r="S14" s="27"/>
      <c r="T14" s="27"/>
      <c r="U14" s="27"/>
      <c r="V14" s="27"/>
      <c r="W14" s="27">
        <v>1118</v>
      </c>
      <c r="X14" s="27">
        <v>6712</v>
      </c>
      <c r="Y14" s="27">
        <v>-5594</v>
      </c>
      <c r="Z14" s="7">
        <v>-83.34</v>
      </c>
      <c r="AA14" s="25">
        <v>11406</v>
      </c>
    </row>
    <row r="15" spans="1:27" ht="13.5">
      <c r="A15" s="2" t="s">
        <v>42</v>
      </c>
      <c r="B15" s="8"/>
      <c r="C15" s="19">
        <f aca="true" t="shared" si="2" ref="C15:Y15">SUM(C16:C18)</f>
        <v>6233026</v>
      </c>
      <c r="D15" s="19">
        <f>SUM(D16:D18)</f>
        <v>0</v>
      </c>
      <c r="E15" s="20">
        <f t="shared" si="2"/>
        <v>22193340</v>
      </c>
      <c r="F15" s="21">
        <f t="shared" si="2"/>
        <v>22193340</v>
      </c>
      <c r="G15" s="21">
        <f t="shared" si="2"/>
        <v>422846</v>
      </c>
      <c r="H15" s="21">
        <f t="shared" si="2"/>
        <v>523285</v>
      </c>
      <c r="I15" s="21">
        <f t="shared" si="2"/>
        <v>505760</v>
      </c>
      <c r="J15" s="21">
        <f t="shared" si="2"/>
        <v>1451891</v>
      </c>
      <c r="K15" s="21">
        <f t="shared" si="2"/>
        <v>714750</v>
      </c>
      <c r="L15" s="21">
        <f t="shared" si="2"/>
        <v>535417</v>
      </c>
      <c r="M15" s="21">
        <f t="shared" si="2"/>
        <v>1077831</v>
      </c>
      <c r="N15" s="21">
        <f t="shared" si="2"/>
        <v>2327998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3779889</v>
      </c>
      <c r="X15" s="21">
        <f t="shared" si="2"/>
        <v>13059597</v>
      </c>
      <c r="Y15" s="21">
        <f t="shared" si="2"/>
        <v>-9279708</v>
      </c>
      <c r="Z15" s="4">
        <f>+IF(X15&lt;&gt;0,+(Y15/X15)*100,0)</f>
        <v>-71.0566183627259</v>
      </c>
      <c r="AA15" s="19">
        <f>SUM(AA16:AA18)</f>
        <v>22193340</v>
      </c>
    </row>
    <row r="16" spans="1:27" ht="13.5">
      <c r="A16" s="5" t="s">
        <v>43</v>
      </c>
      <c r="B16" s="3"/>
      <c r="C16" s="22">
        <v>5814966</v>
      </c>
      <c r="D16" s="22"/>
      <c r="E16" s="23">
        <v>5858008</v>
      </c>
      <c r="F16" s="24">
        <v>5858008</v>
      </c>
      <c r="G16" s="24">
        <v>397849</v>
      </c>
      <c r="H16" s="24">
        <v>522745</v>
      </c>
      <c r="I16" s="24">
        <v>467121</v>
      </c>
      <c r="J16" s="24">
        <v>1387715</v>
      </c>
      <c r="K16" s="24">
        <v>574432</v>
      </c>
      <c r="L16" s="24">
        <v>532390</v>
      </c>
      <c r="M16" s="24">
        <v>1031892</v>
      </c>
      <c r="N16" s="24">
        <v>2138714</v>
      </c>
      <c r="O16" s="24"/>
      <c r="P16" s="24"/>
      <c r="Q16" s="24"/>
      <c r="R16" s="24"/>
      <c r="S16" s="24"/>
      <c r="T16" s="24"/>
      <c r="U16" s="24"/>
      <c r="V16" s="24"/>
      <c r="W16" s="24">
        <v>3526429</v>
      </c>
      <c r="X16" s="24">
        <v>3447125</v>
      </c>
      <c r="Y16" s="24">
        <v>79304</v>
      </c>
      <c r="Z16" s="6">
        <v>2.3</v>
      </c>
      <c r="AA16" s="22">
        <v>5858008</v>
      </c>
    </row>
    <row r="17" spans="1:27" ht="13.5">
      <c r="A17" s="5" t="s">
        <v>44</v>
      </c>
      <c r="B17" s="3"/>
      <c r="C17" s="22">
        <v>418060</v>
      </c>
      <c r="D17" s="22"/>
      <c r="E17" s="23">
        <v>16335332</v>
      </c>
      <c r="F17" s="24">
        <v>16335332</v>
      </c>
      <c r="G17" s="24">
        <v>24997</v>
      </c>
      <c r="H17" s="24">
        <v>540</v>
      </c>
      <c r="I17" s="24">
        <v>38639</v>
      </c>
      <c r="J17" s="24">
        <v>64176</v>
      </c>
      <c r="K17" s="24">
        <v>140318</v>
      </c>
      <c r="L17" s="24">
        <v>3027</v>
      </c>
      <c r="M17" s="24">
        <v>45939</v>
      </c>
      <c r="N17" s="24">
        <v>189284</v>
      </c>
      <c r="O17" s="24"/>
      <c r="P17" s="24"/>
      <c r="Q17" s="24"/>
      <c r="R17" s="24"/>
      <c r="S17" s="24"/>
      <c r="T17" s="24"/>
      <c r="U17" s="24"/>
      <c r="V17" s="24"/>
      <c r="W17" s="24">
        <v>253460</v>
      </c>
      <c r="X17" s="24">
        <v>9612472</v>
      </c>
      <c r="Y17" s="24">
        <v>-9359012</v>
      </c>
      <c r="Z17" s="6">
        <v>-97.36</v>
      </c>
      <c r="AA17" s="22">
        <v>16335332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1124145813</v>
      </c>
      <c r="D19" s="19">
        <f>SUM(D20:D23)</f>
        <v>0</v>
      </c>
      <c r="E19" s="20">
        <f t="shared" si="3"/>
        <v>1191010313</v>
      </c>
      <c r="F19" s="21">
        <f t="shared" si="3"/>
        <v>1194328529</v>
      </c>
      <c r="G19" s="21">
        <f t="shared" si="3"/>
        <v>225004000</v>
      </c>
      <c r="H19" s="21">
        <f t="shared" si="3"/>
        <v>86168656</v>
      </c>
      <c r="I19" s="21">
        <f t="shared" si="3"/>
        <v>91790520</v>
      </c>
      <c r="J19" s="21">
        <f t="shared" si="3"/>
        <v>402963176</v>
      </c>
      <c r="K19" s="21">
        <f t="shared" si="3"/>
        <v>76425475</v>
      </c>
      <c r="L19" s="21">
        <f t="shared" si="3"/>
        <v>86094498</v>
      </c>
      <c r="M19" s="21">
        <f t="shared" si="3"/>
        <v>88952179</v>
      </c>
      <c r="N19" s="21">
        <f t="shared" si="3"/>
        <v>251472152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654435328</v>
      </c>
      <c r="X19" s="21">
        <f t="shared" si="3"/>
        <v>700846048</v>
      </c>
      <c r="Y19" s="21">
        <f t="shared" si="3"/>
        <v>-46410720</v>
      </c>
      <c r="Z19" s="4">
        <f>+IF(X19&lt;&gt;0,+(Y19/X19)*100,0)</f>
        <v>-6.622099123258522</v>
      </c>
      <c r="AA19" s="19">
        <f>SUM(AA20:AA23)</f>
        <v>1194328529</v>
      </c>
    </row>
    <row r="20" spans="1:27" ht="13.5">
      <c r="A20" s="5" t="s">
        <v>47</v>
      </c>
      <c r="B20" s="3"/>
      <c r="C20" s="22">
        <v>764075303</v>
      </c>
      <c r="D20" s="22"/>
      <c r="E20" s="23">
        <v>830127574</v>
      </c>
      <c r="F20" s="24">
        <v>832205280</v>
      </c>
      <c r="G20" s="24">
        <v>71719696</v>
      </c>
      <c r="H20" s="24">
        <v>72612144</v>
      </c>
      <c r="I20" s="24">
        <v>76524765</v>
      </c>
      <c r="J20" s="24">
        <v>220856605</v>
      </c>
      <c r="K20" s="24">
        <v>64623112</v>
      </c>
      <c r="L20" s="24">
        <v>58956652</v>
      </c>
      <c r="M20" s="24">
        <v>67330994</v>
      </c>
      <c r="N20" s="24">
        <v>190910758</v>
      </c>
      <c r="O20" s="24"/>
      <c r="P20" s="24"/>
      <c r="Q20" s="24"/>
      <c r="R20" s="24"/>
      <c r="S20" s="24"/>
      <c r="T20" s="24"/>
      <c r="U20" s="24"/>
      <c r="V20" s="24"/>
      <c r="W20" s="24">
        <v>411767363</v>
      </c>
      <c r="X20" s="24">
        <v>488485804</v>
      </c>
      <c r="Y20" s="24">
        <v>-76718441</v>
      </c>
      <c r="Z20" s="6">
        <v>-15.71</v>
      </c>
      <c r="AA20" s="22">
        <v>832205280</v>
      </c>
    </row>
    <row r="21" spans="1:27" ht="13.5">
      <c r="A21" s="5" t="s">
        <v>48</v>
      </c>
      <c r="B21" s="3"/>
      <c r="C21" s="22">
        <v>142609251</v>
      </c>
      <c r="D21" s="22"/>
      <c r="E21" s="23">
        <v>157666808</v>
      </c>
      <c r="F21" s="24">
        <v>157666808</v>
      </c>
      <c r="G21" s="24">
        <v>9746648</v>
      </c>
      <c r="H21" s="24">
        <v>9813276</v>
      </c>
      <c r="I21" s="24">
        <v>11643239</v>
      </c>
      <c r="J21" s="24">
        <v>31203163</v>
      </c>
      <c r="K21" s="24">
        <v>10289702</v>
      </c>
      <c r="L21" s="24">
        <v>13376568</v>
      </c>
      <c r="M21" s="24">
        <v>16068067</v>
      </c>
      <c r="N21" s="24">
        <v>39734337</v>
      </c>
      <c r="O21" s="24"/>
      <c r="P21" s="24"/>
      <c r="Q21" s="24"/>
      <c r="R21" s="24"/>
      <c r="S21" s="24"/>
      <c r="T21" s="24"/>
      <c r="U21" s="24"/>
      <c r="V21" s="24"/>
      <c r="W21" s="24">
        <v>70937500</v>
      </c>
      <c r="X21" s="24">
        <v>92778508</v>
      </c>
      <c r="Y21" s="24">
        <v>-21841008</v>
      </c>
      <c r="Z21" s="6">
        <v>-23.54</v>
      </c>
      <c r="AA21" s="22">
        <v>157666808</v>
      </c>
    </row>
    <row r="22" spans="1:27" ht="13.5">
      <c r="A22" s="5" t="s">
        <v>49</v>
      </c>
      <c r="B22" s="3"/>
      <c r="C22" s="25">
        <v>130003106</v>
      </c>
      <c r="D22" s="25"/>
      <c r="E22" s="26">
        <v>114725160</v>
      </c>
      <c r="F22" s="27">
        <v>115965669</v>
      </c>
      <c r="G22" s="27">
        <v>59558123</v>
      </c>
      <c r="H22" s="27">
        <v>3181924</v>
      </c>
      <c r="I22" s="27">
        <v>1012298</v>
      </c>
      <c r="J22" s="27">
        <v>63752345</v>
      </c>
      <c r="K22" s="27">
        <v>610331</v>
      </c>
      <c r="L22" s="27">
        <v>12854511</v>
      </c>
      <c r="M22" s="27">
        <v>4583631</v>
      </c>
      <c r="N22" s="27">
        <v>18048473</v>
      </c>
      <c r="O22" s="27"/>
      <c r="P22" s="27"/>
      <c r="Q22" s="27"/>
      <c r="R22" s="27"/>
      <c r="S22" s="27"/>
      <c r="T22" s="27"/>
      <c r="U22" s="27"/>
      <c r="V22" s="27"/>
      <c r="W22" s="27">
        <v>81800818</v>
      </c>
      <c r="X22" s="27">
        <v>67509637</v>
      </c>
      <c r="Y22" s="27">
        <v>14291181</v>
      </c>
      <c r="Z22" s="7">
        <v>21.17</v>
      </c>
      <c r="AA22" s="25">
        <v>115965669</v>
      </c>
    </row>
    <row r="23" spans="1:27" ht="13.5">
      <c r="A23" s="5" t="s">
        <v>50</v>
      </c>
      <c r="B23" s="3"/>
      <c r="C23" s="22">
        <v>87458153</v>
      </c>
      <c r="D23" s="22"/>
      <c r="E23" s="23">
        <v>88490771</v>
      </c>
      <c r="F23" s="24">
        <v>88490772</v>
      </c>
      <c r="G23" s="24">
        <v>83979533</v>
      </c>
      <c r="H23" s="24">
        <v>561312</v>
      </c>
      <c r="I23" s="24">
        <v>2610218</v>
      </c>
      <c r="J23" s="24">
        <v>87151063</v>
      </c>
      <c r="K23" s="24">
        <v>902330</v>
      </c>
      <c r="L23" s="24">
        <v>906767</v>
      </c>
      <c r="M23" s="24">
        <v>969487</v>
      </c>
      <c r="N23" s="24">
        <v>2778584</v>
      </c>
      <c r="O23" s="24"/>
      <c r="P23" s="24"/>
      <c r="Q23" s="24"/>
      <c r="R23" s="24"/>
      <c r="S23" s="24"/>
      <c r="T23" s="24"/>
      <c r="U23" s="24"/>
      <c r="V23" s="24"/>
      <c r="W23" s="24">
        <v>89929647</v>
      </c>
      <c r="X23" s="24">
        <v>52072099</v>
      </c>
      <c r="Y23" s="24">
        <v>37857548</v>
      </c>
      <c r="Z23" s="6">
        <v>72.7</v>
      </c>
      <c r="AA23" s="22">
        <v>88490772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1492639876</v>
      </c>
      <c r="D25" s="40">
        <f>+D5+D9+D15+D19+D24</f>
        <v>0</v>
      </c>
      <c r="E25" s="41">
        <f t="shared" si="4"/>
        <v>1566469507</v>
      </c>
      <c r="F25" s="42">
        <f t="shared" si="4"/>
        <v>1569787723</v>
      </c>
      <c r="G25" s="42">
        <f t="shared" si="4"/>
        <v>430776281</v>
      </c>
      <c r="H25" s="42">
        <f t="shared" si="4"/>
        <v>90424665</v>
      </c>
      <c r="I25" s="42">
        <f t="shared" si="4"/>
        <v>100164858</v>
      </c>
      <c r="J25" s="42">
        <f t="shared" si="4"/>
        <v>621365804</v>
      </c>
      <c r="K25" s="42">
        <f t="shared" si="4"/>
        <v>82483698</v>
      </c>
      <c r="L25" s="42">
        <f t="shared" si="4"/>
        <v>98509567</v>
      </c>
      <c r="M25" s="42">
        <f t="shared" si="4"/>
        <v>94731658</v>
      </c>
      <c r="N25" s="42">
        <f t="shared" si="4"/>
        <v>275724923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897090727</v>
      </c>
      <c r="X25" s="42">
        <f t="shared" si="4"/>
        <v>921783760</v>
      </c>
      <c r="Y25" s="42">
        <f t="shared" si="4"/>
        <v>-24693033</v>
      </c>
      <c r="Z25" s="43">
        <f>+IF(X25&lt;&gt;0,+(Y25/X25)*100,0)</f>
        <v>-2.6788314213737072</v>
      </c>
      <c r="AA25" s="40">
        <f>+AA5+AA9+AA15+AA19+AA24</f>
        <v>1569787723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248782052</v>
      </c>
      <c r="D28" s="19">
        <f>SUM(D29:D31)</f>
        <v>0</v>
      </c>
      <c r="E28" s="20">
        <f t="shared" si="5"/>
        <v>249145793</v>
      </c>
      <c r="F28" s="21">
        <f t="shared" si="5"/>
        <v>249145795</v>
      </c>
      <c r="G28" s="21">
        <f t="shared" si="5"/>
        <v>17355092</v>
      </c>
      <c r="H28" s="21">
        <f t="shared" si="5"/>
        <v>35777209</v>
      </c>
      <c r="I28" s="21">
        <f t="shared" si="5"/>
        <v>26736076</v>
      </c>
      <c r="J28" s="21">
        <f t="shared" si="5"/>
        <v>79868377</v>
      </c>
      <c r="K28" s="21">
        <f t="shared" si="5"/>
        <v>21995824</v>
      </c>
      <c r="L28" s="21">
        <f t="shared" si="5"/>
        <v>38975091</v>
      </c>
      <c r="M28" s="21">
        <f t="shared" si="5"/>
        <v>24442136</v>
      </c>
      <c r="N28" s="21">
        <f t="shared" si="5"/>
        <v>85413051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165281428</v>
      </c>
      <c r="X28" s="21">
        <f t="shared" si="5"/>
        <v>110218154</v>
      </c>
      <c r="Y28" s="21">
        <f t="shared" si="5"/>
        <v>55063274</v>
      </c>
      <c r="Z28" s="4">
        <f>+IF(X28&lt;&gt;0,+(Y28/X28)*100,0)</f>
        <v>49.95844332504426</v>
      </c>
      <c r="AA28" s="19">
        <f>SUM(AA29:AA31)</f>
        <v>249145795</v>
      </c>
    </row>
    <row r="29" spans="1:27" ht="13.5">
      <c r="A29" s="5" t="s">
        <v>33</v>
      </c>
      <c r="B29" s="3"/>
      <c r="C29" s="22">
        <v>46259719</v>
      </c>
      <c r="D29" s="22"/>
      <c r="E29" s="23">
        <v>48309655</v>
      </c>
      <c r="F29" s="24">
        <v>48309656</v>
      </c>
      <c r="G29" s="24">
        <v>3513496</v>
      </c>
      <c r="H29" s="24">
        <v>15089355</v>
      </c>
      <c r="I29" s="24">
        <v>8637004</v>
      </c>
      <c r="J29" s="24">
        <v>27239855</v>
      </c>
      <c r="K29" s="24">
        <v>6265772</v>
      </c>
      <c r="L29" s="24">
        <v>13257249</v>
      </c>
      <c r="M29" s="24">
        <v>6763391</v>
      </c>
      <c r="N29" s="24">
        <v>26286412</v>
      </c>
      <c r="O29" s="24"/>
      <c r="P29" s="24"/>
      <c r="Q29" s="24"/>
      <c r="R29" s="24"/>
      <c r="S29" s="24"/>
      <c r="T29" s="24"/>
      <c r="U29" s="24"/>
      <c r="V29" s="24"/>
      <c r="W29" s="24">
        <v>53526267</v>
      </c>
      <c r="X29" s="24">
        <v>21371428</v>
      </c>
      <c r="Y29" s="24">
        <v>32154839</v>
      </c>
      <c r="Z29" s="6">
        <v>150.46</v>
      </c>
      <c r="AA29" s="22">
        <v>48309656</v>
      </c>
    </row>
    <row r="30" spans="1:27" ht="13.5">
      <c r="A30" s="5" t="s">
        <v>34</v>
      </c>
      <c r="B30" s="3"/>
      <c r="C30" s="25">
        <v>64181123</v>
      </c>
      <c r="D30" s="25"/>
      <c r="E30" s="26">
        <v>42920269</v>
      </c>
      <c r="F30" s="27">
        <v>42920269</v>
      </c>
      <c r="G30" s="27">
        <v>3798776</v>
      </c>
      <c r="H30" s="27">
        <v>11906412</v>
      </c>
      <c r="I30" s="27">
        <v>8581489</v>
      </c>
      <c r="J30" s="27">
        <v>24286677</v>
      </c>
      <c r="K30" s="27">
        <v>7748493</v>
      </c>
      <c r="L30" s="27">
        <v>12833751</v>
      </c>
      <c r="M30" s="27">
        <v>7995700</v>
      </c>
      <c r="N30" s="27">
        <v>28577944</v>
      </c>
      <c r="O30" s="27"/>
      <c r="P30" s="27"/>
      <c r="Q30" s="27"/>
      <c r="R30" s="27"/>
      <c r="S30" s="27"/>
      <c r="T30" s="27"/>
      <c r="U30" s="27"/>
      <c r="V30" s="27"/>
      <c r="W30" s="27">
        <v>52864621</v>
      </c>
      <c r="X30" s="27">
        <v>18987247</v>
      </c>
      <c r="Y30" s="27">
        <v>33877374</v>
      </c>
      <c r="Z30" s="7">
        <v>178.42</v>
      </c>
      <c r="AA30" s="25">
        <v>42920269</v>
      </c>
    </row>
    <row r="31" spans="1:27" ht="13.5">
      <c r="A31" s="5" t="s">
        <v>35</v>
      </c>
      <c r="B31" s="3"/>
      <c r="C31" s="22">
        <v>138341210</v>
      </c>
      <c r="D31" s="22"/>
      <c r="E31" s="23">
        <v>157915869</v>
      </c>
      <c r="F31" s="24">
        <v>157915870</v>
      </c>
      <c r="G31" s="24">
        <v>10042820</v>
      </c>
      <c r="H31" s="24">
        <v>8781442</v>
      </c>
      <c r="I31" s="24">
        <v>9517583</v>
      </c>
      <c r="J31" s="24">
        <v>28341845</v>
      </c>
      <c r="K31" s="24">
        <v>7981559</v>
      </c>
      <c r="L31" s="24">
        <v>12884091</v>
      </c>
      <c r="M31" s="24">
        <v>9683045</v>
      </c>
      <c r="N31" s="24">
        <v>30548695</v>
      </c>
      <c r="O31" s="24"/>
      <c r="P31" s="24"/>
      <c r="Q31" s="24"/>
      <c r="R31" s="24"/>
      <c r="S31" s="24"/>
      <c r="T31" s="24"/>
      <c r="U31" s="24"/>
      <c r="V31" s="24"/>
      <c r="W31" s="24">
        <v>58890540</v>
      </c>
      <c r="X31" s="24">
        <v>69859479</v>
      </c>
      <c r="Y31" s="24">
        <v>-10968939</v>
      </c>
      <c r="Z31" s="6">
        <v>-15.7</v>
      </c>
      <c r="AA31" s="22">
        <v>157915870</v>
      </c>
    </row>
    <row r="32" spans="1:27" ht="13.5">
      <c r="A32" s="2" t="s">
        <v>36</v>
      </c>
      <c r="B32" s="3"/>
      <c r="C32" s="19">
        <f aca="true" t="shared" si="6" ref="C32:Y32">SUM(C33:C37)</f>
        <v>226269517</v>
      </c>
      <c r="D32" s="19">
        <f>SUM(D33:D37)</f>
        <v>0</v>
      </c>
      <c r="E32" s="20">
        <f t="shared" si="6"/>
        <v>250326452</v>
      </c>
      <c r="F32" s="21">
        <f t="shared" si="6"/>
        <v>250326453</v>
      </c>
      <c r="G32" s="21">
        <f t="shared" si="6"/>
        <v>13277546</v>
      </c>
      <c r="H32" s="21">
        <f t="shared" si="6"/>
        <v>12124706</v>
      </c>
      <c r="I32" s="21">
        <f t="shared" si="6"/>
        <v>15962075</v>
      </c>
      <c r="J32" s="21">
        <f t="shared" si="6"/>
        <v>41364327</v>
      </c>
      <c r="K32" s="21">
        <f t="shared" si="6"/>
        <v>14511088</v>
      </c>
      <c r="L32" s="21">
        <f t="shared" si="6"/>
        <v>19450745</v>
      </c>
      <c r="M32" s="21">
        <f t="shared" si="6"/>
        <v>17917595</v>
      </c>
      <c r="N32" s="21">
        <f t="shared" si="6"/>
        <v>51879428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93243755</v>
      </c>
      <c r="X32" s="21">
        <f t="shared" si="6"/>
        <v>110298071</v>
      </c>
      <c r="Y32" s="21">
        <f t="shared" si="6"/>
        <v>-17054316</v>
      </c>
      <c r="Z32" s="4">
        <f>+IF(X32&lt;&gt;0,+(Y32/X32)*100,0)</f>
        <v>-15.462025623276766</v>
      </c>
      <c r="AA32" s="19">
        <f>SUM(AA33:AA37)</f>
        <v>250326453</v>
      </c>
    </row>
    <row r="33" spans="1:27" ht="13.5">
      <c r="A33" s="5" t="s">
        <v>37</v>
      </c>
      <c r="B33" s="3"/>
      <c r="C33" s="22">
        <v>20699280</v>
      </c>
      <c r="D33" s="22"/>
      <c r="E33" s="23">
        <v>24756562</v>
      </c>
      <c r="F33" s="24">
        <v>24756560</v>
      </c>
      <c r="G33" s="24">
        <v>1357122</v>
      </c>
      <c r="H33" s="24">
        <v>1569408</v>
      </c>
      <c r="I33" s="24">
        <v>1757490</v>
      </c>
      <c r="J33" s="24">
        <v>4684020</v>
      </c>
      <c r="K33" s="24">
        <v>1771813</v>
      </c>
      <c r="L33" s="24">
        <v>2408421</v>
      </c>
      <c r="M33" s="24">
        <v>2110213</v>
      </c>
      <c r="N33" s="24">
        <v>6290447</v>
      </c>
      <c r="O33" s="24"/>
      <c r="P33" s="24"/>
      <c r="Q33" s="24"/>
      <c r="R33" s="24"/>
      <c r="S33" s="24"/>
      <c r="T33" s="24"/>
      <c r="U33" s="24"/>
      <c r="V33" s="24"/>
      <c r="W33" s="24">
        <v>10974467</v>
      </c>
      <c r="X33" s="24">
        <v>10951910</v>
      </c>
      <c r="Y33" s="24">
        <v>22557</v>
      </c>
      <c r="Z33" s="6">
        <v>0.21</v>
      </c>
      <c r="AA33" s="22">
        <v>24756560</v>
      </c>
    </row>
    <row r="34" spans="1:27" ht="13.5">
      <c r="A34" s="5" t="s">
        <v>38</v>
      </c>
      <c r="B34" s="3"/>
      <c r="C34" s="22">
        <v>51451104</v>
      </c>
      <c r="D34" s="22"/>
      <c r="E34" s="23">
        <v>58094341</v>
      </c>
      <c r="F34" s="24">
        <v>58094343</v>
      </c>
      <c r="G34" s="24">
        <v>3215866</v>
      </c>
      <c r="H34" s="24">
        <v>3602385</v>
      </c>
      <c r="I34" s="24">
        <v>3834901</v>
      </c>
      <c r="J34" s="24">
        <v>10653152</v>
      </c>
      <c r="K34" s="24">
        <v>4135616</v>
      </c>
      <c r="L34" s="24">
        <v>6018509</v>
      </c>
      <c r="M34" s="24">
        <v>6049570</v>
      </c>
      <c r="N34" s="24">
        <v>16203695</v>
      </c>
      <c r="O34" s="24"/>
      <c r="P34" s="24"/>
      <c r="Q34" s="24"/>
      <c r="R34" s="24"/>
      <c r="S34" s="24"/>
      <c r="T34" s="24"/>
      <c r="U34" s="24"/>
      <c r="V34" s="24"/>
      <c r="W34" s="24">
        <v>26856847</v>
      </c>
      <c r="X34" s="24">
        <v>25257633</v>
      </c>
      <c r="Y34" s="24">
        <v>1599214</v>
      </c>
      <c r="Z34" s="6">
        <v>6.33</v>
      </c>
      <c r="AA34" s="22">
        <v>58094343</v>
      </c>
    </row>
    <row r="35" spans="1:27" ht="13.5">
      <c r="A35" s="5" t="s">
        <v>39</v>
      </c>
      <c r="B35" s="3"/>
      <c r="C35" s="22">
        <v>96369773</v>
      </c>
      <c r="D35" s="22"/>
      <c r="E35" s="23">
        <v>48897537</v>
      </c>
      <c r="F35" s="24">
        <v>48897537</v>
      </c>
      <c r="G35" s="24">
        <v>3685763</v>
      </c>
      <c r="H35" s="24">
        <v>3645422</v>
      </c>
      <c r="I35" s="24">
        <v>3940919</v>
      </c>
      <c r="J35" s="24">
        <v>11272104</v>
      </c>
      <c r="K35" s="24">
        <v>3918107</v>
      </c>
      <c r="L35" s="24">
        <v>5830323</v>
      </c>
      <c r="M35" s="24">
        <v>5051652</v>
      </c>
      <c r="N35" s="24">
        <v>14800082</v>
      </c>
      <c r="O35" s="24"/>
      <c r="P35" s="24"/>
      <c r="Q35" s="24"/>
      <c r="R35" s="24"/>
      <c r="S35" s="24"/>
      <c r="T35" s="24"/>
      <c r="U35" s="24"/>
      <c r="V35" s="24"/>
      <c r="W35" s="24">
        <v>26072186</v>
      </c>
      <c r="X35" s="24">
        <v>21631495</v>
      </c>
      <c r="Y35" s="24">
        <v>4440691</v>
      </c>
      <c r="Z35" s="6">
        <v>20.53</v>
      </c>
      <c r="AA35" s="22">
        <v>48897537</v>
      </c>
    </row>
    <row r="36" spans="1:27" ht="13.5">
      <c r="A36" s="5" t="s">
        <v>40</v>
      </c>
      <c r="B36" s="3"/>
      <c r="C36" s="22">
        <v>52403800</v>
      </c>
      <c r="D36" s="22"/>
      <c r="E36" s="23">
        <v>112590589</v>
      </c>
      <c r="F36" s="24">
        <v>112590590</v>
      </c>
      <c r="G36" s="24">
        <v>4617346</v>
      </c>
      <c r="H36" s="24">
        <v>2902050</v>
      </c>
      <c r="I36" s="24">
        <v>6036577</v>
      </c>
      <c r="J36" s="24">
        <v>13555973</v>
      </c>
      <c r="K36" s="24">
        <v>4281707</v>
      </c>
      <c r="L36" s="24">
        <v>4617293</v>
      </c>
      <c r="M36" s="24">
        <v>4227301</v>
      </c>
      <c r="N36" s="24">
        <v>13126301</v>
      </c>
      <c r="O36" s="24"/>
      <c r="P36" s="24"/>
      <c r="Q36" s="24"/>
      <c r="R36" s="24"/>
      <c r="S36" s="24"/>
      <c r="T36" s="24"/>
      <c r="U36" s="24"/>
      <c r="V36" s="24"/>
      <c r="W36" s="24">
        <v>26682274</v>
      </c>
      <c r="X36" s="24">
        <v>49808293</v>
      </c>
      <c r="Y36" s="24">
        <v>-23126019</v>
      </c>
      <c r="Z36" s="6">
        <v>-46.43</v>
      </c>
      <c r="AA36" s="22">
        <v>112590590</v>
      </c>
    </row>
    <row r="37" spans="1:27" ht="13.5">
      <c r="A37" s="5" t="s">
        <v>41</v>
      </c>
      <c r="B37" s="3"/>
      <c r="C37" s="25">
        <v>5345560</v>
      </c>
      <c r="D37" s="25"/>
      <c r="E37" s="26">
        <v>5987423</v>
      </c>
      <c r="F37" s="27">
        <v>5987423</v>
      </c>
      <c r="G37" s="27">
        <v>401449</v>
      </c>
      <c r="H37" s="27">
        <v>405441</v>
      </c>
      <c r="I37" s="27">
        <v>392188</v>
      </c>
      <c r="J37" s="27">
        <v>1199078</v>
      </c>
      <c r="K37" s="27">
        <v>403845</v>
      </c>
      <c r="L37" s="27">
        <v>576199</v>
      </c>
      <c r="M37" s="27">
        <v>478859</v>
      </c>
      <c r="N37" s="27">
        <v>1458903</v>
      </c>
      <c r="O37" s="27"/>
      <c r="P37" s="27"/>
      <c r="Q37" s="27"/>
      <c r="R37" s="27"/>
      <c r="S37" s="27"/>
      <c r="T37" s="27"/>
      <c r="U37" s="27"/>
      <c r="V37" s="27"/>
      <c r="W37" s="27">
        <v>2657981</v>
      </c>
      <c r="X37" s="27">
        <v>2648740</v>
      </c>
      <c r="Y37" s="27">
        <v>9241</v>
      </c>
      <c r="Z37" s="7">
        <v>0.35</v>
      </c>
      <c r="AA37" s="25">
        <v>5987423</v>
      </c>
    </row>
    <row r="38" spans="1:27" ht="13.5">
      <c r="A38" s="2" t="s">
        <v>42</v>
      </c>
      <c r="B38" s="8"/>
      <c r="C38" s="19">
        <f aca="true" t="shared" si="7" ref="C38:Y38">SUM(C39:C41)</f>
        <v>167348664</v>
      </c>
      <c r="D38" s="19">
        <f>SUM(D39:D41)</f>
        <v>0</v>
      </c>
      <c r="E38" s="20">
        <f t="shared" si="7"/>
        <v>124038203</v>
      </c>
      <c r="F38" s="21">
        <f t="shared" si="7"/>
        <v>124038203</v>
      </c>
      <c r="G38" s="21">
        <f t="shared" si="7"/>
        <v>6220312</v>
      </c>
      <c r="H38" s="21">
        <f t="shared" si="7"/>
        <v>7823323</v>
      </c>
      <c r="I38" s="21">
        <f t="shared" si="7"/>
        <v>7337724</v>
      </c>
      <c r="J38" s="21">
        <f t="shared" si="7"/>
        <v>21381359</v>
      </c>
      <c r="K38" s="21">
        <f t="shared" si="7"/>
        <v>8124155</v>
      </c>
      <c r="L38" s="21">
        <f t="shared" si="7"/>
        <v>12083341</v>
      </c>
      <c r="M38" s="21">
        <f t="shared" si="7"/>
        <v>8991149</v>
      </c>
      <c r="N38" s="21">
        <f t="shared" si="7"/>
        <v>29198645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50580004</v>
      </c>
      <c r="X38" s="21">
        <f t="shared" si="7"/>
        <v>54872536</v>
      </c>
      <c r="Y38" s="21">
        <f t="shared" si="7"/>
        <v>-4292532</v>
      </c>
      <c r="Z38" s="4">
        <f>+IF(X38&lt;&gt;0,+(Y38/X38)*100,0)</f>
        <v>-7.822733033516075</v>
      </c>
      <c r="AA38" s="19">
        <f>SUM(AA39:AA41)</f>
        <v>124038203</v>
      </c>
    </row>
    <row r="39" spans="1:27" ht="13.5">
      <c r="A39" s="5" t="s">
        <v>43</v>
      </c>
      <c r="B39" s="3"/>
      <c r="C39" s="22">
        <v>83398740</v>
      </c>
      <c r="D39" s="22"/>
      <c r="E39" s="23">
        <v>32267790</v>
      </c>
      <c r="F39" s="24">
        <v>32267791</v>
      </c>
      <c r="G39" s="24">
        <v>4019661</v>
      </c>
      <c r="H39" s="24">
        <v>3552767</v>
      </c>
      <c r="I39" s="24">
        <v>2734512</v>
      </c>
      <c r="J39" s="24">
        <v>10306940</v>
      </c>
      <c r="K39" s="24">
        <v>2885321</v>
      </c>
      <c r="L39" s="24">
        <v>5335016</v>
      </c>
      <c r="M39" s="24">
        <v>4143071</v>
      </c>
      <c r="N39" s="24">
        <v>12363408</v>
      </c>
      <c r="O39" s="24"/>
      <c r="P39" s="24"/>
      <c r="Q39" s="24"/>
      <c r="R39" s="24"/>
      <c r="S39" s="24"/>
      <c r="T39" s="24"/>
      <c r="U39" s="24"/>
      <c r="V39" s="24"/>
      <c r="W39" s="24">
        <v>22670348</v>
      </c>
      <c r="X39" s="24">
        <v>14274760</v>
      </c>
      <c r="Y39" s="24">
        <v>8395588</v>
      </c>
      <c r="Z39" s="6">
        <v>58.81</v>
      </c>
      <c r="AA39" s="22">
        <v>32267791</v>
      </c>
    </row>
    <row r="40" spans="1:27" ht="13.5">
      <c r="A40" s="5" t="s">
        <v>44</v>
      </c>
      <c r="B40" s="3"/>
      <c r="C40" s="22">
        <v>83949924</v>
      </c>
      <c r="D40" s="22"/>
      <c r="E40" s="23">
        <v>91770413</v>
      </c>
      <c r="F40" s="24">
        <v>91770412</v>
      </c>
      <c r="G40" s="24">
        <v>2200651</v>
      </c>
      <c r="H40" s="24">
        <v>4270556</v>
      </c>
      <c r="I40" s="24">
        <v>4603212</v>
      </c>
      <c r="J40" s="24">
        <v>11074419</v>
      </c>
      <c r="K40" s="24">
        <v>5238834</v>
      </c>
      <c r="L40" s="24">
        <v>6748325</v>
      </c>
      <c r="M40" s="24">
        <v>4848078</v>
      </c>
      <c r="N40" s="24">
        <v>16835237</v>
      </c>
      <c r="O40" s="24"/>
      <c r="P40" s="24"/>
      <c r="Q40" s="24"/>
      <c r="R40" s="24"/>
      <c r="S40" s="24"/>
      <c r="T40" s="24"/>
      <c r="U40" s="24"/>
      <c r="V40" s="24"/>
      <c r="W40" s="24">
        <v>27909656</v>
      </c>
      <c r="X40" s="24">
        <v>40597776</v>
      </c>
      <c r="Y40" s="24">
        <v>-12688120</v>
      </c>
      <c r="Z40" s="6">
        <v>-31.25</v>
      </c>
      <c r="AA40" s="22">
        <v>91770412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881187693</v>
      </c>
      <c r="D42" s="19">
        <f>SUM(D43:D46)</f>
        <v>0</v>
      </c>
      <c r="E42" s="20">
        <f t="shared" si="8"/>
        <v>936003438</v>
      </c>
      <c r="F42" s="21">
        <f t="shared" si="8"/>
        <v>936003439</v>
      </c>
      <c r="G42" s="21">
        <f t="shared" si="8"/>
        <v>7707419</v>
      </c>
      <c r="H42" s="21">
        <f t="shared" si="8"/>
        <v>70250446</v>
      </c>
      <c r="I42" s="21">
        <f t="shared" si="8"/>
        <v>70245037</v>
      </c>
      <c r="J42" s="21">
        <f t="shared" si="8"/>
        <v>148202902</v>
      </c>
      <c r="K42" s="21">
        <f t="shared" si="8"/>
        <v>53375468</v>
      </c>
      <c r="L42" s="21">
        <f t="shared" si="8"/>
        <v>47234819</v>
      </c>
      <c r="M42" s="21">
        <f t="shared" si="8"/>
        <v>58298795</v>
      </c>
      <c r="N42" s="21">
        <f t="shared" si="8"/>
        <v>158909082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307111984</v>
      </c>
      <c r="X42" s="21">
        <f t="shared" si="8"/>
        <v>414515475</v>
      </c>
      <c r="Y42" s="21">
        <f t="shared" si="8"/>
        <v>-107403491</v>
      </c>
      <c r="Z42" s="4">
        <f>+IF(X42&lt;&gt;0,+(Y42/X42)*100,0)</f>
        <v>-25.910610695535553</v>
      </c>
      <c r="AA42" s="19">
        <f>SUM(AA43:AA46)</f>
        <v>936003439</v>
      </c>
    </row>
    <row r="43" spans="1:27" ht="13.5">
      <c r="A43" s="5" t="s">
        <v>47</v>
      </c>
      <c r="B43" s="3"/>
      <c r="C43" s="22">
        <v>629988033</v>
      </c>
      <c r="D43" s="22"/>
      <c r="E43" s="23">
        <v>671119608</v>
      </c>
      <c r="F43" s="24">
        <v>671119608</v>
      </c>
      <c r="G43" s="24">
        <v>3308978</v>
      </c>
      <c r="H43" s="24">
        <v>68788623</v>
      </c>
      <c r="I43" s="24">
        <v>64827665</v>
      </c>
      <c r="J43" s="24">
        <v>136925266</v>
      </c>
      <c r="K43" s="24">
        <v>43291854</v>
      </c>
      <c r="L43" s="24">
        <v>44023152</v>
      </c>
      <c r="M43" s="24">
        <v>45648079</v>
      </c>
      <c r="N43" s="24">
        <v>132963085</v>
      </c>
      <c r="O43" s="24"/>
      <c r="P43" s="24"/>
      <c r="Q43" s="24"/>
      <c r="R43" s="24"/>
      <c r="S43" s="24"/>
      <c r="T43" s="24"/>
      <c r="U43" s="24"/>
      <c r="V43" s="24"/>
      <c r="W43" s="24">
        <v>269888351</v>
      </c>
      <c r="X43" s="24">
        <v>297335063</v>
      </c>
      <c r="Y43" s="24">
        <v>-27446712</v>
      </c>
      <c r="Z43" s="6">
        <v>-9.23</v>
      </c>
      <c r="AA43" s="22">
        <v>671119608</v>
      </c>
    </row>
    <row r="44" spans="1:27" ht="13.5">
      <c r="A44" s="5" t="s">
        <v>48</v>
      </c>
      <c r="B44" s="3"/>
      <c r="C44" s="22">
        <v>94587901</v>
      </c>
      <c r="D44" s="22"/>
      <c r="E44" s="23">
        <v>99386823</v>
      </c>
      <c r="F44" s="24">
        <v>99386824</v>
      </c>
      <c r="G44" s="24">
        <v>1336403</v>
      </c>
      <c r="H44" s="24">
        <v>-219131</v>
      </c>
      <c r="I44" s="24">
        <v>937392</v>
      </c>
      <c r="J44" s="24">
        <v>2054664</v>
      </c>
      <c r="K44" s="24">
        <v>2687882</v>
      </c>
      <c r="L44" s="24">
        <v>784503</v>
      </c>
      <c r="M44" s="24">
        <v>3820906</v>
      </c>
      <c r="N44" s="24">
        <v>7293291</v>
      </c>
      <c r="O44" s="24"/>
      <c r="P44" s="24"/>
      <c r="Q44" s="24"/>
      <c r="R44" s="24"/>
      <c r="S44" s="24"/>
      <c r="T44" s="24"/>
      <c r="U44" s="24"/>
      <c r="V44" s="24"/>
      <c r="W44" s="24">
        <v>9347955</v>
      </c>
      <c r="X44" s="24">
        <v>43967157</v>
      </c>
      <c r="Y44" s="24">
        <v>-34619202</v>
      </c>
      <c r="Z44" s="6">
        <v>-78.74</v>
      </c>
      <c r="AA44" s="22">
        <v>99386824</v>
      </c>
    </row>
    <row r="45" spans="1:27" ht="13.5">
      <c r="A45" s="5" t="s">
        <v>49</v>
      </c>
      <c r="B45" s="3"/>
      <c r="C45" s="25">
        <v>87459414</v>
      </c>
      <c r="D45" s="25"/>
      <c r="E45" s="26">
        <v>89845722</v>
      </c>
      <c r="F45" s="27">
        <v>89845720</v>
      </c>
      <c r="G45" s="27">
        <v>1449781</v>
      </c>
      <c r="H45" s="27">
        <v>1916726</v>
      </c>
      <c r="I45" s="27">
        <v>2070747</v>
      </c>
      <c r="J45" s="27">
        <v>5437254</v>
      </c>
      <c r="K45" s="27">
        <v>3879407</v>
      </c>
      <c r="L45" s="27">
        <v>1866474</v>
      </c>
      <c r="M45" s="27">
        <v>4346353</v>
      </c>
      <c r="N45" s="27">
        <v>10092234</v>
      </c>
      <c r="O45" s="27"/>
      <c r="P45" s="27"/>
      <c r="Q45" s="27"/>
      <c r="R45" s="27"/>
      <c r="S45" s="27"/>
      <c r="T45" s="27"/>
      <c r="U45" s="27"/>
      <c r="V45" s="27"/>
      <c r="W45" s="27">
        <v>15529488</v>
      </c>
      <c r="X45" s="27">
        <v>39746323</v>
      </c>
      <c r="Y45" s="27">
        <v>-24216835</v>
      </c>
      <c r="Z45" s="7">
        <v>-60.93</v>
      </c>
      <c r="AA45" s="25">
        <v>89845720</v>
      </c>
    </row>
    <row r="46" spans="1:27" ht="13.5">
      <c r="A46" s="5" t="s">
        <v>50</v>
      </c>
      <c r="B46" s="3"/>
      <c r="C46" s="22">
        <v>69152345</v>
      </c>
      <c r="D46" s="22"/>
      <c r="E46" s="23">
        <v>75651285</v>
      </c>
      <c r="F46" s="24">
        <v>75651287</v>
      </c>
      <c r="G46" s="24">
        <v>1612257</v>
      </c>
      <c r="H46" s="24">
        <v>-235772</v>
      </c>
      <c r="I46" s="24">
        <v>2409233</v>
      </c>
      <c r="J46" s="24">
        <v>3785718</v>
      </c>
      <c r="K46" s="24">
        <v>3516325</v>
      </c>
      <c r="L46" s="24">
        <v>560690</v>
      </c>
      <c r="M46" s="24">
        <v>4483457</v>
      </c>
      <c r="N46" s="24">
        <v>8560472</v>
      </c>
      <c r="O46" s="24"/>
      <c r="P46" s="24"/>
      <c r="Q46" s="24"/>
      <c r="R46" s="24"/>
      <c r="S46" s="24"/>
      <c r="T46" s="24"/>
      <c r="U46" s="24"/>
      <c r="V46" s="24"/>
      <c r="W46" s="24">
        <v>12346190</v>
      </c>
      <c r="X46" s="24">
        <v>33466932</v>
      </c>
      <c r="Y46" s="24">
        <v>-21120742</v>
      </c>
      <c r="Z46" s="6">
        <v>-63.11</v>
      </c>
      <c r="AA46" s="22">
        <v>75651287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1523587926</v>
      </c>
      <c r="D48" s="40">
        <f>+D28+D32+D38+D42+D47</f>
        <v>0</v>
      </c>
      <c r="E48" s="41">
        <f t="shared" si="9"/>
        <v>1559513886</v>
      </c>
      <c r="F48" s="42">
        <f t="shared" si="9"/>
        <v>1559513890</v>
      </c>
      <c r="G48" s="42">
        <f t="shared" si="9"/>
        <v>44560369</v>
      </c>
      <c r="H48" s="42">
        <f t="shared" si="9"/>
        <v>125975684</v>
      </c>
      <c r="I48" s="42">
        <f t="shared" si="9"/>
        <v>120280912</v>
      </c>
      <c r="J48" s="42">
        <f t="shared" si="9"/>
        <v>290816965</v>
      </c>
      <c r="K48" s="42">
        <f t="shared" si="9"/>
        <v>98006535</v>
      </c>
      <c r="L48" s="42">
        <f t="shared" si="9"/>
        <v>117743996</v>
      </c>
      <c r="M48" s="42">
        <f t="shared" si="9"/>
        <v>109649675</v>
      </c>
      <c r="N48" s="42">
        <f t="shared" si="9"/>
        <v>325400206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616217171</v>
      </c>
      <c r="X48" s="42">
        <f t="shared" si="9"/>
        <v>689904236</v>
      </c>
      <c r="Y48" s="42">
        <f t="shared" si="9"/>
        <v>-73687065</v>
      </c>
      <c r="Z48" s="43">
        <f>+IF(X48&lt;&gt;0,+(Y48/X48)*100,0)</f>
        <v>-10.68076714925403</v>
      </c>
      <c r="AA48" s="40">
        <f>+AA28+AA32+AA38+AA42+AA47</f>
        <v>1559513890</v>
      </c>
    </row>
    <row r="49" spans="1:27" ht="13.5">
      <c r="A49" s="14" t="s">
        <v>58</v>
      </c>
      <c r="B49" s="15"/>
      <c r="C49" s="44">
        <f aca="true" t="shared" si="10" ref="C49:Y49">+C25-C48</f>
        <v>-30948050</v>
      </c>
      <c r="D49" s="44">
        <f>+D25-D48</f>
        <v>0</v>
      </c>
      <c r="E49" s="45">
        <f t="shared" si="10"/>
        <v>6955621</v>
      </c>
      <c r="F49" s="46">
        <f t="shared" si="10"/>
        <v>10273833</v>
      </c>
      <c r="G49" s="46">
        <f t="shared" si="10"/>
        <v>386215912</v>
      </c>
      <c r="H49" s="46">
        <f t="shared" si="10"/>
        <v>-35551019</v>
      </c>
      <c r="I49" s="46">
        <f t="shared" si="10"/>
        <v>-20116054</v>
      </c>
      <c r="J49" s="46">
        <f t="shared" si="10"/>
        <v>330548839</v>
      </c>
      <c r="K49" s="46">
        <f t="shared" si="10"/>
        <v>-15522837</v>
      </c>
      <c r="L49" s="46">
        <f t="shared" si="10"/>
        <v>-19234429</v>
      </c>
      <c r="M49" s="46">
        <f t="shared" si="10"/>
        <v>-14918017</v>
      </c>
      <c r="N49" s="46">
        <f t="shared" si="10"/>
        <v>-49675283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280873556</v>
      </c>
      <c r="X49" s="46">
        <f>IF(F25=F48,0,X25-X48)</f>
        <v>231879524</v>
      </c>
      <c r="Y49" s="46">
        <f t="shared" si="10"/>
        <v>48994032</v>
      </c>
      <c r="Z49" s="47">
        <f>+IF(X49&lt;&gt;0,+(Y49/X49)*100,0)</f>
        <v>21.12908943180339</v>
      </c>
      <c r="AA49" s="44">
        <f>+AA25-AA48</f>
        <v>10273833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319491534</v>
      </c>
      <c r="D5" s="19">
        <f>SUM(D6:D8)</f>
        <v>0</v>
      </c>
      <c r="E5" s="20">
        <f t="shared" si="0"/>
        <v>304469221</v>
      </c>
      <c r="F5" s="21">
        <f t="shared" si="0"/>
        <v>304469221</v>
      </c>
      <c r="G5" s="21">
        <f t="shared" si="0"/>
        <v>278401582</v>
      </c>
      <c r="H5" s="21">
        <f t="shared" si="0"/>
        <v>4234851</v>
      </c>
      <c r="I5" s="21">
        <f t="shared" si="0"/>
        <v>3303817</v>
      </c>
      <c r="J5" s="21">
        <f t="shared" si="0"/>
        <v>285940250</v>
      </c>
      <c r="K5" s="21">
        <f t="shared" si="0"/>
        <v>3673390</v>
      </c>
      <c r="L5" s="21">
        <f t="shared" si="0"/>
        <v>3731741</v>
      </c>
      <c r="M5" s="21">
        <f t="shared" si="0"/>
        <v>27320702</v>
      </c>
      <c r="N5" s="21">
        <f t="shared" si="0"/>
        <v>34725833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320666083</v>
      </c>
      <c r="X5" s="21">
        <f t="shared" si="0"/>
        <v>2381504</v>
      </c>
      <c r="Y5" s="21">
        <f t="shared" si="0"/>
        <v>318284579</v>
      </c>
      <c r="Z5" s="4">
        <f>+IF(X5&lt;&gt;0,+(Y5/X5)*100,0)</f>
        <v>13364.855948173928</v>
      </c>
      <c r="AA5" s="19">
        <f>SUM(AA6:AA8)</f>
        <v>304469221</v>
      </c>
    </row>
    <row r="6" spans="1:27" ht="13.5">
      <c r="A6" s="5" t="s">
        <v>33</v>
      </c>
      <c r="B6" s="3"/>
      <c r="C6" s="22">
        <v>503647</v>
      </c>
      <c r="D6" s="22"/>
      <c r="E6" s="23">
        <v>242270</v>
      </c>
      <c r="F6" s="24">
        <v>242270</v>
      </c>
      <c r="G6" s="24">
        <v>5642</v>
      </c>
      <c r="H6" s="24">
        <v>6698</v>
      </c>
      <c r="I6" s="24">
        <v>6428</v>
      </c>
      <c r="J6" s="24">
        <v>18768</v>
      </c>
      <c r="K6" s="24">
        <v>30903</v>
      </c>
      <c r="L6" s="24">
        <v>11998</v>
      </c>
      <c r="M6" s="24">
        <v>-32845</v>
      </c>
      <c r="N6" s="24">
        <v>10056</v>
      </c>
      <c r="O6" s="24"/>
      <c r="P6" s="24"/>
      <c r="Q6" s="24"/>
      <c r="R6" s="24"/>
      <c r="S6" s="24"/>
      <c r="T6" s="24"/>
      <c r="U6" s="24"/>
      <c r="V6" s="24"/>
      <c r="W6" s="24">
        <v>28824</v>
      </c>
      <c r="X6" s="24">
        <v>109031</v>
      </c>
      <c r="Y6" s="24">
        <v>-80207</v>
      </c>
      <c r="Z6" s="6">
        <v>-73.56</v>
      </c>
      <c r="AA6" s="22">
        <v>242270</v>
      </c>
    </row>
    <row r="7" spans="1:27" ht="13.5">
      <c r="A7" s="5" t="s">
        <v>34</v>
      </c>
      <c r="B7" s="3"/>
      <c r="C7" s="25">
        <v>313298528</v>
      </c>
      <c r="D7" s="25"/>
      <c r="E7" s="26">
        <v>289760461</v>
      </c>
      <c r="F7" s="27">
        <v>289760461</v>
      </c>
      <c r="G7" s="27">
        <v>278294046</v>
      </c>
      <c r="H7" s="27">
        <v>3896572</v>
      </c>
      <c r="I7" s="27">
        <v>3157597</v>
      </c>
      <c r="J7" s="27">
        <v>285348215</v>
      </c>
      <c r="K7" s="27">
        <v>3404306</v>
      </c>
      <c r="L7" s="27">
        <v>3662633</v>
      </c>
      <c r="M7" s="27">
        <v>27110231</v>
      </c>
      <c r="N7" s="27">
        <v>34177170</v>
      </c>
      <c r="O7" s="27"/>
      <c r="P7" s="27"/>
      <c r="Q7" s="27"/>
      <c r="R7" s="27"/>
      <c r="S7" s="27"/>
      <c r="T7" s="27"/>
      <c r="U7" s="27"/>
      <c r="V7" s="27"/>
      <c r="W7" s="27">
        <v>319525385</v>
      </c>
      <c r="X7" s="27">
        <v>266359439</v>
      </c>
      <c r="Y7" s="27">
        <v>53165946</v>
      </c>
      <c r="Z7" s="7">
        <v>19.96</v>
      </c>
      <c r="AA7" s="25">
        <v>289760461</v>
      </c>
    </row>
    <row r="8" spans="1:27" ht="13.5">
      <c r="A8" s="5" t="s">
        <v>35</v>
      </c>
      <c r="B8" s="3"/>
      <c r="C8" s="22">
        <v>5689359</v>
      </c>
      <c r="D8" s="22"/>
      <c r="E8" s="23">
        <v>14466490</v>
      </c>
      <c r="F8" s="24">
        <v>14466490</v>
      </c>
      <c r="G8" s="24">
        <v>101894</v>
      </c>
      <c r="H8" s="24">
        <v>331581</v>
      </c>
      <c r="I8" s="24">
        <v>139792</v>
      </c>
      <c r="J8" s="24">
        <v>573267</v>
      </c>
      <c r="K8" s="24">
        <v>238181</v>
      </c>
      <c r="L8" s="24">
        <v>57110</v>
      </c>
      <c r="M8" s="24">
        <v>243316</v>
      </c>
      <c r="N8" s="24">
        <v>538607</v>
      </c>
      <c r="O8" s="24"/>
      <c r="P8" s="24"/>
      <c r="Q8" s="24"/>
      <c r="R8" s="24"/>
      <c r="S8" s="24"/>
      <c r="T8" s="24"/>
      <c r="U8" s="24"/>
      <c r="V8" s="24"/>
      <c r="W8" s="24">
        <v>1111874</v>
      </c>
      <c r="X8" s="24">
        <v>-264086966</v>
      </c>
      <c r="Y8" s="24">
        <v>265198840</v>
      </c>
      <c r="Z8" s="6">
        <v>-100.42</v>
      </c>
      <c r="AA8" s="22">
        <v>14466490</v>
      </c>
    </row>
    <row r="9" spans="1:27" ht="13.5">
      <c r="A9" s="2" t="s">
        <v>36</v>
      </c>
      <c r="B9" s="3"/>
      <c r="C9" s="19">
        <f aca="true" t="shared" si="1" ref="C9:Y9">SUM(C10:C14)</f>
        <v>144981045</v>
      </c>
      <c r="D9" s="19">
        <f>SUM(D10:D14)</f>
        <v>0</v>
      </c>
      <c r="E9" s="20">
        <f t="shared" si="1"/>
        <v>85767490</v>
      </c>
      <c r="F9" s="21">
        <f t="shared" si="1"/>
        <v>90701030</v>
      </c>
      <c r="G9" s="21">
        <f t="shared" si="1"/>
        <v>3965164</v>
      </c>
      <c r="H9" s="21">
        <f t="shared" si="1"/>
        <v>3152031</v>
      </c>
      <c r="I9" s="21">
        <f t="shared" si="1"/>
        <v>3489975</v>
      </c>
      <c r="J9" s="21">
        <f t="shared" si="1"/>
        <v>10607170</v>
      </c>
      <c r="K9" s="21">
        <f t="shared" si="1"/>
        <v>4392729</v>
      </c>
      <c r="L9" s="21">
        <f t="shared" si="1"/>
        <v>2255870</v>
      </c>
      <c r="M9" s="21">
        <f t="shared" si="1"/>
        <v>3740131</v>
      </c>
      <c r="N9" s="21">
        <f t="shared" si="1"/>
        <v>10388730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20995900</v>
      </c>
      <c r="X9" s="21">
        <f t="shared" si="1"/>
        <v>36240633</v>
      </c>
      <c r="Y9" s="21">
        <f t="shared" si="1"/>
        <v>-15244733</v>
      </c>
      <c r="Z9" s="4">
        <f>+IF(X9&lt;&gt;0,+(Y9/X9)*100,0)</f>
        <v>-42.06530553701973</v>
      </c>
      <c r="AA9" s="19">
        <f>SUM(AA10:AA14)</f>
        <v>90701030</v>
      </c>
    </row>
    <row r="10" spans="1:27" ht="13.5">
      <c r="A10" s="5" t="s">
        <v>37</v>
      </c>
      <c r="B10" s="3"/>
      <c r="C10" s="22">
        <v>2444266</v>
      </c>
      <c r="D10" s="22"/>
      <c r="E10" s="23">
        <v>6257080</v>
      </c>
      <c r="F10" s="24">
        <v>6257080</v>
      </c>
      <c r="G10" s="24">
        <v>119003</v>
      </c>
      <c r="H10" s="24">
        <v>1700638</v>
      </c>
      <c r="I10" s="24">
        <v>123002</v>
      </c>
      <c r="J10" s="24">
        <v>1942643</v>
      </c>
      <c r="K10" s="24">
        <v>1724340</v>
      </c>
      <c r="L10" s="24">
        <v>127100</v>
      </c>
      <c r="M10" s="24">
        <v>93980</v>
      </c>
      <c r="N10" s="24">
        <v>1945420</v>
      </c>
      <c r="O10" s="24"/>
      <c r="P10" s="24"/>
      <c r="Q10" s="24"/>
      <c r="R10" s="24"/>
      <c r="S10" s="24"/>
      <c r="T10" s="24"/>
      <c r="U10" s="24"/>
      <c r="V10" s="24"/>
      <c r="W10" s="24">
        <v>3888063</v>
      </c>
      <c r="X10" s="24">
        <v>4299162</v>
      </c>
      <c r="Y10" s="24">
        <v>-411099</v>
      </c>
      <c r="Z10" s="6">
        <v>-9.56</v>
      </c>
      <c r="AA10" s="22">
        <v>6257080</v>
      </c>
    </row>
    <row r="11" spans="1:27" ht="13.5">
      <c r="A11" s="5" t="s">
        <v>38</v>
      </c>
      <c r="B11" s="3"/>
      <c r="C11" s="22">
        <v>2575717</v>
      </c>
      <c r="D11" s="22"/>
      <c r="E11" s="23">
        <v>5598020</v>
      </c>
      <c r="F11" s="24">
        <v>5598020</v>
      </c>
      <c r="G11" s="24">
        <v>4163</v>
      </c>
      <c r="H11" s="24">
        <v>211</v>
      </c>
      <c r="I11" s="24">
        <v>21884</v>
      </c>
      <c r="J11" s="24">
        <v>26258</v>
      </c>
      <c r="K11" s="24">
        <v>48202</v>
      </c>
      <c r="L11" s="24">
        <v>51800</v>
      </c>
      <c r="M11" s="24">
        <v>167739</v>
      </c>
      <c r="N11" s="24">
        <v>267741</v>
      </c>
      <c r="O11" s="24"/>
      <c r="P11" s="24"/>
      <c r="Q11" s="24"/>
      <c r="R11" s="24"/>
      <c r="S11" s="24"/>
      <c r="T11" s="24"/>
      <c r="U11" s="24"/>
      <c r="V11" s="24"/>
      <c r="W11" s="24">
        <v>293999</v>
      </c>
      <c r="X11" s="24">
        <v>2838862</v>
      </c>
      <c r="Y11" s="24">
        <v>-2544863</v>
      </c>
      <c r="Z11" s="6">
        <v>-89.64</v>
      </c>
      <c r="AA11" s="22">
        <v>5598020</v>
      </c>
    </row>
    <row r="12" spans="1:27" ht="13.5">
      <c r="A12" s="5" t="s">
        <v>39</v>
      </c>
      <c r="B12" s="3"/>
      <c r="C12" s="22">
        <v>85587157</v>
      </c>
      <c r="D12" s="22"/>
      <c r="E12" s="23">
        <v>23565120</v>
      </c>
      <c r="F12" s="24">
        <v>23565120</v>
      </c>
      <c r="G12" s="24">
        <v>1715728</v>
      </c>
      <c r="H12" s="24">
        <v>1714184</v>
      </c>
      <c r="I12" s="24">
        <v>2418963</v>
      </c>
      <c r="J12" s="24">
        <v>5848875</v>
      </c>
      <c r="K12" s="24">
        <v>1689760</v>
      </c>
      <c r="L12" s="24">
        <v>1145526</v>
      </c>
      <c r="M12" s="24">
        <v>2544095</v>
      </c>
      <c r="N12" s="24">
        <v>5379381</v>
      </c>
      <c r="O12" s="24"/>
      <c r="P12" s="24"/>
      <c r="Q12" s="24"/>
      <c r="R12" s="24"/>
      <c r="S12" s="24"/>
      <c r="T12" s="24"/>
      <c r="U12" s="24"/>
      <c r="V12" s="24"/>
      <c r="W12" s="24">
        <v>11228256</v>
      </c>
      <c r="X12" s="24">
        <v>13298567</v>
      </c>
      <c r="Y12" s="24">
        <v>-2070311</v>
      </c>
      <c r="Z12" s="6">
        <v>-15.57</v>
      </c>
      <c r="AA12" s="22">
        <v>23565120</v>
      </c>
    </row>
    <row r="13" spans="1:27" ht="13.5">
      <c r="A13" s="5" t="s">
        <v>40</v>
      </c>
      <c r="B13" s="3"/>
      <c r="C13" s="22">
        <v>54373905</v>
      </c>
      <c r="D13" s="22"/>
      <c r="E13" s="23">
        <v>50347270</v>
      </c>
      <c r="F13" s="24">
        <v>55280810</v>
      </c>
      <c r="G13" s="24">
        <v>2126270</v>
      </c>
      <c r="H13" s="24">
        <v>-263002</v>
      </c>
      <c r="I13" s="24">
        <v>926126</v>
      </c>
      <c r="J13" s="24">
        <v>2789394</v>
      </c>
      <c r="K13" s="24">
        <v>930427</v>
      </c>
      <c r="L13" s="24">
        <v>931444</v>
      </c>
      <c r="M13" s="24">
        <v>934317</v>
      </c>
      <c r="N13" s="24">
        <v>2796188</v>
      </c>
      <c r="O13" s="24"/>
      <c r="P13" s="24"/>
      <c r="Q13" s="24"/>
      <c r="R13" s="24"/>
      <c r="S13" s="24"/>
      <c r="T13" s="24"/>
      <c r="U13" s="24"/>
      <c r="V13" s="24"/>
      <c r="W13" s="24">
        <v>5585582</v>
      </c>
      <c r="X13" s="24">
        <v>15804042</v>
      </c>
      <c r="Y13" s="24">
        <v>-10218460</v>
      </c>
      <c r="Z13" s="6">
        <v>-64.66</v>
      </c>
      <c r="AA13" s="22">
        <v>55280810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16530020</v>
      </c>
      <c r="D15" s="19">
        <f>SUM(D16:D18)</f>
        <v>0</v>
      </c>
      <c r="E15" s="20">
        <f t="shared" si="2"/>
        <v>12105798</v>
      </c>
      <c r="F15" s="21">
        <f t="shared" si="2"/>
        <v>12105798</v>
      </c>
      <c r="G15" s="21">
        <f t="shared" si="2"/>
        <v>1282735</v>
      </c>
      <c r="H15" s="21">
        <f t="shared" si="2"/>
        <v>735706</v>
      </c>
      <c r="I15" s="21">
        <f t="shared" si="2"/>
        <v>1243438</v>
      </c>
      <c r="J15" s="21">
        <f t="shared" si="2"/>
        <v>3261879</v>
      </c>
      <c r="K15" s="21">
        <f t="shared" si="2"/>
        <v>966780</v>
      </c>
      <c r="L15" s="21">
        <f t="shared" si="2"/>
        <v>1136468</v>
      </c>
      <c r="M15" s="21">
        <f t="shared" si="2"/>
        <v>1127828</v>
      </c>
      <c r="N15" s="21">
        <f t="shared" si="2"/>
        <v>3231076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6492955</v>
      </c>
      <c r="X15" s="21">
        <f t="shared" si="2"/>
        <v>6112553</v>
      </c>
      <c r="Y15" s="21">
        <f t="shared" si="2"/>
        <v>380402</v>
      </c>
      <c r="Z15" s="4">
        <f>+IF(X15&lt;&gt;0,+(Y15/X15)*100,0)</f>
        <v>6.223291642624612</v>
      </c>
      <c r="AA15" s="19">
        <f>SUM(AA16:AA18)</f>
        <v>12105798</v>
      </c>
    </row>
    <row r="16" spans="1:27" ht="13.5">
      <c r="A16" s="5" t="s">
        <v>43</v>
      </c>
      <c r="B16" s="3"/>
      <c r="C16" s="22">
        <v>4990202</v>
      </c>
      <c r="D16" s="22"/>
      <c r="E16" s="23">
        <v>4229420</v>
      </c>
      <c r="F16" s="24">
        <v>4229420</v>
      </c>
      <c r="G16" s="24">
        <v>377779</v>
      </c>
      <c r="H16" s="24">
        <v>538763</v>
      </c>
      <c r="I16" s="24">
        <v>443815</v>
      </c>
      <c r="J16" s="24">
        <v>1360357</v>
      </c>
      <c r="K16" s="24">
        <v>360566</v>
      </c>
      <c r="L16" s="24">
        <v>680136</v>
      </c>
      <c r="M16" s="24">
        <v>321491</v>
      </c>
      <c r="N16" s="24">
        <v>1362193</v>
      </c>
      <c r="O16" s="24"/>
      <c r="P16" s="24"/>
      <c r="Q16" s="24"/>
      <c r="R16" s="24"/>
      <c r="S16" s="24"/>
      <c r="T16" s="24"/>
      <c r="U16" s="24"/>
      <c r="V16" s="24"/>
      <c r="W16" s="24">
        <v>2722550</v>
      </c>
      <c r="X16" s="24">
        <v>2722115</v>
      </c>
      <c r="Y16" s="24">
        <v>435</v>
      </c>
      <c r="Z16" s="6">
        <v>0.02</v>
      </c>
      <c r="AA16" s="22">
        <v>4229420</v>
      </c>
    </row>
    <row r="17" spans="1:27" ht="13.5">
      <c r="A17" s="5" t="s">
        <v>44</v>
      </c>
      <c r="B17" s="3"/>
      <c r="C17" s="22">
        <v>11539818</v>
      </c>
      <c r="D17" s="22"/>
      <c r="E17" s="23">
        <v>7876378</v>
      </c>
      <c r="F17" s="24">
        <v>7876378</v>
      </c>
      <c r="G17" s="24">
        <v>904956</v>
      </c>
      <c r="H17" s="24">
        <v>196943</v>
      </c>
      <c r="I17" s="24">
        <v>799623</v>
      </c>
      <c r="J17" s="24">
        <v>1901522</v>
      </c>
      <c r="K17" s="24">
        <v>606214</v>
      </c>
      <c r="L17" s="24">
        <v>456332</v>
      </c>
      <c r="M17" s="24">
        <v>806337</v>
      </c>
      <c r="N17" s="24">
        <v>1868883</v>
      </c>
      <c r="O17" s="24"/>
      <c r="P17" s="24"/>
      <c r="Q17" s="24"/>
      <c r="R17" s="24"/>
      <c r="S17" s="24"/>
      <c r="T17" s="24"/>
      <c r="U17" s="24"/>
      <c r="V17" s="24"/>
      <c r="W17" s="24">
        <v>3770405</v>
      </c>
      <c r="X17" s="24">
        <v>3390438</v>
      </c>
      <c r="Y17" s="24">
        <v>379967</v>
      </c>
      <c r="Z17" s="6">
        <v>11.21</v>
      </c>
      <c r="AA17" s="22">
        <v>7876378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677182956</v>
      </c>
      <c r="D19" s="19">
        <f>SUM(D20:D23)</f>
        <v>0</v>
      </c>
      <c r="E19" s="20">
        <f t="shared" si="3"/>
        <v>726489319</v>
      </c>
      <c r="F19" s="21">
        <f t="shared" si="3"/>
        <v>726489319</v>
      </c>
      <c r="G19" s="21">
        <f t="shared" si="3"/>
        <v>126703296</v>
      </c>
      <c r="H19" s="21">
        <f t="shared" si="3"/>
        <v>32476648</v>
      </c>
      <c r="I19" s="21">
        <f t="shared" si="3"/>
        <v>50661464</v>
      </c>
      <c r="J19" s="21">
        <f t="shared" si="3"/>
        <v>209841408</v>
      </c>
      <c r="K19" s="21">
        <f t="shared" si="3"/>
        <v>45554244</v>
      </c>
      <c r="L19" s="21">
        <f t="shared" si="3"/>
        <v>43209612</v>
      </c>
      <c r="M19" s="21">
        <f t="shared" si="3"/>
        <v>43197664</v>
      </c>
      <c r="N19" s="21">
        <f t="shared" si="3"/>
        <v>131961520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341802928</v>
      </c>
      <c r="X19" s="21">
        <f t="shared" si="3"/>
        <v>399318198</v>
      </c>
      <c r="Y19" s="21">
        <f t="shared" si="3"/>
        <v>-57515270</v>
      </c>
      <c r="Z19" s="4">
        <f>+IF(X19&lt;&gt;0,+(Y19/X19)*100,0)</f>
        <v>-14.40336811296539</v>
      </c>
      <c r="AA19" s="19">
        <f>SUM(AA20:AA23)</f>
        <v>726489319</v>
      </c>
    </row>
    <row r="20" spans="1:27" ht="13.5">
      <c r="A20" s="5" t="s">
        <v>47</v>
      </c>
      <c r="B20" s="3"/>
      <c r="C20" s="22">
        <v>413698238</v>
      </c>
      <c r="D20" s="22"/>
      <c r="E20" s="23">
        <v>434801330</v>
      </c>
      <c r="F20" s="24">
        <v>434801330</v>
      </c>
      <c r="G20" s="24">
        <v>36669727</v>
      </c>
      <c r="H20" s="24">
        <v>27174870</v>
      </c>
      <c r="I20" s="24">
        <v>40938838</v>
      </c>
      <c r="J20" s="24">
        <v>104783435</v>
      </c>
      <c r="K20" s="24">
        <v>35934627</v>
      </c>
      <c r="L20" s="24">
        <v>34489315</v>
      </c>
      <c r="M20" s="24">
        <v>32116654</v>
      </c>
      <c r="N20" s="24">
        <v>102540596</v>
      </c>
      <c r="O20" s="24"/>
      <c r="P20" s="24"/>
      <c r="Q20" s="24"/>
      <c r="R20" s="24"/>
      <c r="S20" s="24"/>
      <c r="T20" s="24"/>
      <c r="U20" s="24"/>
      <c r="V20" s="24"/>
      <c r="W20" s="24">
        <v>207324031</v>
      </c>
      <c r="X20" s="24">
        <v>231777398</v>
      </c>
      <c r="Y20" s="24">
        <v>-24453367</v>
      </c>
      <c r="Z20" s="6">
        <v>-10.55</v>
      </c>
      <c r="AA20" s="22">
        <v>434801330</v>
      </c>
    </row>
    <row r="21" spans="1:27" ht="13.5">
      <c r="A21" s="5" t="s">
        <v>48</v>
      </c>
      <c r="B21" s="3"/>
      <c r="C21" s="22">
        <v>129977623</v>
      </c>
      <c r="D21" s="22"/>
      <c r="E21" s="23">
        <v>132390987</v>
      </c>
      <c r="F21" s="24">
        <v>132390987</v>
      </c>
      <c r="G21" s="24">
        <v>7859579</v>
      </c>
      <c r="H21" s="24">
        <v>3562730</v>
      </c>
      <c r="I21" s="24">
        <v>7496762</v>
      </c>
      <c r="J21" s="24">
        <v>18919071</v>
      </c>
      <c r="K21" s="24">
        <v>7789814</v>
      </c>
      <c r="L21" s="24">
        <v>8224153</v>
      </c>
      <c r="M21" s="24">
        <v>10049215</v>
      </c>
      <c r="N21" s="24">
        <v>26063182</v>
      </c>
      <c r="O21" s="24"/>
      <c r="P21" s="24"/>
      <c r="Q21" s="24"/>
      <c r="R21" s="24"/>
      <c r="S21" s="24"/>
      <c r="T21" s="24"/>
      <c r="U21" s="24"/>
      <c r="V21" s="24"/>
      <c r="W21" s="24">
        <v>44982253</v>
      </c>
      <c r="X21" s="24">
        <v>53237185</v>
      </c>
      <c r="Y21" s="24">
        <v>-8254932</v>
      </c>
      <c r="Z21" s="6">
        <v>-15.51</v>
      </c>
      <c r="AA21" s="22">
        <v>132390987</v>
      </c>
    </row>
    <row r="22" spans="1:27" ht="13.5">
      <c r="A22" s="5" t="s">
        <v>49</v>
      </c>
      <c r="B22" s="3"/>
      <c r="C22" s="25">
        <v>89224343</v>
      </c>
      <c r="D22" s="25"/>
      <c r="E22" s="26">
        <v>91363585</v>
      </c>
      <c r="F22" s="27">
        <v>91363585</v>
      </c>
      <c r="G22" s="27">
        <v>46077897</v>
      </c>
      <c r="H22" s="27">
        <v>1612198</v>
      </c>
      <c r="I22" s="27">
        <v>1349134</v>
      </c>
      <c r="J22" s="27">
        <v>49039229</v>
      </c>
      <c r="K22" s="27">
        <v>1566908</v>
      </c>
      <c r="L22" s="27">
        <v>681000</v>
      </c>
      <c r="M22" s="27">
        <v>1070534</v>
      </c>
      <c r="N22" s="27">
        <v>3318442</v>
      </c>
      <c r="O22" s="27"/>
      <c r="P22" s="27"/>
      <c r="Q22" s="27"/>
      <c r="R22" s="27"/>
      <c r="S22" s="27"/>
      <c r="T22" s="27"/>
      <c r="U22" s="27"/>
      <c r="V22" s="27"/>
      <c r="W22" s="27">
        <v>52357671</v>
      </c>
      <c r="X22" s="27">
        <v>58126349</v>
      </c>
      <c r="Y22" s="27">
        <v>-5768678</v>
      </c>
      <c r="Z22" s="7">
        <v>-9.92</v>
      </c>
      <c r="AA22" s="25">
        <v>91363585</v>
      </c>
    </row>
    <row r="23" spans="1:27" ht="13.5">
      <c r="A23" s="5" t="s">
        <v>50</v>
      </c>
      <c r="B23" s="3"/>
      <c r="C23" s="22">
        <v>44282752</v>
      </c>
      <c r="D23" s="22"/>
      <c r="E23" s="23">
        <v>67933417</v>
      </c>
      <c r="F23" s="24">
        <v>67933417</v>
      </c>
      <c r="G23" s="24">
        <v>36096093</v>
      </c>
      <c r="H23" s="24">
        <v>126850</v>
      </c>
      <c r="I23" s="24">
        <v>876730</v>
      </c>
      <c r="J23" s="24">
        <v>37099673</v>
      </c>
      <c r="K23" s="24">
        <v>262895</v>
      </c>
      <c r="L23" s="24">
        <v>-184856</v>
      </c>
      <c r="M23" s="24">
        <v>-38739</v>
      </c>
      <c r="N23" s="24">
        <v>39300</v>
      </c>
      <c r="O23" s="24"/>
      <c r="P23" s="24"/>
      <c r="Q23" s="24"/>
      <c r="R23" s="24"/>
      <c r="S23" s="24"/>
      <c r="T23" s="24"/>
      <c r="U23" s="24"/>
      <c r="V23" s="24"/>
      <c r="W23" s="24">
        <v>37138973</v>
      </c>
      <c r="X23" s="24">
        <v>56177266</v>
      </c>
      <c r="Y23" s="24">
        <v>-19038293</v>
      </c>
      <c r="Z23" s="6">
        <v>-33.89</v>
      </c>
      <c r="AA23" s="22">
        <v>67933417</v>
      </c>
    </row>
    <row r="24" spans="1:27" ht="13.5">
      <c r="A24" s="2" t="s">
        <v>51</v>
      </c>
      <c r="B24" s="8" t="s">
        <v>52</v>
      </c>
      <c r="C24" s="19">
        <v>1783876</v>
      </c>
      <c r="D24" s="19"/>
      <c r="E24" s="20">
        <v>2160000</v>
      </c>
      <c r="F24" s="21">
        <v>2160000</v>
      </c>
      <c r="G24" s="21">
        <v>3300</v>
      </c>
      <c r="H24" s="21">
        <v>3300</v>
      </c>
      <c r="I24" s="21">
        <v>3300</v>
      </c>
      <c r="J24" s="21">
        <v>9900</v>
      </c>
      <c r="K24" s="21">
        <v>8344</v>
      </c>
      <c r="L24" s="21">
        <v>22247</v>
      </c>
      <c r="M24" s="21">
        <v>3300</v>
      </c>
      <c r="N24" s="21">
        <v>33891</v>
      </c>
      <c r="O24" s="21"/>
      <c r="P24" s="21"/>
      <c r="Q24" s="21"/>
      <c r="R24" s="21"/>
      <c r="S24" s="21"/>
      <c r="T24" s="21"/>
      <c r="U24" s="21"/>
      <c r="V24" s="21"/>
      <c r="W24" s="21">
        <v>43791</v>
      </c>
      <c r="X24" s="21">
        <v>296330</v>
      </c>
      <c r="Y24" s="21">
        <v>-252539</v>
      </c>
      <c r="Z24" s="4">
        <v>-85.22</v>
      </c>
      <c r="AA24" s="19">
        <v>2160000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1159969431</v>
      </c>
      <c r="D25" s="40">
        <f>+D5+D9+D15+D19+D24</f>
        <v>0</v>
      </c>
      <c r="E25" s="41">
        <f t="shared" si="4"/>
        <v>1130991828</v>
      </c>
      <c r="F25" s="42">
        <f t="shared" si="4"/>
        <v>1135925368</v>
      </c>
      <c r="G25" s="42">
        <f t="shared" si="4"/>
        <v>410356077</v>
      </c>
      <c r="H25" s="42">
        <f t="shared" si="4"/>
        <v>40602536</v>
      </c>
      <c r="I25" s="42">
        <f t="shared" si="4"/>
        <v>58701994</v>
      </c>
      <c r="J25" s="42">
        <f t="shared" si="4"/>
        <v>509660607</v>
      </c>
      <c r="K25" s="42">
        <f t="shared" si="4"/>
        <v>54595487</v>
      </c>
      <c r="L25" s="42">
        <f t="shared" si="4"/>
        <v>50355938</v>
      </c>
      <c r="M25" s="42">
        <f t="shared" si="4"/>
        <v>75389625</v>
      </c>
      <c r="N25" s="42">
        <f t="shared" si="4"/>
        <v>180341050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690001657</v>
      </c>
      <c r="X25" s="42">
        <f t="shared" si="4"/>
        <v>444349218</v>
      </c>
      <c r="Y25" s="42">
        <f t="shared" si="4"/>
        <v>245652439</v>
      </c>
      <c r="Z25" s="43">
        <f>+IF(X25&lt;&gt;0,+(Y25/X25)*100,0)</f>
        <v>55.28364382088324</v>
      </c>
      <c r="AA25" s="40">
        <f>+AA5+AA9+AA15+AA19+AA24</f>
        <v>1135925368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209789034</v>
      </c>
      <c r="D28" s="19">
        <f>SUM(D29:D31)</f>
        <v>0</v>
      </c>
      <c r="E28" s="20">
        <f t="shared" si="5"/>
        <v>255403012</v>
      </c>
      <c r="F28" s="21">
        <f t="shared" si="5"/>
        <v>255403012</v>
      </c>
      <c r="G28" s="21">
        <f t="shared" si="5"/>
        <v>11519434</v>
      </c>
      <c r="H28" s="21">
        <f t="shared" si="5"/>
        <v>10097669</v>
      </c>
      <c r="I28" s="21">
        <f t="shared" si="5"/>
        <v>13787373</v>
      </c>
      <c r="J28" s="21">
        <f t="shared" si="5"/>
        <v>35404476</v>
      </c>
      <c r="K28" s="21">
        <f t="shared" si="5"/>
        <v>18120544</v>
      </c>
      <c r="L28" s="21">
        <f t="shared" si="5"/>
        <v>18294758</v>
      </c>
      <c r="M28" s="21">
        <f t="shared" si="5"/>
        <v>21677397</v>
      </c>
      <c r="N28" s="21">
        <f t="shared" si="5"/>
        <v>58092699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93497175</v>
      </c>
      <c r="X28" s="21">
        <f t="shared" si="5"/>
        <v>108191833</v>
      </c>
      <c r="Y28" s="21">
        <f t="shared" si="5"/>
        <v>-14694658</v>
      </c>
      <c r="Z28" s="4">
        <f>+IF(X28&lt;&gt;0,+(Y28/X28)*100,0)</f>
        <v>-13.582039967841194</v>
      </c>
      <c r="AA28" s="19">
        <f>SUM(AA29:AA31)</f>
        <v>255403012</v>
      </c>
    </row>
    <row r="29" spans="1:27" ht="13.5">
      <c r="A29" s="5" t="s">
        <v>33</v>
      </c>
      <c r="B29" s="3"/>
      <c r="C29" s="22">
        <v>65142233</v>
      </c>
      <c r="D29" s="22"/>
      <c r="E29" s="23">
        <v>61537913</v>
      </c>
      <c r="F29" s="24">
        <v>61537913</v>
      </c>
      <c r="G29" s="24">
        <v>2714919</v>
      </c>
      <c r="H29" s="24">
        <v>2430110</v>
      </c>
      <c r="I29" s="24">
        <v>2974785</v>
      </c>
      <c r="J29" s="24">
        <v>8119814</v>
      </c>
      <c r="K29" s="24">
        <v>7626874</v>
      </c>
      <c r="L29" s="24">
        <v>5068451</v>
      </c>
      <c r="M29" s="24">
        <v>5413621</v>
      </c>
      <c r="N29" s="24">
        <v>18108946</v>
      </c>
      <c r="O29" s="24"/>
      <c r="P29" s="24"/>
      <c r="Q29" s="24"/>
      <c r="R29" s="24"/>
      <c r="S29" s="24"/>
      <c r="T29" s="24"/>
      <c r="U29" s="24"/>
      <c r="V29" s="24"/>
      <c r="W29" s="24">
        <v>26228760</v>
      </c>
      <c r="X29" s="24">
        <v>28138447</v>
      </c>
      <c r="Y29" s="24">
        <v>-1909687</v>
      </c>
      <c r="Z29" s="6">
        <v>-6.79</v>
      </c>
      <c r="AA29" s="22">
        <v>61537913</v>
      </c>
    </row>
    <row r="30" spans="1:27" ht="13.5">
      <c r="A30" s="5" t="s">
        <v>34</v>
      </c>
      <c r="B30" s="3"/>
      <c r="C30" s="25">
        <v>58653086</v>
      </c>
      <c r="D30" s="25"/>
      <c r="E30" s="26">
        <v>72996580</v>
      </c>
      <c r="F30" s="27">
        <v>72996580</v>
      </c>
      <c r="G30" s="27">
        <v>2793013</v>
      </c>
      <c r="H30" s="27">
        <v>2286611</v>
      </c>
      <c r="I30" s="27">
        <v>3633685</v>
      </c>
      <c r="J30" s="27">
        <v>8713309</v>
      </c>
      <c r="K30" s="27">
        <v>3269275</v>
      </c>
      <c r="L30" s="27">
        <v>4698873</v>
      </c>
      <c r="M30" s="27">
        <v>3617574</v>
      </c>
      <c r="N30" s="27">
        <v>11585722</v>
      </c>
      <c r="O30" s="27"/>
      <c r="P30" s="27"/>
      <c r="Q30" s="27"/>
      <c r="R30" s="27"/>
      <c r="S30" s="27"/>
      <c r="T30" s="27"/>
      <c r="U30" s="27"/>
      <c r="V30" s="27"/>
      <c r="W30" s="27">
        <v>20299031</v>
      </c>
      <c r="X30" s="27">
        <v>27227669</v>
      </c>
      <c r="Y30" s="27">
        <v>-6928638</v>
      </c>
      <c r="Z30" s="7">
        <v>-25.45</v>
      </c>
      <c r="AA30" s="25">
        <v>72996580</v>
      </c>
    </row>
    <row r="31" spans="1:27" ht="13.5">
      <c r="A31" s="5" t="s">
        <v>35</v>
      </c>
      <c r="B31" s="3"/>
      <c r="C31" s="22">
        <v>85993715</v>
      </c>
      <c r="D31" s="22"/>
      <c r="E31" s="23">
        <v>120868519</v>
      </c>
      <c r="F31" s="24">
        <v>120868519</v>
      </c>
      <c r="G31" s="24">
        <v>6011502</v>
      </c>
      <c r="H31" s="24">
        <v>5380948</v>
      </c>
      <c r="I31" s="24">
        <v>7178903</v>
      </c>
      <c r="J31" s="24">
        <v>18571353</v>
      </c>
      <c r="K31" s="24">
        <v>7224395</v>
      </c>
      <c r="L31" s="24">
        <v>8527434</v>
      </c>
      <c r="M31" s="24">
        <v>12646202</v>
      </c>
      <c r="N31" s="24">
        <v>28398031</v>
      </c>
      <c r="O31" s="24"/>
      <c r="P31" s="24"/>
      <c r="Q31" s="24"/>
      <c r="R31" s="24"/>
      <c r="S31" s="24"/>
      <c r="T31" s="24"/>
      <c r="U31" s="24"/>
      <c r="V31" s="24"/>
      <c r="W31" s="24">
        <v>46969384</v>
      </c>
      <c r="X31" s="24">
        <v>52825717</v>
      </c>
      <c r="Y31" s="24">
        <v>-5856333</v>
      </c>
      <c r="Z31" s="6">
        <v>-11.09</v>
      </c>
      <c r="AA31" s="22">
        <v>120868519</v>
      </c>
    </row>
    <row r="32" spans="1:27" ht="13.5">
      <c r="A32" s="2" t="s">
        <v>36</v>
      </c>
      <c r="B32" s="3"/>
      <c r="C32" s="19">
        <f aca="true" t="shared" si="6" ref="C32:Y32">SUM(C33:C37)</f>
        <v>181235608</v>
      </c>
      <c r="D32" s="19">
        <f>SUM(D33:D37)</f>
        <v>0</v>
      </c>
      <c r="E32" s="20">
        <f t="shared" si="6"/>
        <v>153494779</v>
      </c>
      <c r="F32" s="21">
        <f t="shared" si="6"/>
        <v>153494779</v>
      </c>
      <c r="G32" s="21">
        <f t="shared" si="6"/>
        <v>7763595</v>
      </c>
      <c r="H32" s="21">
        <f t="shared" si="6"/>
        <v>10893398</v>
      </c>
      <c r="I32" s="21">
        <f t="shared" si="6"/>
        <v>10880520</v>
      </c>
      <c r="J32" s="21">
        <f t="shared" si="6"/>
        <v>29537513</v>
      </c>
      <c r="K32" s="21">
        <f t="shared" si="6"/>
        <v>9571443</v>
      </c>
      <c r="L32" s="21">
        <f t="shared" si="6"/>
        <v>14760351</v>
      </c>
      <c r="M32" s="21">
        <f t="shared" si="6"/>
        <v>15492869</v>
      </c>
      <c r="N32" s="21">
        <f t="shared" si="6"/>
        <v>39824663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69362176</v>
      </c>
      <c r="X32" s="21">
        <f t="shared" si="6"/>
        <v>80042533</v>
      </c>
      <c r="Y32" s="21">
        <f t="shared" si="6"/>
        <v>-10680357</v>
      </c>
      <c r="Z32" s="4">
        <f>+IF(X32&lt;&gt;0,+(Y32/X32)*100,0)</f>
        <v>-13.343352090069413</v>
      </c>
      <c r="AA32" s="19">
        <f>SUM(AA33:AA37)</f>
        <v>153494779</v>
      </c>
    </row>
    <row r="33" spans="1:27" ht="13.5">
      <c r="A33" s="5" t="s">
        <v>37</v>
      </c>
      <c r="B33" s="3"/>
      <c r="C33" s="22">
        <v>19730779</v>
      </c>
      <c r="D33" s="22"/>
      <c r="E33" s="23">
        <v>23945692</v>
      </c>
      <c r="F33" s="24">
        <v>23945692</v>
      </c>
      <c r="G33" s="24">
        <v>1587985</v>
      </c>
      <c r="H33" s="24">
        <v>1591497</v>
      </c>
      <c r="I33" s="24">
        <v>1687535</v>
      </c>
      <c r="J33" s="24">
        <v>4867017</v>
      </c>
      <c r="K33" s="24">
        <v>1881336</v>
      </c>
      <c r="L33" s="24">
        <v>2304897</v>
      </c>
      <c r="M33" s="24">
        <v>2281295</v>
      </c>
      <c r="N33" s="24">
        <v>6467528</v>
      </c>
      <c r="O33" s="24"/>
      <c r="P33" s="24"/>
      <c r="Q33" s="24"/>
      <c r="R33" s="24"/>
      <c r="S33" s="24"/>
      <c r="T33" s="24"/>
      <c r="U33" s="24"/>
      <c r="V33" s="24"/>
      <c r="W33" s="24">
        <v>11334545</v>
      </c>
      <c r="X33" s="24">
        <v>12587287</v>
      </c>
      <c r="Y33" s="24">
        <v>-1252742</v>
      </c>
      <c r="Z33" s="6">
        <v>-9.95</v>
      </c>
      <c r="AA33" s="22">
        <v>23945692</v>
      </c>
    </row>
    <row r="34" spans="1:27" ht="13.5">
      <c r="A34" s="5" t="s">
        <v>38</v>
      </c>
      <c r="B34" s="3"/>
      <c r="C34" s="22">
        <v>28793773</v>
      </c>
      <c r="D34" s="22"/>
      <c r="E34" s="23">
        <v>27953438</v>
      </c>
      <c r="F34" s="24">
        <v>27953438</v>
      </c>
      <c r="G34" s="24">
        <v>1559426</v>
      </c>
      <c r="H34" s="24">
        <v>1848648</v>
      </c>
      <c r="I34" s="24">
        <v>2172012</v>
      </c>
      <c r="J34" s="24">
        <v>5580086</v>
      </c>
      <c r="K34" s="24">
        <v>2126138</v>
      </c>
      <c r="L34" s="24">
        <v>3277976</v>
      </c>
      <c r="M34" s="24">
        <v>4419794</v>
      </c>
      <c r="N34" s="24">
        <v>9823908</v>
      </c>
      <c r="O34" s="24"/>
      <c r="P34" s="24"/>
      <c r="Q34" s="24"/>
      <c r="R34" s="24"/>
      <c r="S34" s="24"/>
      <c r="T34" s="24"/>
      <c r="U34" s="24"/>
      <c r="V34" s="24"/>
      <c r="W34" s="24">
        <v>15403994</v>
      </c>
      <c r="X34" s="24">
        <v>17800828</v>
      </c>
      <c r="Y34" s="24">
        <v>-2396834</v>
      </c>
      <c r="Z34" s="6">
        <v>-13.46</v>
      </c>
      <c r="AA34" s="22">
        <v>27953438</v>
      </c>
    </row>
    <row r="35" spans="1:27" ht="13.5">
      <c r="A35" s="5" t="s">
        <v>39</v>
      </c>
      <c r="B35" s="3"/>
      <c r="C35" s="22">
        <v>78634764</v>
      </c>
      <c r="D35" s="22"/>
      <c r="E35" s="23">
        <v>59624575</v>
      </c>
      <c r="F35" s="24">
        <v>59624575</v>
      </c>
      <c r="G35" s="24">
        <v>3543401</v>
      </c>
      <c r="H35" s="24">
        <v>3142106</v>
      </c>
      <c r="I35" s="24">
        <v>5461712</v>
      </c>
      <c r="J35" s="24">
        <v>12147219</v>
      </c>
      <c r="K35" s="24">
        <v>4116531</v>
      </c>
      <c r="L35" s="24">
        <v>6456934</v>
      </c>
      <c r="M35" s="24">
        <v>5881412</v>
      </c>
      <c r="N35" s="24">
        <v>16454877</v>
      </c>
      <c r="O35" s="24"/>
      <c r="P35" s="24"/>
      <c r="Q35" s="24"/>
      <c r="R35" s="24"/>
      <c r="S35" s="24"/>
      <c r="T35" s="24"/>
      <c r="U35" s="24"/>
      <c r="V35" s="24"/>
      <c r="W35" s="24">
        <v>28602096</v>
      </c>
      <c r="X35" s="24">
        <v>30142453</v>
      </c>
      <c r="Y35" s="24">
        <v>-1540357</v>
      </c>
      <c r="Z35" s="6">
        <v>-5.11</v>
      </c>
      <c r="AA35" s="22">
        <v>59624575</v>
      </c>
    </row>
    <row r="36" spans="1:27" ht="13.5">
      <c r="A36" s="5" t="s">
        <v>40</v>
      </c>
      <c r="B36" s="3"/>
      <c r="C36" s="22">
        <v>54057055</v>
      </c>
      <c r="D36" s="22"/>
      <c r="E36" s="23">
        <v>41950454</v>
      </c>
      <c r="F36" s="24">
        <v>41950454</v>
      </c>
      <c r="G36" s="24">
        <v>1072783</v>
      </c>
      <c r="H36" s="24">
        <v>4311147</v>
      </c>
      <c r="I36" s="24">
        <v>1559261</v>
      </c>
      <c r="J36" s="24">
        <v>6943191</v>
      </c>
      <c r="K36" s="24">
        <v>1447438</v>
      </c>
      <c r="L36" s="24">
        <v>2720544</v>
      </c>
      <c r="M36" s="24">
        <v>2900671</v>
      </c>
      <c r="N36" s="24">
        <v>7068653</v>
      </c>
      <c r="O36" s="24"/>
      <c r="P36" s="24"/>
      <c r="Q36" s="24"/>
      <c r="R36" s="24"/>
      <c r="S36" s="24"/>
      <c r="T36" s="24"/>
      <c r="U36" s="24"/>
      <c r="V36" s="24"/>
      <c r="W36" s="24">
        <v>14011844</v>
      </c>
      <c r="X36" s="24">
        <v>19501655</v>
      </c>
      <c r="Y36" s="24">
        <v>-5489811</v>
      </c>
      <c r="Z36" s="6">
        <v>-28.15</v>
      </c>
      <c r="AA36" s="22">
        <v>41950454</v>
      </c>
    </row>
    <row r="37" spans="1:27" ht="13.5">
      <c r="A37" s="5" t="s">
        <v>41</v>
      </c>
      <c r="B37" s="3"/>
      <c r="C37" s="25">
        <v>19237</v>
      </c>
      <c r="D37" s="25"/>
      <c r="E37" s="26">
        <v>20620</v>
      </c>
      <c r="F37" s="27">
        <v>20620</v>
      </c>
      <c r="G37" s="27"/>
      <c r="H37" s="27"/>
      <c r="I37" s="27"/>
      <c r="J37" s="27"/>
      <c r="K37" s="27"/>
      <c r="L37" s="27"/>
      <c r="M37" s="27">
        <v>9697</v>
      </c>
      <c r="N37" s="27">
        <v>9697</v>
      </c>
      <c r="O37" s="27"/>
      <c r="P37" s="27"/>
      <c r="Q37" s="27"/>
      <c r="R37" s="27"/>
      <c r="S37" s="27"/>
      <c r="T37" s="27"/>
      <c r="U37" s="27"/>
      <c r="V37" s="27"/>
      <c r="W37" s="27">
        <v>9697</v>
      </c>
      <c r="X37" s="27">
        <v>10310</v>
      </c>
      <c r="Y37" s="27">
        <v>-613</v>
      </c>
      <c r="Z37" s="7">
        <v>-5.95</v>
      </c>
      <c r="AA37" s="25">
        <v>20620</v>
      </c>
    </row>
    <row r="38" spans="1:27" ht="13.5">
      <c r="A38" s="2" t="s">
        <v>42</v>
      </c>
      <c r="B38" s="8"/>
      <c r="C38" s="19">
        <f aca="true" t="shared" si="7" ref="C38:Y38">SUM(C39:C41)</f>
        <v>83147142</v>
      </c>
      <c r="D38" s="19">
        <f>SUM(D39:D41)</f>
        <v>0</v>
      </c>
      <c r="E38" s="20">
        <f t="shared" si="7"/>
        <v>97492441</v>
      </c>
      <c r="F38" s="21">
        <f t="shared" si="7"/>
        <v>97492441</v>
      </c>
      <c r="G38" s="21">
        <f t="shared" si="7"/>
        <v>3766349</v>
      </c>
      <c r="H38" s="21">
        <f t="shared" si="7"/>
        <v>2972452</v>
      </c>
      <c r="I38" s="21">
        <f t="shared" si="7"/>
        <v>4331940</v>
      </c>
      <c r="J38" s="21">
        <f t="shared" si="7"/>
        <v>11070741</v>
      </c>
      <c r="K38" s="21">
        <f t="shared" si="7"/>
        <v>3887417</v>
      </c>
      <c r="L38" s="21">
        <f t="shared" si="7"/>
        <v>5803680</v>
      </c>
      <c r="M38" s="21">
        <f t="shared" si="7"/>
        <v>24650131</v>
      </c>
      <c r="N38" s="21">
        <f t="shared" si="7"/>
        <v>34341228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45411969</v>
      </c>
      <c r="X38" s="21">
        <f t="shared" si="7"/>
        <v>48191923</v>
      </c>
      <c r="Y38" s="21">
        <f t="shared" si="7"/>
        <v>-2779954</v>
      </c>
      <c r="Z38" s="4">
        <f>+IF(X38&lt;&gt;0,+(Y38/X38)*100,0)</f>
        <v>-5.768506062727565</v>
      </c>
      <c r="AA38" s="19">
        <f>SUM(AA39:AA41)</f>
        <v>97492441</v>
      </c>
    </row>
    <row r="39" spans="1:27" ht="13.5">
      <c r="A39" s="5" t="s">
        <v>43</v>
      </c>
      <c r="B39" s="3"/>
      <c r="C39" s="22">
        <v>21783290</v>
      </c>
      <c r="D39" s="22"/>
      <c r="E39" s="23">
        <v>34215841</v>
      </c>
      <c r="F39" s="24">
        <v>34215841</v>
      </c>
      <c r="G39" s="24">
        <v>1974854</v>
      </c>
      <c r="H39" s="24">
        <v>1584229</v>
      </c>
      <c r="I39" s="24">
        <v>2419499</v>
      </c>
      <c r="J39" s="24">
        <v>5978582</v>
      </c>
      <c r="K39" s="24">
        <v>2038195</v>
      </c>
      <c r="L39" s="24">
        <v>3029517</v>
      </c>
      <c r="M39" s="24">
        <v>3639190</v>
      </c>
      <c r="N39" s="24">
        <v>8706902</v>
      </c>
      <c r="O39" s="24"/>
      <c r="P39" s="24"/>
      <c r="Q39" s="24"/>
      <c r="R39" s="24"/>
      <c r="S39" s="24"/>
      <c r="T39" s="24"/>
      <c r="U39" s="24"/>
      <c r="V39" s="24"/>
      <c r="W39" s="24">
        <v>14685484</v>
      </c>
      <c r="X39" s="24">
        <v>16162524</v>
      </c>
      <c r="Y39" s="24">
        <v>-1477040</v>
      </c>
      <c r="Z39" s="6">
        <v>-9.14</v>
      </c>
      <c r="AA39" s="22">
        <v>34215841</v>
      </c>
    </row>
    <row r="40" spans="1:27" ht="13.5">
      <c r="A40" s="5" t="s">
        <v>44</v>
      </c>
      <c r="B40" s="3"/>
      <c r="C40" s="22">
        <v>59011680</v>
      </c>
      <c r="D40" s="22"/>
      <c r="E40" s="23">
        <v>60605400</v>
      </c>
      <c r="F40" s="24">
        <v>60605400</v>
      </c>
      <c r="G40" s="24">
        <v>1570760</v>
      </c>
      <c r="H40" s="24">
        <v>1183836</v>
      </c>
      <c r="I40" s="24">
        <v>1712624</v>
      </c>
      <c r="J40" s="24">
        <v>4467220</v>
      </c>
      <c r="K40" s="24">
        <v>1632414</v>
      </c>
      <c r="L40" s="24">
        <v>2410297</v>
      </c>
      <c r="M40" s="24">
        <v>20645252</v>
      </c>
      <c r="N40" s="24">
        <v>24687963</v>
      </c>
      <c r="O40" s="24"/>
      <c r="P40" s="24"/>
      <c r="Q40" s="24"/>
      <c r="R40" s="24"/>
      <c r="S40" s="24"/>
      <c r="T40" s="24"/>
      <c r="U40" s="24"/>
      <c r="V40" s="24"/>
      <c r="W40" s="24">
        <v>29155183</v>
      </c>
      <c r="X40" s="24">
        <v>30613676</v>
      </c>
      <c r="Y40" s="24">
        <v>-1458493</v>
      </c>
      <c r="Z40" s="6">
        <v>-4.76</v>
      </c>
      <c r="AA40" s="22">
        <v>60605400</v>
      </c>
    </row>
    <row r="41" spans="1:27" ht="13.5">
      <c r="A41" s="5" t="s">
        <v>45</v>
      </c>
      <c r="B41" s="3"/>
      <c r="C41" s="22">
        <v>2352172</v>
      </c>
      <c r="D41" s="22"/>
      <c r="E41" s="23">
        <v>2671200</v>
      </c>
      <c r="F41" s="24">
        <v>2671200</v>
      </c>
      <c r="G41" s="24">
        <v>220735</v>
      </c>
      <c r="H41" s="24">
        <v>204387</v>
      </c>
      <c r="I41" s="24">
        <v>199817</v>
      </c>
      <c r="J41" s="24">
        <v>624939</v>
      </c>
      <c r="K41" s="24">
        <v>216808</v>
      </c>
      <c r="L41" s="24">
        <v>363866</v>
      </c>
      <c r="M41" s="24">
        <v>365689</v>
      </c>
      <c r="N41" s="24">
        <v>946363</v>
      </c>
      <c r="O41" s="24"/>
      <c r="P41" s="24"/>
      <c r="Q41" s="24"/>
      <c r="R41" s="24"/>
      <c r="S41" s="24"/>
      <c r="T41" s="24"/>
      <c r="U41" s="24"/>
      <c r="V41" s="24"/>
      <c r="W41" s="24">
        <v>1571302</v>
      </c>
      <c r="X41" s="24">
        <v>1415723</v>
      </c>
      <c r="Y41" s="24">
        <v>155579</v>
      </c>
      <c r="Z41" s="6">
        <v>10.99</v>
      </c>
      <c r="AA41" s="22">
        <v>2671200</v>
      </c>
    </row>
    <row r="42" spans="1:27" ht="13.5">
      <c r="A42" s="2" t="s">
        <v>46</v>
      </c>
      <c r="B42" s="8"/>
      <c r="C42" s="19">
        <f aca="true" t="shared" si="8" ref="C42:Y42">SUM(C43:C46)</f>
        <v>527979804</v>
      </c>
      <c r="D42" s="19">
        <f>SUM(D43:D46)</f>
        <v>0</v>
      </c>
      <c r="E42" s="20">
        <f t="shared" si="8"/>
        <v>608606276</v>
      </c>
      <c r="F42" s="21">
        <f t="shared" si="8"/>
        <v>608606276</v>
      </c>
      <c r="G42" s="21">
        <f t="shared" si="8"/>
        <v>8553839</v>
      </c>
      <c r="H42" s="21">
        <f t="shared" si="8"/>
        <v>43302440</v>
      </c>
      <c r="I42" s="21">
        <f t="shared" si="8"/>
        <v>48344267</v>
      </c>
      <c r="J42" s="21">
        <f t="shared" si="8"/>
        <v>100200546</v>
      </c>
      <c r="K42" s="21">
        <f t="shared" si="8"/>
        <v>34393474</v>
      </c>
      <c r="L42" s="21">
        <f t="shared" si="8"/>
        <v>37160678</v>
      </c>
      <c r="M42" s="21">
        <f t="shared" si="8"/>
        <v>82182667</v>
      </c>
      <c r="N42" s="21">
        <f t="shared" si="8"/>
        <v>153736819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253937365</v>
      </c>
      <c r="X42" s="21">
        <f t="shared" si="8"/>
        <v>288625328</v>
      </c>
      <c r="Y42" s="21">
        <f t="shared" si="8"/>
        <v>-34687963</v>
      </c>
      <c r="Z42" s="4">
        <f>+IF(X42&lt;&gt;0,+(Y42/X42)*100,0)</f>
        <v>-12.018336450361696</v>
      </c>
      <c r="AA42" s="19">
        <f>SUM(AA43:AA46)</f>
        <v>608606276</v>
      </c>
    </row>
    <row r="43" spans="1:27" ht="13.5">
      <c r="A43" s="5" t="s">
        <v>47</v>
      </c>
      <c r="B43" s="3"/>
      <c r="C43" s="22">
        <v>331775562</v>
      </c>
      <c r="D43" s="22"/>
      <c r="E43" s="23">
        <v>363006295</v>
      </c>
      <c r="F43" s="24">
        <v>363006295</v>
      </c>
      <c r="G43" s="24">
        <v>2271023</v>
      </c>
      <c r="H43" s="24">
        <v>36929434</v>
      </c>
      <c r="I43" s="24">
        <v>37541393</v>
      </c>
      <c r="J43" s="24">
        <v>76741850</v>
      </c>
      <c r="K43" s="24">
        <v>22879916</v>
      </c>
      <c r="L43" s="24">
        <v>23175219</v>
      </c>
      <c r="M43" s="24">
        <v>43627747</v>
      </c>
      <c r="N43" s="24">
        <v>89682882</v>
      </c>
      <c r="O43" s="24"/>
      <c r="P43" s="24"/>
      <c r="Q43" s="24"/>
      <c r="R43" s="24"/>
      <c r="S43" s="24"/>
      <c r="T43" s="24"/>
      <c r="U43" s="24"/>
      <c r="V43" s="24"/>
      <c r="W43" s="24">
        <v>166424732</v>
      </c>
      <c r="X43" s="24">
        <v>172772199</v>
      </c>
      <c r="Y43" s="24">
        <v>-6347467</v>
      </c>
      <c r="Z43" s="6">
        <v>-3.67</v>
      </c>
      <c r="AA43" s="22">
        <v>363006295</v>
      </c>
    </row>
    <row r="44" spans="1:27" ht="13.5">
      <c r="A44" s="5" t="s">
        <v>48</v>
      </c>
      <c r="B44" s="3"/>
      <c r="C44" s="22">
        <v>78008695</v>
      </c>
      <c r="D44" s="22"/>
      <c r="E44" s="23">
        <v>87734103</v>
      </c>
      <c r="F44" s="24">
        <v>87734103</v>
      </c>
      <c r="G44" s="24">
        <v>1896960</v>
      </c>
      <c r="H44" s="24">
        <v>1636836</v>
      </c>
      <c r="I44" s="24">
        <v>3631477</v>
      </c>
      <c r="J44" s="24">
        <v>7165273</v>
      </c>
      <c r="K44" s="24">
        <v>3899967</v>
      </c>
      <c r="L44" s="24">
        <v>5915309</v>
      </c>
      <c r="M44" s="24">
        <v>16291048</v>
      </c>
      <c r="N44" s="24">
        <v>26106324</v>
      </c>
      <c r="O44" s="24"/>
      <c r="P44" s="24"/>
      <c r="Q44" s="24"/>
      <c r="R44" s="24"/>
      <c r="S44" s="24"/>
      <c r="T44" s="24"/>
      <c r="U44" s="24"/>
      <c r="V44" s="24"/>
      <c r="W44" s="24">
        <v>33271597</v>
      </c>
      <c r="X44" s="24">
        <v>37410769</v>
      </c>
      <c r="Y44" s="24">
        <v>-4139172</v>
      </c>
      <c r="Z44" s="6">
        <v>-11.06</v>
      </c>
      <c r="AA44" s="22">
        <v>87734103</v>
      </c>
    </row>
    <row r="45" spans="1:27" ht="13.5">
      <c r="A45" s="5" t="s">
        <v>49</v>
      </c>
      <c r="B45" s="3"/>
      <c r="C45" s="25">
        <v>68791289</v>
      </c>
      <c r="D45" s="25"/>
      <c r="E45" s="26">
        <v>105611119</v>
      </c>
      <c r="F45" s="27">
        <v>105611119</v>
      </c>
      <c r="G45" s="27">
        <v>2736269</v>
      </c>
      <c r="H45" s="27">
        <v>3238855</v>
      </c>
      <c r="I45" s="27">
        <v>4079408</v>
      </c>
      <c r="J45" s="27">
        <v>10054532</v>
      </c>
      <c r="K45" s="27">
        <v>4809099</v>
      </c>
      <c r="L45" s="27">
        <v>5597333</v>
      </c>
      <c r="M45" s="27">
        <v>17277539</v>
      </c>
      <c r="N45" s="27">
        <v>27683971</v>
      </c>
      <c r="O45" s="27"/>
      <c r="P45" s="27"/>
      <c r="Q45" s="27"/>
      <c r="R45" s="27"/>
      <c r="S45" s="27"/>
      <c r="T45" s="27"/>
      <c r="U45" s="27"/>
      <c r="V45" s="27"/>
      <c r="W45" s="27">
        <v>37738503</v>
      </c>
      <c r="X45" s="27">
        <v>56421760</v>
      </c>
      <c r="Y45" s="27">
        <v>-18683257</v>
      </c>
      <c r="Z45" s="7">
        <v>-33.11</v>
      </c>
      <c r="AA45" s="25">
        <v>105611119</v>
      </c>
    </row>
    <row r="46" spans="1:27" ht="13.5">
      <c r="A46" s="5" t="s">
        <v>50</v>
      </c>
      <c r="B46" s="3"/>
      <c r="C46" s="22">
        <v>49404258</v>
      </c>
      <c r="D46" s="22"/>
      <c r="E46" s="23">
        <v>52254759</v>
      </c>
      <c r="F46" s="24">
        <v>52254759</v>
      </c>
      <c r="G46" s="24">
        <v>1649587</v>
      </c>
      <c r="H46" s="24">
        <v>1497315</v>
      </c>
      <c r="I46" s="24">
        <v>3091989</v>
      </c>
      <c r="J46" s="24">
        <v>6238891</v>
      </c>
      <c r="K46" s="24">
        <v>2804492</v>
      </c>
      <c r="L46" s="24">
        <v>2472817</v>
      </c>
      <c r="M46" s="24">
        <v>4986333</v>
      </c>
      <c r="N46" s="24">
        <v>10263642</v>
      </c>
      <c r="O46" s="24"/>
      <c r="P46" s="24"/>
      <c r="Q46" s="24"/>
      <c r="R46" s="24"/>
      <c r="S46" s="24"/>
      <c r="T46" s="24"/>
      <c r="U46" s="24"/>
      <c r="V46" s="24"/>
      <c r="W46" s="24">
        <v>16502533</v>
      </c>
      <c r="X46" s="24">
        <v>22020600</v>
      </c>
      <c r="Y46" s="24">
        <v>-5518067</v>
      </c>
      <c r="Z46" s="6">
        <v>-25.06</v>
      </c>
      <c r="AA46" s="22">
        <v>52254759</v>
      </c>
    </row>
    <row r="47" spans="1:27" ht="13.5">
      <c r="A47" s="2" t="s">
        <v>51</v>
      </c>
      <c r="B47" s="8" t="s">
        <v>52</v>
      </c>
      <c r="C47" s="19">
        <v>5513537</v>
      </c>
      <c r="D47" s="19"/>
      <c r="E47" s="20">
        <v>6215220</v>
      </c>
      <c r="F47" s="21">
        <v>6215220</v>
      </c>
      <c r="G47" s="21">
        <v>192242</v>
      </c>
      <c r="H47" s="21">
        <v>108317</v>
      </c>
      <c r="I47" s="21">
        <v>179905</v>
      </c>
      <c r="J47" s="21">
        <v>480464</v>
      </c>
      <c r="K47" s="21">
        <v>165561</v>
      </c>
      <c r="L47" s="21">
        <v>259031</v>
      </c>
      <c r="M47" s="21">
        <v>255713</v>
      </c>
      <c r="N47" s="21">
        <v>680305</v>
      </c>
      <c r="O47" s="21"/>
      <c r="P47" s="21"/>
      <c r="Q47" s="21"/>
      <c r="R47" s="21"/>
      <c r="S47" s="21"/>
      <c r="T47" s="21"/>
      <c r="U47" s="21"/>
      <c r="V47" s="21"/>
      <c r="W47" s="21">
        <v>1160769</v>
      </c>
      <c r="X47" s="21">
        <v>2935713</v>
      </c>
      <c r="Y47" s="21">
        <v>-1774944</v>
      </c>
      <c r="Z47" s="4">
        <v>-60.46</v>
      </c>
      <c r="AA47" s="19">
        <v>6215220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1007665125</v>
      </c>
      <c r="D48" s="40">
        <f>+D28+D32+D38+D42+D47</f>
        <v>0</v>
      </c>
      <c r="E48" s="41">
        <f t="shared" si="9"/>
        <v>1121211728</v>
      </c>
      <c r="F48" s="42">
        <f t="shared" si="9"/>
        <v>1121211728</v>
      </c>
      <c r="G48" s="42">
        <f t="shared" si="9"/>
        <v>31795459</v>
      </c>
      <c r="H48" s="42">
        <f t="shared" si="9"/>
        <v>67374276</v>
      </c>
      <c r="I48" s="42">
        <f t="shared" si="9"/>
        <v>77524005</v>
      </c>
      <c r="J48" s="42">
        <f t="shared" si="9"/>
        <v>176693740</v>
      </c>
      <c r="K48" s="42">
        <f t="shared" si="9"/>
        <v>66138439</v>
      </c>
      <c r="L48" s="42">
        <f t="shared" si="9"/>
        <v>76278498</v>
      </c>
      <c r="M48" s="42">
        <f t="shared" si="9"/>
        <v>144258777</v>
      </c>
      <c r="N48" s="42">
        <f t="shared" si="9"/>
        <v>286675714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463369454</v>
      </c>
      <c r="X48" s="42">
        <f t="shared" si="9"/>
        <v>527987330</v>
      </c>
      <c r="Y48" s="42">
        <f t="shared" si="9"/>
        <v>-64617876</v>
      </c>
      <c r="Z48" s="43">
        <f>+IF(X48&lt;&gt;0,+(Y48/X48)*100,0)</f>
        <v>-12.238527769217493</v>
      </c>
      <c r="AA48" s="40">
        <f>+AA28+AA32+AA38+AA42+AA47</f>
        <v>1121211728</v>
      </c>
    </row>
    <row r="49" spans="1:27" ht="13.5">
      <c r="A49" s="14" t="s">
        <v>58</v>
      </c>
      <c r="B49" s="15"/>
      <c r="C49" s="44">
        <f aca="true" t="shared" si="10" ref="C49:Y49">+C25-C48</f>
        <v>152304306</v>
      </c>
      <c r="D49" s="44">
        <f>+D25-D48</f>
        <v>0</v>
      </c>
      <c r="E49" s="45">
        <f t="shared" si="10"/>
        <v>9780100</v>
      </c>
      <c r="F49" s="46">
        <f t="shared" si="10"/>
        <v>14713640</v>
      </c>
      <c r="G49" s="46">
        <f t="shared" si="10"/>
        <v>378560618</v>
      </c>
      <c r="H49" s="46">
        <f t="shared" si="10"/>
        <v>-26771740</v>
      </c>
      <c r="I49" s="46">
        <f t="shared" si="10"/>
        <v>-18822011</v>
      </c>
      <c r="J49" s="46">
        <f t="shared" si="10"/>
        <v>332966867</v>
      </c>
      <c r="K49" s="46">
        <f t="shared" si="10"/>
        <v>-11542952</v>
      </c>
      <c r="L49" s="46">
        <f t="shared" si="10"/>
        <v>-25922560</v>
      </c>
      <c r="M49" s="46">
        <f t="shared" si="10"/>
        <v>-68869152</v>
      </c>
      <c r="N49" s="46">
        <f t="shared" si="10"/>
        <v>-106334664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226632203</v>
      </c>
      <c r="X49" s="46">
        <f>IF(F25=F48,0,X25-X48)</f>
        <v>-83638112</v>
      </c>
      <c r="Y49" s="46">
        <f t="shared" si="10"/>
        <v>310270315</v>
      </c>
      <c r="Z49" s="47">
        <f>+IF(X49&lt;&gt;0,+(Y49/X49)*100,0)</f>
        <v>-370.9676217942366</v>
      </c>
      <c r="AA49" s="44">
        <f>+AA25-AA48</f>
        <v>14713640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157244028</v>
      </c>
      <c r="D5" s="19">
        <f>SUM(D6:D8)</f>
        <v>0</v>
      </c>
      <c r="E5" s="20">
        <f t="shared" si="0"/>
        <v>132333170</v>
      </c>
      <c r="F5" s="21">
        <f t="shared" si="0"/>
        <v>131848639</v>
      </c>
      <c r="G5" s="21">
        <f t="shared" si="0"/>
        <v>17666588</v>
      </c>
      <c r="H5" s="21">
        <f t="shared" si="0"/>
        <v>11188068</v>
      </c>
      <c r="I5" s="21">
        <f t="shared" si="0"/>
        <v>8269710</v>
      </c>
      <c r="J5" s="21">
        <f t="shared" si="0"/>
        <v>37124366</v>
      </c>
      <c r="K5" s="21">
        <f t="shared" si="0"/>
        <v>8791271</v>
      </c>
      <c r="L5" s="21">
        <f t="shared" si="0"/>
        <v>9789778</v>
      </c>
      <c r="M5" s="21">
        <f t="shared" si="0"/>
        <v>7031806</v>
      </c>
      <c r="N5" s="21">
        <f t="shared" si="0"/>
        <v>25612855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62737221</v>
      </c>
      <c r="X5" s="21">
        <f t="shared" si="0"/>
        <v>59178445</v>
      </c>
      <c r="Y5" s="21">
        <f t="shared" si="0"/>
        <v>3558776</v>
      </c>
      <c r="Z5" s="4">
        <f>+IF(X5&lt;&gt;0,+(Y5/X5)*100,0)</f>
        <v>6.0136355390885985</v>
      </c>
      <c r="AA5" s="19">
        <f>SUM(AA6:AA8)</f>
        <v>131848639</v>
      </c>
    </row>
    <row r="6" spans="1:27" ht="13.5">
      <c r="A6" s="5" t="s">
        <v>33</v>
      </c>
      <c r="B6" s="3"/>
      <c r="C6" s="22">
        <v>425239</v>
      </c>
      <c r="D6" s="22"/>
      <c r="E6" s="23">
        <v>720560</v>
      </c>
      <c r="F6" s="24">
        <v>1020560</v>
      </c>
      <c r="G6" s="24">
        <v>22878</v>
      </c>
      <c r="H6" s="24">
        <v>8039</v>
      </c>
      <c r="I6" s="24">
        <v>112368</v>
      </c>
      <c r="J6" s="24">
        <v>143285</v>
      </c>
      <c r="K6" s="24">
        <v>17826</v>
      </c>
      <c r="L6" s="24">
        <v>67964</v>
      </c>
      <c r="M6" s="24">
        <v>56763</v>
      </c>
      <c r="N6" s="24">
        <v>142553</v>
      </c>
      <c r="O6" s="24"/>
      <c r="P6" s="24"/>
      <c r="Q6" s="24"/>
      <c r="R6" s="24"/>
      <c r="S6" s="24"/>
      <c r="T6" s="24"/>
      <c r="U6" s="24"/>
      <c r="V6" s="24"/>
      <c r="W6" s="24">
        <v>285838</v>
      </c>
      <c r="X6" s="24">
        <v>354674</v>
      </c>
      <c r="Y6" s="24">
        <v>-68836</v>
      </c>
      <c r="Z6" s="6">
        <v>-19.41</v>
      </c>
      <c r="AA6" s="22">
        <v>1020560</v>
      </c>
    </row>
    <row r="7" spans="1:27" ht="13.5">
      <c r="A7" s="5" t="s">
        <v>34</v>
      </c>
      <c r="B7" s="3"/>
      <c r="C7" s="25">
        <v>148888061</v>
      </c>
      <c r="D7" s="25"/>
      <c r="E7" s="26">
        <v>127872875</v>
      </c>
      <c r="F7" s="27">
        <v>128279875</v>
      </c>
      <c r="G7" s="27">
        <v>17614663</v>
      </c>
      <c r="H7" s="27">
        <v>11046670</v>
      </c>
      <c r="I7" s="27">
        <v>8184949</v>
      </c>
      <c r="J7" s="27">
        <v>36846282</v>
      </c>
      <c r="K7" s="27">
        <v>8778385</v>
      </c>
      <c r="L7" s="27">
        <v>9641228</v>
      </c>
      <c r="M7" s="27">
        <v>6973899</v>
      </c>
      <c r="N7" s="27">
        <v>25393512</v>
      </c>
      <c r="O7" s="27"/>
      <c r="P7" s="27"/>
      <c r="Q7" s="27"/>
      <c r="R7" s="27"/>
      <c r="S7" s="27"/>
      <c r="T7" s="27"/>
      <c r="U7" s="27"/>
      <c r="V7" s="27"/>
      <c r="W7" s="27">
        <v>62239794</v>
      </c>
      <c r="X7" s="27">
        <v>57734928</v>
      </c>
      <c r="Y7" s="27">
        <v>4504866</v>
      </c>
      <c r="Z7" s="7">
        <v>7.8</v>
      </c>
      <c r="AA7" s="25">
        <v>128279875</v>
      </c>
    </row>
    <row r="8" spans="1:27" ht="13.5">
      <c r="A8" s="5" t="s">
        <v>35</v>
      </c>
      <c r="B8" s="3"/>
      <c r="C8" s="22">
        <v>7930728</v>
      </c>
      <c r="D8" s="22"/>
      <c r="E8" s="23">
        <v>3739735</v>
      </c>
      <c r="F8" s="24">
        <v>2548204</v>
      </c>
      <c r="G8" s="24">
        <v>29047</v>
      </c>
      <c r="H8" s="24">
        <v>133359</v>
      </c>
      <c r="I8" s="24">
        <v>-27607</v>
      </c>
      <c r="J8" s="24">
        <v>134799</v>
      </c>
      <c r="K8" s="24">
        <v>-4940</v>
      </c>
      <c r="L8" s="24">
        <v>80586</v>
      </c>
      <c r="M8" s="24">
        <v>1144</v>
      </c>
      <c r="N8" s="24">
        <v>76790</v>
      </c>
      <c r="O8" s="24"/>
      <c r="P8" s="24"/>
      <c r="Q8" s="24"/>
      <c r="R8" s="24"/>
      <c r="S8" s="24"/>
      <c r="T8" s="24"/>
      <c r="U8" s="24"/>
      <c r="V8" s="24"/>
      <c r="W8" s="24">
        <v>211589</v>
      </c>
      <c r="X8" s="24">
        <v>1088843</v>
      </c>
      <c r="Y8" s="24">
        <v>-877254</v>
      </c>
      <c r="Z8" s="6">
        <v>-80.57</v>
      </c>
      <c r="AA8" s="22">
        <v>2548204</v>
      </c>
    </row>
    <row r="9" spans="1:27" ht="13.5">
      <c r="A9" s="2" t="s">
        <v>36</v>
      </c>
      <c r="B9" s="3"/>
      <c r="C9" s="19">
        <f aca="true" t="shared" si="1" ref="C9:Y9">SUM(C10:C14)</f>
        <v>106836735</v>
      </c>
      <c r="D9" s="19">
        <f>SUM(D10:D14)</f>
        <v>0</v>
      </c>
      <c r="E9" s="20">
        <f t="shared" si="1"/>
        <v>52665295</v>
      </c>
      <c r="F9" s="21">
        <f t="shared" si="1"/>
        <v>94161295</v>
      </c>
      <c r="G9" s="21">
        <f t="shared" si="1"/>
        <v>3667157</v>
      </c>
      <c r="H9" s="21">
        <f t="shared" si="1"/>
        <v>5595815</v>
      </c>
      <c r="I9" s="21">
        <f t="shared" si="1"/>
        <v>275387</v>
      </c>
      <c r="J9" s="21">
        <f t="shared" si="1"/>
        <v>9538359</v>
      </c>
      <c r="K9" s="21">
        <f t="shared" si="1"/>
        <v>7290651</v>
      </c>
      <c r="L9" s="21">
        <f t="shared" si="1"/>
        <v>6160853</v>
      </c>
      <c r="M9" s="21">
        <f t="shared" si="1"/>
        <v>2729942</v>
      </c>
      <c r="N9" s="21">
        <f t="shared" si="1"/>
        <v>16181446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25719805</v>
      </c>
      <c r="X9" s="21">
        <f t="shared" si="1"/>
        <v>25752513</v>
      </c>
      <c r="Y9" s="21">
        <f t="shared" si="1"/>
        <v>-32708</v>
      </c>
      <c r="Z9" s="4">
        <f>+IF(X9&lt;&gt;0,+(Y9/X9)*100,0)</f>
        <v>-0.1270089641348788</v>
      </c>
      <c r="AA9" s="19">
        <f>SUM(AA10:AA14)</f>
        <v>94161295</v>
      </c>
    </row>
    <row r="10" spans="1:27" ht="13.5">
      <c r="A10" s="5" t="s">
        <v>37</v>
      </c>
      <c r="B10" s="3"/>
      <c r="C10" s="22">
        <v>10309765</v>
      </c>
      <c r="D10" s="22"/>
      <c r="E10" s="23">
        <v>8727590</v>
      </c>
      <c r="F10" s="24">
        <v>8982590</v>
      </c>
      <c r="G10" s="24">
        <v>19788</v>
      </c>
      <c r="H10" s="24">
        <v>5584252</v>
      </c>
      <c r="I10" s="24">
        <v>365196</v>
      </c>
      <c r="J10" s="24">
        <v>5969236</v>
      </c>
      <c r="K10" s="24">
        <v>1834785</v>
      </c>
      <c r="L10" s="24">
        <v>109492</v>
      </c>
      <c r="M10" s="24">
        <v>-25308</v>
      </c>
      <c r="N10" s="24">
        <v>1918969</v>
      </c>
      <c r="O10" s="24"/>
      <c r="P10" s="24"/>
      <c r="Q10" s="24"/>
      <c r="R10" s="24"/>
      <c r="S10" s="24"/>
      <c r="T10" s="24"/>
      <c r="U10" s="24"/>
      <c r="V10" s="24"/>
      <c r="W10" s="24">
        <v>7888205</v>
      </c>
      <c r="X10" s="24">
        <v>6912342</v>
      </c>
      <c r="Y10" s="24">
        <v>975863</v>
      </c>
      <c r="Z10" s="6">
        <v>14.12</v>
      </c>
      <c r="AA10" s="22">
        <v>8982590</v>
      </c>
    </row>
    <row r="11" spans="1:27" ht="13.5">
      <c r="A11" s="5" t="s">
        <v>38</v>
      </c>
      <c r="B11" s="3"/>
      <c r="C11" s="22">
        <v>-1462521</v>
      </c>
      <c r="D11" s="22"/>
      <c r="E11" s="23">
        <v>2194160</v>
      </c>
      <c r="F11" s="24">
        <v>2070750</v>
      </c>
      <c r="G11" s="24">
        <v>-163638</v>
      </c>
      <c r="H11" s="24">
        <v>-454148</v>
      </c>
      <c r="I11" s="24">
        <v>-133102</v>
      </c>
      <c r="J11" s="24">
        <v>-750888</v>
      </c>
      <c r="K11" s="24">
        <v>-32321</v>
      </c>
      <c r="L11" s="24">
        <v>-322602</v>
      </c>
      <c r="M11" s="24">
        <v>-282863</v>
      </c>
      <c r="N11" s="24">
        <v>-637786</v>
      </c>
      <c r="O11" s="24"/>
      <c r="P11" s="24"/>
      <c r="Q11" s="24"/>
      <c r="R11" s="24"/>
      <c r="S11" s="24"/>
      <c r="T11" s="24"/>
      <c r="U11" s="24"/>
      <c r="V11" s="24"/>
      <c r="W11" s="24">
        <v>-1388674</v>
      </c>
      <c r="X11" s="24">
        <v>1109733</v>
      </c>
      <c r="Y11" s="24">
        <v>-2498407</v>
      </c>
      <c r="Z11" s="6">
        <v>-225.14</v>
      </c>
      <c r="AA11" s="22">
        <v>2070750</v>
      </c>
    </row>
    <row r="12" spans="1:27" ht="13.5">
      <c r="A12" s="5" t="s">
        <v>39</v>
      </c>
      <c r="B12" s="3"/>
      <c r="C12" s="22">
        <v>55497378</v>
      </c>
      <c r="D12" s="22"/>
      <c r="E12" s="23">
        <v>12255962</v>
      </c>
      <c r="F12" s="24">
        <v>12776372</v>
      </c>
      <c r="G12" s="24">
        <v>417492</v>
      </c>
      <c r="H12" s="24">
        <v>872582</v>
      </c>
      <c r="I12" s="24">
        <v>510094</v>
      </c>
      <c r="J12" s="24">
        <v>1800168</v>
      </c>
      <c r="K12" s="24">
        <v>1247542</v>
      </c>
      <c r="L12" s="24">
        <v>1230273</v>
      </c>
      <c r="M12" s="24">
        <v>238006</v>
      </c>
      <c r="N12" s="24">
        <v>2715821</v>
      </c>
      <c r="O12" s="24"/>
      <c r="P12" s="24"/>
      <c r="Q12" s="24"/>
      <c r="R12" s="24"/>
      <c r="S12" s="24"/>
      <c r="T12" s="24"/>
      <c r="U12" s="24"/>
      <c r="V12" s="24"/>
      <c r="W12" s="24">
        <v>4515989</v>
      </c>
      <c r="X12" s="24">
        <v>2871786</v>
      </c>
      <c r="Y12" s="24">
        <v>1644203</v>
      </c>
      <c r="Z12" s="6">
        <v>57.25</v>
      </c>
      <c r="AA12" s="22">
        <v>12776372</v>
      </c>
    </row>
    <row r="13" spans="1:27" ht="13.5">
      <c r="A13" s="5" t="s">
        <v>40</v>
      </c>
      <c r="B13" s="3"/>
      <c r="C13" s="22">
        <v>42205956</v>
      </c>
      <c r="D13" s="22"/>
      <c r="E13" s="23">
        <v>29487583</v>
      </c>
      <c r="F13" s="24">
        <v>70331583</v>
      </c>
      <c r="G13" s="24">
        <v>3393515</v>
      </c>
      <c r="H13" s="24">
        <v>-406871</v>
      </c>
      <c r="I13" s="24">
        <v>-466801</v>
      </c>
      <c r="J13" s="24">
        <v>2519843</v>
      </c>
      <c r="K13" s="24">
        <v>4240645</v>
      </c>
      <c r="L13" s="24">
        <v>5143690</v>
      </c>
      <c r="M13" s="24">
        <v>2800107</v>
      </c>
      <c r="N13" s="24">
        <v>12184442</v>
      </c>
      <c r="O13" s="24"/>
      <c r="P13" s="24"/>
      <c r="Q13" s="24"/>
      <c r="R13" s="24"/>
      <c r="S13" s="24"/>
      <c r="T13" s="24"/>
      <c r="U13" s="24"/>
      <c r="V13" s="24"/>
      <c r="W13" s="24">
        <v>14704285</v>
      </c>
      <c r="X13" s="24">
        <v>14858652</v>
      </c>
      <c r="Y13" s="24">
        <v>-154367</v>
      </c>
      <c r="Z13" s="6">
        <v>-1.04</v>
      </c>
      <c r="AA13" s="22">
        <v>70331583</v>
      </c>
    </row>
    <row r="14" spans="1:27" ht="13.5">
      <c r="A14" s="5" t="s">
        <v>41</v>
      </c>
      <c r="B14" s="3"/>
      <c r="C14" s="25">
        <v>286157</v>
      </c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27342207</v>
      </c>
      <c r="D15" s="19">
        <f>SUM(D16:D18)</f>
        <v>0</v>
      </c>
      <c r="E15" s="20">
        <f t="shared" si="2"/>
        <v>37087104</v>
      </c>
      <c r="F15" s="21">
        <f t="shared" si="2"/>
        <v>37040104</v>
      </c>
      <c r="G15" s="21">
        <f t="shared" si="2"/>
        <v>188576</v>
      </c>
      <c r="H15" s="21">
        <f t="shared" si="2"/>
        <v>931075</v>
      </c>
      <c r="I15" s="21">
        <f t="shared" si="2"/>
        <v>1165483</v>
      </c>
      <c r="J15" s="21">
        <f t="shared" si="2"/>
        <v>2285134</v>
      </c>
      <c r="K15" s="21">
        <f t="shared" si="2"/>
        <v>2964183</v>
      </c>
      <c r="L15" s="21">
        <f t="shared" si="2"/>
        <v>835516</v>
      </c>
      <c r="M15" s="21">
        <f t="shared" si="2"/>
        <v>513820</v>
      </c>
      <c r="N15" s="21">
        <f t="shared" si="2"/>
        <v>4313519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6598653</v>
      </c>
      <c r="X15" s="21">
        <f t="shared" si="2"/>
        <v>4309085</v>
      </c>
      <c r="Y15" s="21">
        <f t="shared" si="2"/>
        <v>2289568</v>
      </c>
      <c r="Z15" s="4">
        <f>+IF(X15&lt;&gt;0,+(Y15/X15)*100,0)</f>
        <v>53.13350746156087</v>
      </c>
      <c r="AA15" s="19">
        <f>SUM(AA16:AA18)</f>
        <v>37040104</v>
      </c>
    </row>
    <row r="16" spans="1:27" ht="13.5">
      <c r="A16" s="5" t="s">
        <v>43</v>
      </c>
      <c r="B16" s="3"/>
      <c r="C16" s="22">
        <v>1061695</v>
      </c>
      <c r="D16" s="22"/>
      <c r="E16" s="23">
        <v>1552320</v>
      </c>
      <c r="F16" s="24">
        <v>1611320</v>
      </c>
      <c r="G16" s="24">
        <v>57853</v>
      </c>
      <c r="H16" s="24">
        <v>110509</v>
      </c>
      <c r="I16" s="24">
        <v>503002</v>
      </c>
      <c r="J16" s="24">
        <v>671364</v>
      </c>
      <c r="K16" s="24">
        <v>79386</v>
      </c>
      <c r="L16" s="24">
        <v>190084</v>
      </c>
      <c r="M16" s="24">
        <v>75711</v>
      </c>
      <c r="N16" s="24">
        <v>345181</v>
      </c>
      <c r="O16" s="24"/>
      <c r="P16" s="24"/>
      <c r="Q16" s="24"/>
      <c r="R16" s="24"/>
      <c r="S16" s="24"/>
      <c r="T16" s="24"/>
      <c r="U16" s="24"/>
      <c r="V16" s="24"/>
      <c r="W16" s="24">
        <v>1016545</v>
      </c>
      <c r="X16" s="24">
        <v>799058</v>
      </c>
      <c r="Y16" s="24">
        <v>217487</v>
      </c>
      <c r="Z16" s="6">
        <v>27.22</v>
      </c>
      <c r="AA16" s="22">
        <v>1611320</v>
      </c>
    </row>
    <row r="17" spans="1:27" ht="13.5">
      <c r="A17" s="5" t="s">
        <v>44</v>
      </c>
      <c r="B17" s="3"/>
      <c r="C17" s="22">
        <v>24417727</v>
      </c>
      <c r="D17" s="22"/>
      <c r="E17" s="23">
        <v>33568633</v>
      </c>
      <c r="F17" s="24">
        <v>33462633</v>
      </c>
      <c r="G17" s="24">
        <v>200669</v>
      </c>
      <c r="H17" s="24">
        <v>858878</v>
      </c>
      <c r="I17" s="24">
        <v>698541</v>
      </c>
      <c r="J17" s="24">
        <v>1758088</v>
      </c>
      <c r="K17" s="24">
        <v>1927130</v>
      </c>
      <c r="L17" s="24">
        <v>724523</v>
      </c>
      <c r="M17" s="24">
        <v>638644</v>
      </c>
      <c r="N17" s="24">
        <v>3290297</v>
      </c>
      <c r="O17" s="24"/>
      <c r="P17" s="24"/>
      <c r="Q17" s="24"/>
      <c r="R17" s="24"/>
      <c r="S17" s="24"/>
      <c r="T17" s="24"/>
      <c r="U17" s="24"/>
      <c r="V17" s="24"/>
      <c r="W17" s="24">
        <v>5048385</v>
      </c>
      <c r="X17" s="24">
        <v>4417587</v>
      </c>
      <c r="Y17" s="24">
        <v>630798</v>
      </c>
      <c r="Z17" s="6">
        <v>14.28</v>
      </c>
      <c r="AA17" s="22">
        <v>33462633</v>
      </c>
    </row>
    <row r="18" spans="1:27" ht="13.5">
      <c r="A18" s="5" t="s">
        <v>45</v>
      </c>
      <c r="B18" s="3"/>
      <c r="C18" s="22">
        <v>1862785</v>
      </c>
      <c r="D18" s="22"/>
      <c r="E18" s="23">
        <v>1966151</v>
      </c>
      <c r="F18" s="24">
        <v>1966151</v>
      </c>
      <c r="G18" s="24">
        <v>-69946</v>
      </c>
      <c r="H18" s="24">
        <v>-38312</v>
      </c>
      <c r="I18" s="24">
        <v>-36060</v>
      </c>
      <c r="J18" s="24">
        <v>-144318</v>
      </c>
      <c r="K18" s="24">
        <v>957667</v>
      </c>
      <c r="L18" s="24">
        <v>-79091</v>
      </c>
      <c r="M18" s="24">
        <v>-200535</v>
      </c>
      <c r="N18" s="24">
        <v>678041</v>
      </c>
      <c r="O18" s="24"/>
      <c r="P18" s="24"/>
      <c r="Q18" s="24"/>
      <c r="R18" s="24"/>
      <c r="S18" s="24"/>
      <c r="T18" s="24"/>
      <c r="U18" s="24"/>
      <c r="V18" s="24"/>
      <c r="W18" s="24">
        <v>533723</v>
      </c>
      <c r="X18" s="24">
        <v>-907560</v>
      </c>
      <c r="Y18" s="24">
        <v>1441283</v>
      </c>
      <c r="Z18" s="6">
        <v>-158.81</v>
      </c>
      <c r="AA18" s="22">
        <v>1966151</v>
      </c>
    </row>
    <row r="19" spans="1:27" ht="13.5">
      <c r="A19" s="2" t="s">
        <v>46</v>
      </c>
      <c r="B19" s="8"/>
      <c r="C19" s="19">
        <f aca="true" t="shared" si="3" ref="C19:Y19">SUM(C20:C23)</f>
        <v>524189116</v>
      </c>
      <c r="D19" s="19">
        <f>SUM(D20:D23)</f>
        <v>0</v>
      </c>
      <c r="E19" s="20">
        <f t="shared" si="3"/>
        <v>533743637</v>
      </c>
      <c r="F19" s="21">
        <f t="shared" si="3"/>
        <v>533343637</v>
      </c>
      <c r="G19" s="21">
        <f t="shared" si="3"/>
        <v>31845084</v>
      </c>
      <c r="H19" s="21">
        <f t="shared" si="3"/>
        <v>38218075</v>
      </c>
      <c r="I19" s="21">
        <f t="shared" si="3"/>
        <v>38173541</v>
      </c>
      <c r="J19" s="21">
        <f t="shared" si="3"/>
        <v>108236700</v>
      </c>
      <c r="K19" s="21">
        <f t="shared" si="3"/>
        <v>36949908</v>
      </c>
      <c r="L19" s="21">
        <f t="shared" si="3"/>
        <v>38973881</v>
      </c>
      <c r="M19" s="21">
        <f t="shared" si="3"/>
        <v>45550804</v>
      </c>
      <c r="N19" s="21">
        <f t="shared" si="3"/>
        <v>121474593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229711293</v>
      </c>
      <c r="X19" s="21">
        <f t="shared" si="3"/>
        <v>266281104</v>
      </c>
      <c r="Y19" s="21">
        <f t="shared" si="3"/>
        <v>-36569811</v>
      </c>
      <c r="Z19" s="4">
        <f>+IF(X19&lt;&gt;0,+(Y19/X19)*100,0)</f>
        <v>-13.733535895209448</v>
      </c>
      <c r="AA19" s="19">
        <f>SUM(AA20:AA23)</f>
        <v>533343637</v>
      </c>
    </row>
    <row r="20" spans="1:27" ht="13.5">
      <c r="A20" s="5" t="s">
        <v>47</v>
      </c>
      <c r="B20" s="3"/>
      <c r="C20" s="22">
        <v>307721129</v>
      </c>
      <c r="D20" s="22"/>
      <c r="E20" s="23">
        <v>327273147</v>
      </c>
      <c r="F20" s="24">
        <v>327273147</v>
      </c>
      <c r="G20" s="24">
        <v>8443165</v>
      </c>
      <c r="H20" s="24">
        <v>28389920</v>
      </c>
      <c r="I20" s="24">
        <v>27996951</v>
      </c>
      <c r="J20" s="24">
        <v>64830036</v>
      </c>
      <c r="K20" s="24">
        <v>27487676</v>
      </c>
      <c r="L20" s="24">
        <v>26680866</v>
      </c>
      <c r="M20" s="24">
        <v>25706961</v>
      </c>
      <c r="N20" s="24">
        <v>79875503</v>
      </c>
      <c r="O20" s="24"/>
      <c r="P20" s="24"/>
      <c r="Q20" s="24"/>
      <c r="R20" s="24"/>
      <c r="S20" s="24"/>
      <c r="T20" s="24"/>
      <c r="U20" s="24"/>
      <c r="V20" s="24"/>
      <c r="W20" s="24">
        <v>144705539</v>
      </c>
      <c r="X20" s="24">
        <v>166205596</v>
      </c>
      <c r="Y20" s="24">
        <v>-21500057</v>
      </c>
      <c r="Z20" s="6">
        <v>-12.94</v>
      </c>
      <c r="AA20" s="22">
        <v>327273147</v>
      </c>
    </row>
    <row r="21" spans="1:27" ht="13.5">
      <c r="A21" s="5" t="s">
        <v>48</v>
      </c>
      <c r="B21" s="3"/>
      <c r="C21" s="22">
        <v>102177328</v>
      </c>
      <c r="D21" s="22"/>
      <c r="E21" s="23">
        <v>86205078</v>
      </c>
      <c r="F21" s="24">
        <v>86205078</v>
      </c>
      <c r="G21" s="24">
        <v>3789517</v>
      </c>
      <c r="H21" s="24">
        <v>3688650</v>
      </c>
      <c r="I21" s="24">
        <v>3232110</v>
      </c>
      <c r="J21" s="24">
        <v>10710277</v>
      </c>
      <c r="K21" s="24">
        <v>3658653</v>
      </c>
      <c r="L21" s="24">
        <v>5086813</v>
      </c>
      <c r="M21" s="24">
        <v>8168365</v>
      </c>
      <c r="N21" s="24">
        <v>16913831</v>
      </c>
      <c r="O21" s="24"/>
      <c r="P21" s="24"/>
      <c r="Q21" s="24"/>
      <c r="R21" s="24"/>
      <c r="S21" s="24"/>
      <c r="T21" s="24"/>
      <c r="U21" s="24"/>
      <c r="V21" s="24"/>
      <c r="W21" s="24">
        <v>27624108</v>
      </c>
      <c r="X21" s="24">
        <v>35987745</v>
      </c>
      <c r="Y21" s="24">
        <v>-8363637</v>
      </c>
      <c r="Z21" s="6">
        <v>-23.24</v>
      </c>
      <c r="AA21" s="22">
        <v>86205078</v>
      </c>
    </row>
    <row r="22" spans="1:27" ht="13.5">
      <c r="A22" s="5" t="s">
        <v>49</v>
      </c>
      <c r="B22" s="3"/>
      <c r="C22" s="25">
        <v>73915017</v>
      </c>
      <c r="D22" s="25"/>
      <c r="E22" s="26">
        <v>79604890</v>
      </c>
      <c r="F22" s="27">
        <v>79604890</v>
      </c>
      <c r="G22" s="27">
        <v>12822240</v>
      </c>
      <c r="H22" s="27">
        <v>3501293</v>
      </c>
      <c r="I22" s="27">
        <v>4360335</v>
      </c>
      <c r="J22" s="27">
        <v>20683868</v>
      </c>
      <c r="K22" s="27">
        <v>3553693</v>
      </c>
      <c r="L22" s="27">
        <v>4509616</v>
      </c>
      <c r="M22" s="27">
        <v>8029588</v>
      </c>
      <c r="N22" s="27">
        <v>16092897</v>
      </c>
      <c r="O22" s="27"/>
      <c r="P22" s="27"/>
      <c r="Q22" s="27"/>
      <c r="R22" s="27"/>
      <c r="S22" s="27"/>
      <c r="T22" s="27"/>
      <c r="U22" s="27"/>
      <c r="V22" s="27"/>
      <c r="W22" s="27">
        <v>36776765</v>
      </c>
      <c r="X22" s="27">
        <v>42707731</v>
      </c>
      <c r="Y22" s="27">
        <v>-5930966</v>
      </c>
      <c r="Z22" s="7">
        <v>-13.89</v>
      </c>
      <c r="AA22" s="25">
        <v>79604890</v>
      </c>
    </row>
    <row r="23" spans="1:27" ht="13.5">
      <c r="A23" s="5" t="s">
        <v>50</v>
      </c>
      <c r="B23" s="3"/>
      <c r="C23" s="22">
        <v>40375642</v>
      </c>
      <c r="D23" s="22"/>
      <c r="E23" s="23">
        <v>40660522</v>
      </c>
      <c r="F23" s="24">
        <v>40260522</v>
      </c>
      <c r="G23" s="24">
        <v>6790162</v>
      </c>
      <c r="H23" s="24">
        <v>2638212</v>
      </c>
      <c r="I23" s="24">
        <v>2584145</v>
      </c>
      <c r="J23" s="24">
        <v>12012519</v>
      </c>
      <c r="K23" s="24">
        <v>2249886</v>
      </c>
      <c r="L23" s="24">
        <v>2696586</v>
      </c>
      <c r="M23" s="24">
        <v>3645890</v>
      </c>
      <c r="N23" s="24">
        <v>8592362</v>
      </c>
      <c r="O23" s="24"/>
      <c r="P23" s="24"/>
      <c r="Q23" s="24"/>
      <c r="R23" s="24"/>
      <c r="S23" s="24"/>
      <c r="T23" s="24"/>
      <c r="U23" s="24"/>
      <c r="V23" s="24"/>
      <c r="W23" s="24">
        <v>20604881</v>
      </c>
      <c r="X23" s="24">
        <v>21380032</v>
      </c>
      <c r="Y23" s="24">
        <v>-775151</v>
      </c>
      <c r="Z23" s="6">
        <v>-3.63</v>
      </c>
      <c r="AA23" s="22">
        <v>40260522</v>
      </c>
    </row>
    <row r="24" spans="1:27" ht="13.5">
      <c r="A24" s="2" t="s">
        <v>51</v>
      </c>
      <c r="B24" s="8" t="s">
        <v>52</v>
      </c>
      <c r="C24" s="19">
        <v>-43208</v>
      </c>
      <c r="D24" s="19"/>
      <c r="E24" s="20">
        <v>-69130</v>
      </c>
      <c r="F24" s="21">
        <v>-69130</v>
      </c>
      <c r="G24" s="21">
        <v>-4375</v>
      </c>
      <c r="H24" s="21">
        <v>-5521</v>
      </c>
      <c r="I24" s="21">
        <v>-5786</v>
      </c>
      <c r="J24" s="21">
        <v>-15682</v>
      </c>
      <c r="K24" s="21">
        <v>-4696</v>
      </c>
      <c r="L24" s="21">
        <v>-4793</v>
      </c>
      <c r="M24" s="21">
        <v>-4157</v>
      </c>
      <c r="N24" s="21">
        <v>-13646</v>
      </c>
      <c r="O24" s="21"/>
      <c r="P24" s="21"/>
      <c r="Q24" s="21"/>
      <c r="R24" s="21"/>
      <c r="S24" s="21"/>
      <c r="T24" s="21"/>
      <c r="U24" s="21"/>
      <c r="V24" s="21"/>
      <c r="W24" s="21">
        <v>-29328</v>
      </c>
      <c r="X24" s="21">
        <v>-34855</v>
      </c>
      <c r="Y24" s="21">
        <v>5527</v>
      </c>
      <c r="Z24" s="4">
        <v>-15.86</v>
      </c>
      <c r="AA24" s="19">
        <v>-69130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815568878</v>
      </c>
      <c r="D25" s="40">
        <f>+D5+D9+D15+D19+D24</f>
        <v>0</v>
      </c>
      <c r="E25" s="41">
        <f t="shared" si="4"/>
        <v>755760076</v>
      </c>
      <c r="F25" s="42">
        <f t="shared" si="4"/>
        <v>796324545</v>
      </c>
      <c r="G25" s="42">
        <f t="shared" si="4"/>
        <v>53363030</v>
      </c>
      <c r="H25" s="42">
        <f t="shared" si="4"/>
        <v>55927512</v>
      </c>
      <c r="I25" s="42">
        <f t="shared" si="4"/>
        <v>47878335</v>
      </c>
      <c r="J25" s="42">
        <f t="shared" si="4"/>
        <v>157168877</v>
      </c>
      <c r="K25" s="42">
        <f t="shared" si="4"/>
        <v>55991317</v>
      </c>
      <c r="L25" s="42">
        <f t="shared" si="4"/>
        <v>55755235</v>
      </c>
      <c r="M25" s="42">
        <f t="shared" si="4"/>
        <v>55822215</v>
      </c>
      <c r="N25" s="42">
        <f t="shared" si="4"/>
        <v>167568767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324737644</v>
      </c>
      <c r="X25" s="42">
        <f t="shared" si="4"/>
        <v>355486292</v>
      </c>
      <c r="Y25" s="42">
        <f t="shared" si="4"/>
        <v>-30748648</v>
      </c>
      <c r="Z25" s="43">
        <f>+IF(X25&lt;&gt;0,+(Y25/X25)*100,0)</f>
        <v>-8.649742252227268</v>
      </c>
      <c r="AA25" s="40">
        <f>+AA5+AA9+AA15+AA19+AA24</f>
        <v>796324545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133348454</v>
      </c>
      <c r="D28" s="19">
        <f>SUM(D29:D31)</f>
        <v>0</v>
      </c>
      <c r="E28" s="20">
        <f t="shared" si="5"/>
        <v>152768102</v>
      </c>
      <c r="F28" s="21">
        <f t="shared" si="5"/>
        <v>151288586</v>
      </c>
      <c r="G28" s="21">
        <f t="shared" si="5"/>
        <v>12498629</v>
      </c>
      <c r="H28" s="21">
        <f t="shared" si="5"/>
        <v>10060147</v>
      </c>
      <c r="I28" s="21">
        <f t="shared" si="5"/>
        <v>10992988</v>
      </c>
      <c r="J28" s="21">
        <f t="shared" si="5"/>
        <v>33551764</v>
      </c>
      <c r="K28" s="21">
        <f t="shared" si="5"/>
        <v>15458993</v>
      </c>
      <c r="L28" s="21">
        <f t="shared" si="5"/>
        <v>10688890</v>
      </c>
      <c r="M28" s="21">
        <f t="shared" si="5"/>
        <v>13258401</v>
      </c>
      <c r="N28" s="21">
        <f t="shared" si="5"/>
        <v>39406284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72958048</v>
      </c>
      <c r="X28" s="21">
        <f t="shared" si="5"/>
        <v>75233852</v>
      </c>
      <c r="Y28" s="21">
        <f t="shared" si="5"/>
        <v>-2275804</v>
      </c>
      <c r="Z28" s="4">
        <f>+IF(X28&lt;&gt;0,+(Y28/X28)*100,0)</f>
        <v>-3.0249733856509167</v>
      </c>
      <c r="AA28" s="19">
        <f>SUM(AA29:AA31)</f>
        <v>151288586</v>
      </c>
    </row>
    <row r="29" spans="1:27" ht="13.5">
      <c r="A29" s="5" t="s">
        <v>33</v>
      </c>
      <c r="B29" s="3"/>
      <c r="C29" s="22">
        <v>40738847</v>
      </c>
      <c r="D29" s="22"/>
      <c r="E29" s="23">
        <v>40115656</v>
      </c>
      <c r="F29" s="24">
        <v>40270658</v>
      </c>
      <c r="G29" s="24">
        <v>5145935</v>
      </c>
      <c r="H29" s="24">
        <v>2877307</v>
      </c>
      <c r="I29" s="24">
        <v>2879051</v>
      </c>
      <c r="J29" s="24">
        <v>10902293</v>
      </c>
      <c r="K29" s="24">
        <v>2796519</v>
      </c>
      <c r="L29" s="24">
        <v>2776810</v>
      </c>
      <c r="M29" s="24">
        <v>2827930</v>
      </c>
      <c r="N29" s="24">
        <v>8401259</v>
      </c>
      <c r="O29" s="24"/>
      <c r="P29" s="24"/>
      <c r="Q29" s="24"/>
      <c r="R29" s="24"/>
      <c r="S29" s="24"/>
      <c r="T29" s="24"/>
      <c r="U29" s="24"/>
      <c r="V29" s="24"/>
      <c r="W29" s="24">
        <v>19303552</v>
      </c>
      <c r="X29" s="24">
        <v>20337627</v>
      </c>
      <c r="Y29" s="24">
        <v>-1034075</v>
      </c>
      <c r="Z29" s="6">
        <v>-5.08</v>
      </c>
      <c r="AA29" s="22">
        <v>40270658</v>
      </c>
    </row>
    <row r="30" spans="1:27" ht="13.5">
      <c r="A30" s="5" t="s">
        <v>34</v>
      </c>
      <c r="B30" s="3"/>
      <c r="C30" s="25">
        <v>42831709</v>
      </c>
      <c r="D30" s="25"/>
      <c r="E30" s="26">
        <v>57851949</v>
      </c>
      <c r="F30" s="27">
        <v>58258992</v>
      </c>
      <c r="G30" s="27">
        <v>3532436</v>
      </c>
      <c r="H30" s="27">
        <v>4069885</v>
      </c>
      <c r="I30" s="27">
        <v>4137680</v>
      </c>
      <c r="J30" s="27">
        <v>11740001</v>
      </c>
      <c r="K30" s="27">
        <v>5537394</v>
      </c>
      <c r="L30" s="27">
        <v>5055604</v>
      </c>
      <c r="M30" s="27">
        <v>5873020</v>
      </c>
      <c r="N30" s="27">
        <v>16466018</v>
      </c>
      <c r="O30" s="27"/>
      <c r="P30" s="27"/>
      <c r="Q30" s="27"/>
      <c r="R30" s="27"/>
      <c r="S30" s="27"/>
      <c r="T30" s="27"/>
      <c r="U30" s="27"/>
      <c r="V30" s="27"/>
      <c r="W30" s="27">
        <v>28206019</v>
      </c>
      <c r="X30" s="27">
        <v>25948929</v>
      </c>
      <c r="Y30" s="27">
        <v>2257090</v>
      </c>
      <c r="Z30" s="7">
        <v>8.7</v>
      </c>
      <c r="AA30" s="25">
        <v>58258992</v>
      </c>
    </row>
    <row r="31" spans="1:27" ht="13.5">
      <c r="A31" s="5" t="s">
        <v>35</v>
      </c>
      <c r="B31" s="3"/>
      <c r="C31" s="22">
        <v>49777898</v>
      </c>
      <c r="D31" s="22"/>
      <c r="E31" s="23">
        <v>54800497</v>
      </c>
      <c r="F31" s="24">
        <v>52758936</v>
      </c>
      <c r="G31" s="24">
        <v>3820258</v>
      </c>
      <c r="H31" s="24">
        <v>3112955</v>
      </c>
      <c r="I31" s="24">
        <v>3976257</v>
      </c>
      <c r="J31" s="24">
        <v>10909470</v>
      </c>
      <c r="K31" s="24">
        <v>7125080</v>
      </c>
      <c r="L31" s="24">
        <v>2856476</v>
      </c>
      <c r="M31" s="24">
        <v>4557451</v>
      </c>
      <c r="N31" s="24">
        <v>14539007</v>
      </c>
      <c r="O31" s="24"/>
      <c r="P31" s="24"/>
      <c r="Q31" s="24"/>
      <c r="R31" s="24"/>
      <c r="S31" s="24"/>
      <c r="T31" s="24"/>
      <c r="U31" s="24"/>
      <c r="V31" s="24"/>
      <c r="W31" s="24">
        <v>25448477</v>
      </c>
      <c r="X31" s="24">
        <v>28947296</v>
      </c>
      <c r="Y31" s="24">
        <v>-3498819</v>
      </c>
      <c r="Z31" s="6">
        <v>-12.09</v>
      </c>
      <c r="AA31" s="22">
        <v>52758936</v>
      </c>
    </row>
    <row r="32" spans="1:27" ht="13.5">
      <c r="A32" s="2" t="s">
        <v>36</v>
      </c>
      <c r="B32" s="3"/>
      <c r="C32" s="19">
        <f aca="true" t="shared" si="6" ref="C32:Y32">SUM(C33:C37)</f>
        <v>160464293</v>
      </c>
      <c r="D32" s="19">
        <f>SUM(D33:D37)</f>
        <v>0</v>
      </c>
      <c r="E32" s="20">
        <f t="shared" si="6"/>
        <v>128731136</v>
      </c>
      <c r="F32" s="21">
        <f t="shared" si="6"/>
        <v>170577171</v>
      </c>
      <c r="G32" s="21">
        <f t="shared" si="6"/>
        <v>4596699</v>
      </c>
      <c r="H32" s="21">
        <f t="shared" si="6"/>
        <v>6487811</v>
      </c>
      <c r="I32" s="21">
        <f t="shared" si="6"/>
        <v>19499836</v>
      </c>
      <c r="J32" s="21">
        <f t="shared" si="6"/>
        <v>30584346</v>
      </c>
      <c r="K32" s="21">
        <f t="shared" si="6"/>
        <v>23316499</v>
      </c>
      <c r="L32" s="21">
        <f t="shared" si="6"/>
        <v>7453712</v>
      </c>
      <c r="M32" s="21">
        <f t="shared" si="6"/>
        <v>8025257</v>
      </c>
      <c r="N32" s="21">
        <f t="shared" si="6"/>
        <v>38795468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69379814</v>
      </c>
      <c r="X32" s="21">
        <f t="shared" si="6"/>
        <v>59262796</v>
      </c>
      <c r="Y32" s="21">
        <f t="shared" si="6"/>
        <v>10117018</v>
      </c>
      <c r="Z32" s="4">
        <f>+IF(X32&lt;&gt;0,+(Y32/X32)*100,0)</f>
        <v>17.071449008244567</v>
      </c>
      <c r="AA32" s="19">
        <f>SUM(AA33:AA37)</f>
        <v>170577171</v>
      </c>
    </row>
    <row r="33" spans="1:27" ht="13.5">
      <c r="A33" s="5" t="s">
        <v>37</v>
      </c>
      <c r="B33" s="3"/>
      <c r="C33" s="22">
        <v>16068830</v>
      </c>
      <c r="D33" s="22"/>
      <c r="E33" s="23">
        <v>19904145</v>
      </c>
      <c r="F33" s="24">
        <v>20519159</v>
      </c>
      <c r="G33" s="24">
        <v>1041538</v>
      </c>
      <c r="H33" s="24">
        <v>1373885</v>
      </c>
      <c r="I33" s="24">
        <v>1858011</v>
      </c>
      <c r="J33" s="24">
        <v>4273434</v>
      </c>
      <c r="K33" s="24">
        <v>1739046</v>
      </c>
      <c r="L33" s="24">
        <v>1533381</v>
      </c>
      <c r="M33" s="24">
        <v>1452340</v>
      </c>
      <c r="N33" s="24">
        <v>4724767</v>
      </c>
      <c r="O33" s="24"/>
      <c r="P33" s="24"/>
      <c r="Q33" s="24"/>
      <c r="R33" s="24"/>
      <c r="S33" s="24"/>
      <c r="T33" s="24"/>
      <c r="U33" s="24"/>
      <c r="V33" s="24"/>
      <c r="W33" s="24">
        <v>8998201</v>
      </c>
      <c r="X33" s="24">
        <v>9658332</v>
      </c>
      <c r="Y33" s="24">
        <v>-660131</v>
      </c>
      <c r="Z33" s="6">
        <v>-6.83</v>
      </c>
      <c r="AA33" s="22">
        <v>20519159</v>
      </c>
    </row>
    <row r="34" spans="1:27" ht="13.5">
      <c r="A34" s="5" t="s">
        <v>38</v>
      </c>
      <c r="B34" s="3"/>
      <c r="C34" s="22">
        <v>17901796</v>
      </c>
      <c r="D34" s="22"/>
      <c r="E34" s="23">
        <v>20355193</v>
      </c>
      <c r="F34" s="24">
        <v>20221793</v>
      </c>
      <c r="G34" s="24">
        <v>829775</v>
      </c>
      <c r="H34" s="24">
        <v>1084742</v>
      </c>
      <c r="I34" s="24">
        <v>1627692</v>
      </c>
      <c r="J34" s="24">
        <v>3542209</v>
      </c>
      <c r="K34" s="24">
        <v>1439493</v>
      </c>
      <c r="L34" s="24">
        <v>1428927</v>
      </c>
      <c r="M34" s="24">
        <v>1656784</v>
      </c>
      <c r="N34" s="24">
        <v>4525204</v>
      </c>
      <c r="O34" s="24"/>
      <c r="P34" s="24"/>
      <c r="Q34" s="24"/>
      <c r="R34" s="24"/>
      <c r="S34" s="24"/>
      <c r="T34" s="24"/>
      <c r="U34" s="24"/>
      <c r="V34" s="24"/>
      <c r="W34" s="24">
        <v>8067413</v>
      </c>
      <c r="X34" s="24">
        <v>9202053</v>
      </c>
      <c r="Y34" s="24">
        <v>-1134640</v>
      </c>
      <c r="Z34" s="6">
        <v>-12.33</v>
      </c>
      <c r="AA34" s="22">
        <v>20221793</v>
      </c>
    </row>
    <row r="35" spans="1:27" ht="13.5">
      <c r="A35" s="5" t="s">
        <v>39</v>
      </c>
      <c r="B35" s="3"/>
      <c r="C35" s="22">
        <v>74863759</v>
      </c>
      <c r="D35" s="22"/>
      <c r="E35" s="23">
        <v>50541022</v>
      </c>
      <c r="F35" s="24">
        <v>51061436</v>
      </c>
      <c r="G35" s="24">
        <v>2386224</v>
      </c>
      <c r="H35" s="24">
        <v>3654033</v>
      </c>
      <c r="I35" s="24">
        <v>4691586</v>
      </c>
      <c r="J35" s="24">
        <v>10731843</v>
      </c>
      <c r="K35" s="24">
        <v>4049491</v>
      </c>
      <c r="L35" s="24">
        <v>3814038</v>
      </c>
      <c r="M35" s="24">
        <v>4105302</v>
      </c>
      <c r="N35" s="24">
        <v>11968831</v>
      </c>
      <c r="O35" s="24"/>
      <c r="P35" s="24"/>
      <c r="Q35" s="24"/>
      <c r="R35" s="24"/>
      <c r="S35" s="24"/>
      <c r="T35" s="24"/>
      <c r="U35" s="24"/>
      <c r="V35" s="24"/>
      <c r="W35" s="24">
        <v>22700674</v>
      </c>
      <c r="X35" s="24">
        <v>24229587</v>
      </c>
      <c r="Y35" s="24">
        <v>-1528913</v>
      </c>
      <c r="Z35" s="6">
        <v>-6.31</v>
      </c>
      <c r="AA35" s="22">
        <v>51061436</v>
      </c>
    </row>
    <row r="36" spans="1:27" ht="13.5">
      <c r="A36" s="5" t="s">
        <v>40</v>
      </c>
      <c r="B36" s="3"/>
      <c r="C36" s="22">
        <v>51228844</v>
      </c>
      <c r="D36" s="22"/>
      <c r="E36" s="23">
        <v>37494426</v>
      </c>
      <c r="F36" s="24">
        <v>78338431</v>
      </c>
      <c r="G36" s="24">
        <v>319116</v>
      </c>
      <c r="H36" s="24">
        <v>350284</v>
      </c>
      <c r="I36" s="24">
        <v>11277193</v>
      </c>
      <c r="J36" s="24">
        <v>11946593</v>
      </c>
      <c r="K36" s="24">
        <v>16042232</v>
      </c>
      <c r="L36" s="24">
        <v>647155</v>
      </c>
      <c r="M36" s="24">
        <v>780084</v>
      </c>
      <c r="N36" s="24">
        <v>17469471</v>
      </c>
      <c r="O36" s="24"/>
      <c r="P36" s="24"/>
      <c r="Q36" s="24"/>
      <c r="R36" s="24"/>
      <c r="S36" s="24"/>
      <c r="T36" s="24"/>
      <c r="U36" s="24"/>
      <c r="V36" s="24"/>
      <c r="W36" s="24">
        <v>29416064</v>
      </c>
      <c r="X36" s="24">
        <v>15959408</v>
      </c>
      <c r="Y36" s="24">
        <v>13456656</v>
      </c>
      <c r="Z36" s="6">
        <v>84.32</v>
      </c>
      <c r="AA36" s="22">
        <v>78338431</v>
      </c>
    </row>
    <row r="37" spans="1:27" ht="13.5">
      <c r="A37" s="5" t="s">
        <v>41</v>
      </c>
      <c r="B37" s="3"/>
      <c r="C37" s="25">
        <v>401064</v>
      </c>
      <c r="D37" s="25"/>
      <c r="E37" s="26">
        <v>436350</v>
      </c>
      <c r="F37" s="27">
        <v>436352</v>
      </c>
      <c r="G37" s="27">
        <v>20046</v>
      </c>
      <c r="H37" s="27">
        <v>24867</v>
      </c>
      <c r="I37" s="27">
        <v>45354</v>
      </c>
      <c r="J37" s="27">
        <v>90267</v>
      </c>
      <c r="K37" s="27">
        <v>46237</v>
      </c>
      <c r="L37" s="27">
        <v>30211</v>
      </c>
      <c r="M37" s="27">
        <v>30747</v>
      </c>
      <c r="N37" s="27">
        <v>107195</v>
      </c>
      <c r="O37" s="27"/>
      <c r="P37" s="27"/>
      <c r="Q37" s="27"/>
      <c r="R37" s="27"/>
      <c r="S37" s="27"/>
      <c r="T37" s="27"/>
      <c r="U37" s="27"/>
      <c r="V37" s="27"/>
      <c r="W37" s="27">
        <v>197462</v>
      </c>
      <c r="X37" s="27">
        <v>213416</v>
      </c>
      <c r="Y37" s="27">
        <v>-15954</v>
      </c>
      <c r="Z37" s="7">
        <v>-7.48</v>
      </c>
      <c r="AA37" s="25">
        <v>436352</v>
      </c>
    </row>
    <row r="38" spans="1:27" ht="13.5">
      <c r="A38" s="2" t="s">
        <v>42</v>
      </c>
      <c r="B38" s="8"/>
      <c r="C38" s="19">
        <f aca="true" t="shared" si="7" ref="C38:Y38">SUM(C39:C41)</f>
        <v>50830539</v>
      </c>
      <c r="D38" s="19">
        <f>SUM(D39:D41)</f>
        <v>0</v>
      </c>
      <c r="E38" s="20">
        <f t="shared" si="7"/>
        <v>57581118</v>
      </c>
      <c r="F38" s="21">
        <f t="shared" si="7"/>
        <v>57534124</v>
      </c>
      <c r="G38" s="21">
        <f t="shared" si="7"/>
        <v>1637212</v>
      </c>
      <c r="H38" s="21">
        <f t="shared" si="7"/>
        <v>2383487</v>
      </c>
      <c r="I38" s="21">
        <f t="shared" si="7"/>
        <v>8200179</v>
      </c>
      <c r="J38" s="21">
        <f t="shared" si="7"/>
        <v>12220878</v>
      </c>
      <c r="K38" s="21">
        <f t="shared" si="7"/>
        <v>4182427</v>
      </c>
      <c r="L38" s="21">
        <f t="shared" si="7"/>
        <v>4609872</v>
      </c>
      <c r="M38" s="21">
        <f t="shared" si="7"/>
        <v>4665896</v>
      </c>
      <c r="N38" s="21">
        <f t="shared" si="7"/>
        <v>13458195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25679073</v>
      </c>
      <c r="X38" s="21">
        <f t="shared" si="7"/>
        <v>30000878</v>
      </c>
      <c r="Y38" s="21">
        <f t="shared" si="7"/>
        <v>-4321805</v>
      </c>
      <c r="Z38" s="4">
        <f>+IF(X38&lt;&gt;0,+(Y38/X38)*100,0)</f>
        <v>-14.405595062917826</v>
      </c>
      <c r="AA38" s="19">
        <f>SUM(AA39:AA41)</f>
        <v>57534124</v>
      </c>
    </row>
    <row r="39" spans="1:27" ht="13.5">
      <c r="A39" s="5" t="s">
        <v>43</v>
      </c>
      <c r="B39" s="3"/>
      <c r="C39" s="22">
        <v>8821180</v>
      </c>
      <c r="D39" s="22"/>
      <c r="E39" s="23">
        <v>9661682</v>
      </c>
      <c r="F39" s="24">
        <v>9720684</v>
      </c>
      <c r="G39" s="24">
        <v>554475</v>
      </c>
      <c r="H39" s="24">
        <v>857658</v>
      </c>
      <c r="I39" s="24">
        <v>1154335</v>
      </c>
      <c r="J39" s="24">
        <v>2566468</v>
      </c>
      <c r="K39" s="24">
        <v>652688</v>
      </c>
      <c r="L39" s="24">
        <v>875100</v>
      </c>
      <c r="M39" s="24">
        <v>698272</v>
      </c>
      <c r="N39" s="24">
        <v>2226060</v>
      </c>
      <c r="O39" s="24"/>
      <c r="P39" s="24"/>
      <c r="Q39" s="24"/>
      <c r="R39" s="24"/>
      <c r="S39" s="24"/>
      <c r="T39" s="24"/>
      <c r="U39" s="24"/>
      <c r="V39" s="24"/>
      <c r="W39" s="24">
        <v>4792528</v>
      </c>
      <c r="X39" s="24">
        <v>4801293</v>
      </c>
      <c r="Y39" s="24">
        <v>-8765</v>
      </c>
      <c r="Z39" s="6">
        <v>-0.18</v>
      </c>
      <c r="AA39" s="22">
        <v>9720684</v>
      </c>
    </row>
    <row r="40" spans="1:27" ht="13.5">
      <c r="A40" s="5" t="s">
        <v>44</v>
      </c>
      <c r="B40" s="3"/>
      <c r="C40" s="22">
        <v>35235994</v>
      </c>
      <c r="D40" s="22"/>
      <c r="E40" s="23">
        <v>39471072</v>
      </c>
      <c r="F40" s="24">
        <v>39365075</v>
      </c>
      <c r="G40" s="24">
        <v>816837</v>
      </c>
      <c r="H40" s="24">
        <v>1194524</v>
      </c>
      <c r="I40" s="24">
        <v>6464080</v>
      </c>
      <c r="J40" s="24">
        <v>8475441</v>
      </c>
      <c r="K40" s="24">
        <v>2948216</v>
      </c>
      <c r="L40" s="24">
        <v>3269520</v>
      </c>
      <c r="M40" s="24">
        <v>3463398</v>
      </c>
      <c r="N40" s="24">
        <v>9681134</v>
      </c>
      <c r="O40" s="24"/>
      <c r="P40" s="24"/>
      <c r="Q40" s="24"/>
      <c r="R40" s="24"/>
      <c r="S40" s="24"/>
      <c r="T40" s="24"/>
      <c r="U40" s="24"/>
      <c r="V40" s="24"/>
      <c r="W40" s="24">
        <v>18156575</v>
      </c>
      <c r="X40" s="24">
        <v>21063510</v>
      </c>
      <c r="Y40" s="24">
        <v>-2906935</v>
      </c>
      <c r="Z40" s="6">
        <v>-13.8</v>
      </c>
      <c r="AA40" s="22">
        <v>39365075</v>
      </c>
    </row>
    <row r="41" spans="1:27" ht="13.5">
      <c r="A41" s="5" t="s">
        <v>45</v>
      </c>
      <c r="B41" s="3"/>
      <c r="C41" s="22">
        <v>6773365</v>
      </c>
      <c r="D41" s="22"/>
      <c r="E41" s="23">
        <v>8448364</v>
      </c>
      <c r="F41" s="24">
        <v>8448365</v>
      </c>
      <c r="G41" s="24">
        <v>265900</v>
      </c>
      <c r="H41" s="24">
        <v>331305</v>
      </c>
      <c r="I41" s="24">
        <v>581764</v>
      </c>
      <c r="J41" s="24">
        <v>1178969</v>
      </c>
      <c r="K41" s="24">
        <v>581523</v>
      </c>
      <c r="L41" s="24">
        <v>465252</v>
      </c>
      <c r="M41" s="24">
        <v>504226</v>
      </c>
      <c r="N41" s="24">
        <v>1551001</v>
      </c>
      <c r="O41" s="24"/>
      <c r="P41" s="24"/>
      <c r="Q41" s="24"/>
      <c r="R41" s="24"/>
      <c r="S41" s="24"/>
      <c r="T41" s="24"/>
      <c r="U41" s="24"/>
      <c r="V41" s="24"/>
      <c r="W41" s="24">
        <v>2729970</v>
      </c>
      <c r="X41" s="24">
        <v>4136075</v>
      </c>
      <c r="Y41" s="24">
        <v>-1406105</v>
      </c>
      <c r="Z41" s="6">
        <v>-34</v>
      </c>
      <c r="AA41" s="22">
        <v>8448365</v>
      </c>
    </row>
    <row r="42" spans="1:27" ht="13.5">
      <c r="A42" s="2" t="s">
        <v>46</v>
      </c>
      <c r="B42" s="8"/>
      <c r="C42" s="19">
        <f aca="true" t="shared" si="8" ref="C42:Y42">SUM(C43:C46)</f>
        <v>401837609</v>
      </c>
      <c r="D42" s="19">
        <f>SUM(D43:D46)</f>
        <v>0</v>
      </c>
      <c r="E42" s="20">
        <f t="shared" si="8"/>
        <v>412608577</v>
      </c>
      <c r="F42" s="21">
        <f t="shared" si="8"/>
        <v>412208594</v>
      </c>
      <c r="G42" s="21">
        <f t="shared" si="8"/>
        <v>5673135</v>
      </c>
      <c r="H42" s="21">
        <f t="shared" si="8"/>
        <v>40450079</v>
      </c>
      <c r="I42" s="21">
        <f t="shared" si="8"/>
        <v>47454420</v>
      </c>
      <c r="J42" s="21">
        <f t="shared" si="8"/>
        <v>93577634</v>
      </c>
      <c r="K42" s="21">
        <f t="shared" si="8"/>
        <v>30549586</v>
      </c>
      <c r="L42" s="21">
        <f t="shared" si="8"/>
        <v>33688154</v>
      </c>
      <c r="M42" s="21">
        <f t="shared" si="8"/>
        <v>29183100</v>
      </c>
      <c r="N42" s="21">
        <f t="shared" si="8"/>
        <v>93420840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186998474</v>
      </c>
      <c r="X42" s="21">
        <f t="shared" si="8"/>
        <v>189543196</v>
      </c>
      <c r="Y42" s="21">
        <f t="shared" si="8"/>
        <v>-2544722</v>
      </c>
      <c r="Z42" s="4">
        <f>+IF(X42&lt;&gt;0,+(Y42/X42)*100,0)</f>
        <v>-1.342555181986063</v>
      </c>
      <c r="AA42" s="19">
        <f>SUM(AA43:AA46)</f>
        <v>412208594</v>
      </c>
    </row>
    <row r="43" spans="1:27" ht="13.5">
      <c r="A43" s="5" t="s">
        <v>47</v>
      </c>
      <c r="B43" s="3"/>
      <c r="C43" s="22">
        <v>258690506</v>
      </c>
      <c r="D43" s="22"/>
      <c r="E43" s="23">
        <v>276685156</v>
      </c>
      <c r="F43" s="24">
        <v>276685158</v>
      </c>
      <c r="G43" s="24">
        <v>1256841</v>
      </c>
      <c r="H43" s="24">
        <v>31288632</v>
      </c>
      <c r="I43" s="24">
        <v>32027991</v>
      </c>
      <c r="J43" s="24">
        <v>64573464</v>
      </c>
      <c r="K43" s="24">
        <v>19307729</v>
      </c>
      <c r="L43" s="24">
        <v>21720932</v>
      </c>
      <c r="M43" s="24">
        <v>18857387</v>
      </c>
      <c r="N43" s="24">
        <v>59886048</v>
      </c>
      <c r="O43" s="24"/>
      <c r="P43" s="24"/>
      <c r="Q43" s="24"/>
      <c r="R43" s="24"/>
      <c r="S43" s="24"/>
      <c r="T43" s="24"/>
      <c r="U43" s="24"/>
      <c r="V43" s="24"/>
      <c r="W43" s="24">
        <v>124459512</v>
      </c>
      <c r="X43" s="24">
        <v>128701534</v>
      </c>
      <c r="Y43" s="24">
        <v>-4242022</v>
      </c>
      <c r="Z43" s="6">
        <v>-3.3</v>
      </c>
      <c r="AA43" s="22">
        <v>276685158</v>
      </c>
    </row>
    <row r="44" spans="1:27" ht="13.5">
      <c r="A44" s="5" t="s">
        <v>48</v>
      </c>
      <c r="B44" s="3"/>
      <c r="C44" s="22">
        <v>47322311</v>
      </c>
      <c r="D44" s="22"/>
      <c r="E44" s="23">
        <v>58905192</v>
      </c>
      <c r="F44" s="24">
        <v>58905195</v>
      </c>
      <c r="G44" s="24">
        <v>2461839</v>
      </c>
      <c r="H44" s="24">
        <v>3870631</v>
      </c>
      <c r="I44" s="24">
        <v>5972344</v>
      </c>
      <c r="J44" s="24">
        <v>12304814</v>
      </c>
      <c r="K44" s="24">
        <v>4702155</v>
      </c>
      <c r="L44" s="24">
        <v>4211621</v>
      </c>
      <c r="M44" s="24">
        <v>3425389</v>
      </c>
      <c r="N44" s="24">
        <v>12339165</v>
      </c>
      <c r="O44" s="24"/>
      <c r="P44" s="24"/>
      <c r="Q44" s="24"/>
      <c r="R44" s="24"/>
      <c r="S44" s="24"/>
      <c r="T44" s="24"/>
      <c r="U44" s="24"/>
      <c r="V44" s="24"/>
      <c r="W44" s="24">
        <v>24643979</v>
      </c>
      <c r="X44" s="24">
        <v>24124803</v>
      </c>
      <c r="Y44" s="24">
        <v>519176</v>
      </c>
      <c r="Z44" s="6">
        <v>2.15</v>
      </c>
      <c r="AA44" s="22">
        <v>58905195</v>
      </c>
    </row>
    <row r="45" spans="1:27" ht="13.5">
      <c r="A45" s="5" t="s">
        <v>49</v>
      </c>
      <c r="B45" s="3"/>
      <c r="C45" s="25">
        <v>60975890</v>
      </c>
      <c r="D45" s="25"/>
      <c r="E45" s="26">
        <v>49020561</v>
      </c>
      <c r="F45" s="27">
        <v>49020570</v>
      </c>
      <c r="G45" s="27">
        <v>1062310</v>
      </c>
      <c r="H45" s="27">
        <v>3853026</v>
      </c>
      <c r="I45" s="27">
        <v>5863583</v>
      </c>
      <c r="J45" s="27">
        <v>10778919</v>
      </c>
      <c r="K45" s="27">
        <v>4175249</v>
      </c>
      <c r="L45" s="27">
        <v>4260692</v>
      </c>
      <c r="M45" s="27">
        <v>4203416</v>
      </c>
      <c r="N45" s="27">
        <v>12639357</v>
      </c>
      <c r="O45" s="27"/>
      <c r="P45" s="27"/>
      <c r="Q45" s="27"/>
      <c r="R45" s="27"/>
      <c r="S45" s="27"/>
      <c r="T45" s="27"/>
      <c r="U45" s="27"/>
      <c r="V45" s="27"/>
      <c r="W45" s="27">
        <v>23418276</v>
      </c>
      <c r="X45" s="27">
        <v>24190994</v>
      </c>
      <c r="Y45" s="27">
        <v>-772718</v>
      </c>
      <c r="Z45" s="7">
        <v>-3.19</v>
      </c>
      <c r="AA45" s="25">
        <v>49020570</v>
      </c>
    </row>
    <row r="46" spans="1:27" ht="13.5">
      <c r="A46" s="5" t="s">
        <v>50</v>
      </c>
      <c r="B46" s="3"/>
      <c r="C46" s="22">
        <v>34848902</v>
      </c>
      <c r="D46" s="22"/>
      <c r="E46" s="23">
        <v>27997668</v>
      </c>
      <c r="F46" s="24">
        <v>27597671</v>
      </c>
      <c r="G46" s="24">
        <v>892145</v>
      </c>
      <c r="H46" s="24">
        <v>1437790</v>
      </c>
      <c r="I46" s="24">
        <v>3590502</v>
      </c>
      <c r="J46" s="24">
        <v>5920437</v>
      </c>
      <c r="K46" s="24">
        <v>2364453</v>
      </c>
      <c r="L46" s="24">
        <v>3494909</v>
      </c>
      <c r="M46" s="24">
        <v>2696908</v>
      </c>
      <c r="N46" s="24">
        <v>8556270</v>
      </c>
      <c r="O46" s="24"/>
      <c r="P46" s="24"/>
      <c r="Q46" s="24"/>
      <c r="R46" s="24"/>
      <c r="S46" s="24"/>
      <c r="T46" s="24"/>
      <c r="U46" s="24"/>
      <c r="V46" s="24"/>
      <c r="W46" s="24">
        <v>14476707</v>
      </c>
      <c r="X46" s="24">
        <v>12525865</v>
      </c>
      <c r="Y46" s="24">
        <v>1950842</v>
      </c>
      <c r="Z46" s="6">
        <v>15.57</v>
      </c>
      <c r="AA46" s="22">
        <v>27597671</v>
      </c>
    </row>
    <row r="47" spans="1:27" ht="13.5">
      <c r="A47" s="2" t="s">
        <v>51</v>
      </c>
      <c r="B47" s="8" t="s">
        <v>52</v>
      </c>
      <c r="C47" s="19">
        <v>1230702</v>
      </c>
      <c r="D47" s="19"/>
      <c r="E47" s="20">
        <v>2114722</v>
      </c>
      <c r="F47" s="21">
        <v>2114723</v>
      </c>
      <c r="G47" s="21">
        <v>105081</v>
      </c>
      <c r="H47" s="21">
        <v>115302</v>
      </c>
      <c r="I47" s="21">
        <v>143109</v>
      </c>
      <c r="J47" s="21">
        <v>363492</v>
      </c>
      <c r="K47" s="21">
        <v>129716</v>
      </c>
      <c r="L47" s="21">
        <v>147088</v>
      </c>
      <c r="M47" s="21">
        <v>117438</v>
      </c>
      <c r="N47" s="21">
        <v>394242</v>
      </c>
      <c r="O47" s="21"/>
      <c r="P47" s="21"/>
      <c r="Q47" s="21"/>
      <c r="R47" s="21"/>
      <c r="S47" s="21"/>
      <c r="T47" s="21"/>
      <c r="U47" s="21"/>
      <c r="V47" s="21"/>
      <c r="W47" s="21">
        <v>757734</v>
      </c>
      <c r="X47" s="21">
        <v>1024272</v>
      </c>
      <c r="Y47" s="21">
        <v>-266538</v>
      </c>
      <c r="Z47" s="4">
        <v>-26.02</v>
      </c>
      <c r="AA47" s="19">
        <v>2114723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747711597</v>
      </c>
      <c r="D48" s="40">
        <f>+D28+D32+D38+D42+D47</f>
        <v>0</v>
      </c>
      <c r="E48" s="41">
        <f t="shared" si="9"/>
        <v>753803655</v>
      </c>
      <c r="F48" s="42">
        <f t="shared" si="9"/>
        <v>793723198</v>
      </c>
      <c r="G48" s="42">
        <f t="shared" si="9"/>
        <v>24510756</v>
      </c>
      <c r="H48" s="42">
        <f t="shared" si="9"/>
        <v>59496826</v>
      </c>
      <c r="I48" s="42">
        <f t="shared" si="9"/>
        <v>86290532</v>
      </c>
      <c r="J48" s="42">
        <f t="shared" si="9"/>
        <v>170298114</v>
      </c>
      <c r="K48" s="42">
        <f t="shared" si="9"/>
        <v>73637221</v>
      </c>
      <c r="L48" s="42">
        <f t="shared" si="9"/>
        <v>56587716</v>
      </c>
      <c r="M48" s="42">
        <f t="shared" si="9"/>
        <v>55250092</v>
      </c>
      <c r="N48" s="42">
        <f t="shared" si="9"/>
        <v>185475029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355773143</v>
      </c>
      <c r="X48" s="42">
        <f t="shared" si="9"/>
        <v>355064994</v>
      </c>
      <c r="Y48" s="42">
        <f t="shared" si="9"/>
        <v>708149</v>
      </c>
      <c r="Z48" s="43">
        <f>+IF(X48&lt;&gt;0,+(Y48/X48)*100,0)</f>
        <v>0.1994420773566881</v>
      </c>
      <c r="AA48" s="40">
        <f>+AA28+AA32+AA38+AA42+AA47</f>
        <v>793723198</v>
      </c>
    </row>
    <row r="49" spans="1:27" ht="13.5">
      <c r="A49" s="14" t="s">
        <v>58</v>
      </c>
      <c r="B49" s="15"/>
      <c r="C49" s="44">
        <f aca="true" t="shared" si="10" ref="C49:Y49">+C25-C48</f>
        <v>67857281</v>
      </c>
      <c r="D49" s="44">
        <f>+D25-D48</f>
        <v>0</v>
      </c>
      <c r="E49" s="45">
        <f t="shared" si="10"/>
        <v>1956421</v>
      </c>
      <c r="F49" s="46">
        <f t="shared" si="10"/>
        <v>2601347</v>
      </c>
      <c r="G49" s="46">
        <f t="shared" si="10"/>
        <v>28852274</v>
      </c>
      <c r="H49" s="46">
        <f t="shared" si="10"/>
        <v>-3569314</v>
      </c>
      <c r="I49" s="46">
        <f t="shared" si="10"/>
        <v>-38412197</v>
      </c>
      <c r="J49" s="46">
        <f t="shared" si="10"/>
        <v>-13129237</v>
      </c>
      <c r="K49" s="46">
        <f t="shared" si="10"/>
        <v>-17645904</v>
      </c>
      <c r="L49" s="46">
        <f t="shared" si="10"/>
        <v>-832481</v>
      </c>
      <c r="M49" s="46">
        <f t="shared" si="10"/>
        <v>572123</v>
      </c>
      <c r="N49" s="46">
        <f t="shared" si="10"/>
        <v>-17906262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-31035499</v>
      </c>
      <c r="X49" s="46">
        <f>IF(F25=F48,0,X25-X48)</f>
        <v>421298</v>
      </c>
      <c r="Y49" s="46">
        <f t="shared" si="10"/>
        <v>-31456797</v>
      </c>
      <c r="Z49" s="47">
        <f>+IF(X49&lt;&gt;0,+(Y49/X49)*100,0)</f>
        <v>-7466.638104144809</v>
      </c>
      <c r="AA49" s="44">
        <f>+AA25-AA48</f>
        <v>2601347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73118155</v>
      </c>
      <c r="D5" s="19">
        <f>SUM(D6:D8)</f>
        <v>0</v>
      </c>
      <c r="E5" s="20">
        <f t="shared" si="0"/>
        <v>77146360</v>
      </c>
      <c r="F5" s="21">
        <f t="shared" si="0"/>
        <v>77146360</v>
      </c>
      <c r="G5" s="21">
        <f t="shared" si="0"/>
        <v>47959806</v>
      </c>
      <c r="H5" s="21">
        <f t="shared" si="0"/>
        <v>800851</v>
      </c>
      <c r="I5" s="21">
        <f t="shared" si="0"/>
        <v>930062</v>
      </c>
      <c r="J5" s="21">
        <f t="shared" si="0"/>
        <v>49690719</v>
      </c>
      <c r="K5" s="21">
        <f t="shared" si="0"/>
        <v>535165</v>
      </c>
      <c r="L5" s="21">
        <f t="shared" si="0"/>
        <v>10983351</v>
      </c>
      <c r="M5" s="21">
        <f t="shared" si="0"/>
        <v>821433</v>
      </c>
      <c r="N5" s="21">
        <f t="shared" si="0"/>
        <v>12339949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62030668</v>
      </c>
      <c r="X5" s="21">
        <f t="shared" si="0"/>
        <v>51821164</v>
      </c>
      <c r="Y5" s="21">
        <f t="shared" si="0"/>
        <v>10209504</v>
      </c>
      <c r="Z5" s="4">
        <f>+IF(X5&lt;&gt;0,+(Y5/X5)*100,0)</f>
        <v>19.701417745074192</v>
      </c>
      <c r="AA5" s="19">
        <f>SUM(AA6:AA8)</f>
        <v>77146360</v>
      </c>
    </row>
    <row r="6" spans="1:27" ht="13.5">
      <c r="A6" s="5" t="s">
        <v>33</v>
      </c>
      <c r="B6" s="3"/>
      <c r="C6" s="22">
        <v>418396</v>
      </c>
      <c r="D6" s="22"/>
      <c r="E6" s="23">
        <v>239690</v>
      </c>
      <c r="F6" s="24">
        <v>239690</v>
      </c>
      <c r="G6" s="24">
        <v>20290</v>
      </c>
      <c r="H6" s="24">
        <v>7324</v>
      </c>
      <c r="I6" s="24">
        <v>4125</v>
      </c>
      <c r="J6" s="24">
        <v>31739</v>
      </c>
      <c r="K6" s="24">
        <v>10003</v>
      </c>
      <c r="L6" s="24">
        <v>19085</v>
      </c>
      <c r="M6" s="24">
        <v>5997</v>
      </c>
      <c r="N6" s="24">
        <v>35085</v>
      </c>
      <c r="O6" s="24"/>
      <c r="P6" s="24"/>
      <c r="Q6" s="24"/>
      <c r="R6" s="24"/>
      <c r="S6" s="24"/>
      <c r="T6" s="24"/>
      <c r="U6" s="24"/>
      <c r="V6" s="24"/>
      <c r="W6" s="24">
        <v>66824</v>
      </c>
      <c r="X6" s="24">
        <v>119814</v>
      </c>
      <c r="Y6" s="24">
        <v>-52990</v>
      </c>
      <c r="Z6" s="6">
        <v>-44.23</v>
      </c>
      <c r="AA6" s="22">
        <v>239690</v>
      </c>
    </row>
    <row r="7" spans="1:27" ht="13.5">
      <c r="A7" s="5" t="s">
        <v>34</v>
      </c>
      <c r="B7" s="3"/>
      <c r="C7" s="25">
        <v>70539484</v>
      </c>
      <c r="D7" s="25"/>
      <c r="E7" s="26">
        <v>74518770</v>
      </c>
      <c r="F7" s="27">
        <v>74518770</v>
      </c>
      <c r="G7" s="27">
        <v>47802574</v>
      </c>
      <c r="H7" s="27">
        <v>666308</v>
      </c>
      <c r="I7" s="27">
        <v>773981</v>
      </c>
      <c r="J7" s="27">
        <v>49242863</v>
      </c>
      <c r="K7" s="27">
        <v>267989</v>
      </c>
      <c r="L7" s="27">
        <v>10835019</v>
      </c>
      <c r="M7" s="27">
        <v>690797</v>
      </c>
      <c r="N7" s="27">
        <v>11793805</v>
      </c>
      <c r="O7" s="27"/>
      <c r="P7" s="27"/>
      <c r="Q7" s="27"/>
      <c r="R7" s="27"/>
      <c r="S7" s="27"/>
      <c r="T7" s="27"/>
      <c r="U7" s="27"/>
      <c r="V7" s="27"/>
      <c r="W7" s="27">
        <v>61036668</v>
      </c>
      <c r="X7" s="27">
        <v>49003866</v>
      </c>
      <c r="Y7" s="27">
        <v>12032802</v>
      </c>
      <c r="Z7" s="7">
        <v>24.55</v>
      </c>
      <c r="AA7" s="25">
        <v>74518770</v>
      </c>
    </row>
    <row r="8" spans="1:27" ht="13.5">
      <c r="A8" s="5" t="s">
        <v>35</v>
      </c>
      <c r="B8" s="3"/>
      <c r="C8" s="22">
        <v>2160275</v>
      </c>
      <c r="D8" s="22"/>
      <c r="E8" s="23">
        <v>2387900</v>
      </c>
      <c r="F8" s="24">
        <v>2387900</v>
      </c>
      <c r="G8" s="24">
        <v>136942</v>
      </c>
      <c r="H8" s="24">
        <v>127219</v>
      </c>
      <c r="I8" s="24">
        <v>151956</v>
      </c>
      <c r="J8" s="24">
        <v>416117</v>
      </c>
      <c r="K8" s="24">
        <v>257173</v>
      </c>
      <c r="L8" s="24">
        <v>129247</v>
      </c>
      <c r="M8" s="24">
        <v>124639</v>
      </c>
      <c r="N8" s="24">
        <v>511059</v>
      </c>
      <c r="O8" s="24"/>
      <c r="P8" s="24"/>
      <c r="Q8" s="24"/>
      <c r="R8" s="24"/>
      <c r="S8" s="24"/>
      <c r="T8" s="24"/>
      <c r="U8" s="24"/>
      <c r="V8" s="24"/>
      <c r="W8" s="24">
        <v>927176</v>
      </c>
      <c r="X8" s="24">
        <v>2697484</v>
      </c>
      <c r="Y8" s="24">
        <v>-1770308</v>
      </c>
      <c r="Z8" s="6">
        <v>-65.63</v>
      </c>
      <c r="AA8" s="22">
        <v>2387900</v>
      </c>
    </row>
    <row r="9" spans="1:27" ht="13.5">
      <c r="A9" s="2" t="s">
        <v>36</v>
      </c>
      <c r="B9" s="3"/>
      <c r="C9" s="19">
        <f aca="true" t="shared" si="1" ref="C9:Y9">SUM(C10:C14)</f>
        <v>40127054</v>
      </c>
      <c r="D9" s="19">
        <f>SUM(D10:D14)</f>
        <v>0</v>
      </c>
      <c r="E9" s="20">
        <f t="shared" si="1"/>
        <v>25514830</v>
      </c>
      <c r="F9" s="21">
        <f t="shared" si="1"/>
        <v>25514830</v>
      </c>
      <c r="G9" s="21">
        <f t="shared" si="1"/>
        <v>444356</v>
      </c>
      <c r="H9" s="21">
        <f t="shared" si="1"/>
        <v>3904286</v>
      </c>
      <c r="I9" s="21">
        <f t="shared" si="1"/>
        <v>1212155</v>
      </c>
      <c r="J9" s="21">
        <f t="shared" si="1"/>
        <v>5560797</v>
      </c>
      <c r="K9" s="21">
        <f t="shared" si="1"/>
        <v>898528</v>
      </c>
      <c r="L9" s="21">
        <f t="shared" si="1"/>
        <v>5200317</v>
      </c>
      <c r="M9" s="21">
        <f t="shared" si="1"/>
        <v>6556009</v>
      </c>
      <c r="N9" s="21">
        <f t="shared" si="1"/>
        <v>12654854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18215651</v>
      </c>
      <c r="X9" s="21">
        <f t="shared" si="1"/>
        <v>11060236</v>
      </c>
      <c r="Y9" s="21">
        <f t="shared" si="1"/>
        <v>7155415</v>
      </c>
      <c r="Z9" s="4">
        <f>+IF(X9&lt;&gt;0,+(Y9/X9)*100,0)</f>
        <v>64.69495768444725</v>
      </c>
      <c r="AA9" s="19">
        <f>SUM(AA10:AA14)</f>
        <v>25514830</v>
      </c>
    </row>
    <row r="10" spans="1:27" ht="13.5">
      <c r="A10" s="5" t="s">
        <v>37</v>
      </c>
      <c r="B10" s="3"/>
      <c r="C10" s="22">
        <v>7828712</v>
      </c>
      <c r="D10" s="22"/>
      <c r="E10" s="23">
        <v>8473740</v>
      </c>
      <c r="F10" s="24">
        <v>8473740</v>
      </c>
      <c r="G10" s="24">
        <v>103987</v>
      </c>
      <c r="H10" s="24">
        <v>786013</v>
      </c>
      <c r="I10" s="24">
        <v>590927</v>
      </c>
      <c r="J10" s="24">
        <v>1480927</v>
      </c>
      <c r="K10" s="24">
        <v>233417</v>
      </c>
      <c r="L10" s="24">
        <v>831479</v>
      </c>
      <c r="M10" s="24">
        <v>576720</v>
      </c>
      <c r="N10" s="24">
        <v>1641616</v>
      </c>
      <c r="O10" s="24"/>
      <c r="P10" s="24"/>
      <c r="Q10" s="24"/>
      <c r="R10" s="24"/>
      <c r="S10" s="24"/>
      <c r="T10" s="24"/>
      <c r="U10" s="24"/>
      <c r="V10" s="24"/>
      <c r="W10" s="24">
        <v>3122543</v>
      </c>
      <c r="X10" s="24">
        <v>3532344</v>
      </c>
      <c r="Y10" s="24">
        <v>-409801</v>
      </c>
      <c r="Z10" s="6">
        <v>-11.6</v>
      </c>
      <c r="AA10" s="22">
        <v>8473740</v>
      </c>
    </row>
    <row r="11" spans="1:27" ht="13.5">
      <c r="A11" s="5" t="s">
        <v>38</v>
      </c>
      <c r="B11" s="3"/>
      <c r="C11" s="22">
        <v>525485</v>
      </c>
      <c r="D11" s="22"/>
      <c r="E11" s="23">
        <v>701880</v>
      </c>
      <c r="F11" s="24">
        <v>701880</v>
      </c>
      <c r="G11" s="24"/>
      <c r="H11" s="24"/>
      <c r="I11" s="24"/>
      <c r="J11" s="24"/>
      <c r="K11" s="24">
        <v>23314</v>
      </c>
      <c r="L11" s="24">
        <v>23272</v>
      </c>
      <c r="M11" s="24">
        <v>66141</v>
      </c>
      <c r="N11" s="24">
        <v>112727</v>
      </c>
      <c r="O11" s="24"/>
      <c r="P11" s="24"/>
      <c r="Q11" s="24"/>
      <c r="R11" s="24"/>
      <c r="S11" s="24"/>
      <c r="T11" s="24"/>
      <c r="U11" s="24"/>
      <c r="V11" s="24"/>
      <c r="W11" s="24">
        <v>112727</v>
      </c>
      <c r="X11" s="24">
        <v>300944</v>
      </c>
      <c r="Y11" s="24">
        <v>-188217</v>
      </c>
      <c r="Z11" s="6">
        <v>-62.54</v>
      </c>
      <c r="AA11" s="22">
        <v>701880</v>
      </c>
    </row>
    <row r="12" spans="1:27" ht="13.5">
      <c r="A12" s="5" t="s">
        <v>39</v>
      </c>
      <c r="B12" s="3"/>
      <c r="C12" s="22">
        <v>14565265</v>
      </c>
      <c r="D12" s="22"/>
      <c r="E12" s="23">
        <v>6078900</v>
      </c>
      <c r="F12" s="24">
        <v>6078900</v>
      </c>
      <c r="G12" s="24">
        <v>320719</v>
      </c>
      <c r="H12" s="24">
        <v>577475</v>
      </c>
      <c r="I12" s="24">
        <v>604744</v>
      </c>
      <c r="J12" s="24">
        <v>1502938</v>
      </c>
      <c r="K12" s="24">
        <v>604412</v>
      </c>
      <c r="L12" s="24">
        <v>538404</v>
      </c>
      <c r="M12" s="24">
        <v>478951</v>
      </c>
      <c r="N12" s="24">
        <v>1621767</v>
      </c>
      <c r="O12" s="24"/>
      <c r="P12" s="24"/>
      <c r="Q12" s="24"/>
      <c r="R12" s="24"/>
      <c r="S12" s="24"/>
      <c r="T12" s="24"/>
      <c r="U12" s="24"/>
      <c r="V12" s="24"/>
      <c r="W12" s="24">
        <v>3124705</v>
      </c>
      <c r="X12" s="24">
        <v>2995332</v>
      </c>
      <c r="Y12" s="24">
        <v>129373</v>
      </c>
      <c r="Z12" s="6">
        <v>4.32</v>
      </c>
      <c r="AA12" s="22">
        <v>6078900</v>
      </c>
    </row>
    <row r="13" spans="1:27" ht="13.5">
      <c r="A13" s="5" t="s">
        <v>40</v>
      </c>
      <c r="B13" s="3"/>
      <c r="C13" s="22">
        <v>17207592</v>
      </c>
      <c r="D13" s="22"/>
      <c r="E13" s="23">
        <v>10260310</v>
      </c>
      <c r="F13" s="24">
        <v>10260310</v>
      </c>
      <c r="G13" s="24">
        <v>19650</v>
      </c>
      <c r="H13" s="24">
        <v>2540798</v>
      </c>
      <c r="I13" s="24">
        <v>16484</v>
      </c>
      <c r="J13" s="24">
        <v>2576932</v>
      </c>
      <c r="K13" s="24">
        <v>37385</v>
      </c>
      <c r="L13" s="24">
        <v>3807162</v>
      </c>
      <c r="M13" s="24">
        <v>5434197</v>
      </c>
      <c r="N13" s="24">
        <v>9278744</v>
      </c>
      <c r="O13" s="24"/>
      <c r="P13" s="24"/>
      <c r="Q13" s="24"/>
      <c r="R13" s="24"/>
      <c r="S13" s="24"/>
      <c r="T13" s="24"/>
      <c r="U13" s="24"/>
      <c r="V13" s="24"/>
      <c r="W13" s="24">
        <v>11855676</v>
      </c>
      <c r="X13" s="24">
        <v>4231616</v>
      </c>
      <c r="Y13" s="24">
        <v>7624060</v>
      </c>
      <c r="Z13" s="6">
        <v>180.17</v>
      </c>
      <c r="AA13" s="22">
        <v>10260310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2630737</v>
      </c>
      <c r="D15" s="19">
        <f>SUM(D16:D18)</f>
        <v>0</v>
      </c>
      <c r="E15" s="20">
        <f t="shared" si="2"/>
        <v>4687200</v>
      </c>
      <c r="F15" s="21">
        <f t="shared" si="2"/>
        <v>4687200</v>
      </c>
      <c r="G15" s="21">
        <f t="shared" si="2"/>
        <v>216341</v>
      </c>
      <c r="H15" s="21">
        <f t="shared" si="2"/>
        <v>419492</v>
      </c>
      <c r="I15" s="21">
        <f t="shared" si="2"/>
        <v>395140</v>
      </c>
      <c r="J15" s="21">
        <f t="shared" si="2"/>
        <v>1030973</v>
      </c>
      <c r="K15" s="21">
        <f t="shared" si="2"/>
        <v>290828</v>
      </c>
      <c r="L15" s="21">
        <f t="shared" si="2"/>
        <v>262732</v>
      </c>
      <c r="M15" s="21">
        <f t="shared" si="2"/>
        <v>193285</v>
      </c>
      <c r="N15" s="21">
        <f t="shared" si="2"/>
        <v>746845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1777818</v>
      </c>
      <c r="X15" s="21">
        <f t="shared" si="2"/>
        <v>2100416</v>
      </c>
      <c r="Y15" s="21">
        <f t="shared" si="2"/>
        <v>-322598</v>
      </c>
      <c r="Z15" s="4">
        <f>+IF(X15&lt;&gt;0,+(Y15/X15)*100,0)</f>
        <v>-15.35876702519882</v>
      </c>
      <c r="AA15" s="19">
        <f>SUM(AA16:AA18)</f>
        <v>4687200</v>
      </c>
    </row>
    <row r="16" spans="1:27" ht="13.5">
      <c r="A16" s="5" t="s">
        <v>43</v>
      </c>
      <c r="B16" s="3"/>
      <c r="C16" s="22">
        <v>2071927</v>
      </c>
      <c r="D16" s="22"/>
      <c r="E16" s="23">
        <v>4312920</v>
      </c>
      <c r="F16" s="24">
        <v>4312920</v>
      </c>
      <c r="G16" s="24">
        <v>180897</v>
      </c>
      <c r="H16" s="24">
        <v>390636</v>
      </c>
      <c r="I16" s="24">
        <v>375375</v>
      </c>
      <c r="J16" s="24">
        <v>946908</v>
      </c>
      <c r="K16" s="24">
        <v>267533</v>
      </c>
      <c r="L16" s="24">
        <v>247594</v>
      </c>
      <c r="M16" s="24">
        <v>180175</v>
      </c>
      <c r="N16" s="24">
        <v>695302</v>
      </c>
      <c r="O16" s="24"/>
      <c r="P16" s="24"/>
      <c r="Q16" s="24"/>
      <c r="R16" s="24"/>
      <c r="S16" s="24"/>
      <c r="T16" s="24"/>
      <c r="U16" s="24"/>
      <c r="V16" s="24"/>
      <c r="W16" s="24">
        <v>1642210</v>
      </c>
      <c r="X16" s="24">
        <v>1923170</v>
      </c>
      <c r="Y16" s="24">
        <v>-280960</v>
      </c>
      <c r="Z16" s="6">
        <v>-14.61</v>
      </c>
      <c r="AA16" s="22">
        <v>4312920</v>
      </c>
    </row>
    <row r="17" spans="1:27" ht="13.5">
      <c r="A17" s="5" t="s">
        <v>44</v>
      </c>
      <c r="B17" s="3"/>
      <c r="C17" s="22">
        <v>403814</v>
      </c>
      <c r="D17" s="22"/>
      <c r="E17" s="23">
        <v>130220</v>
      </c>
      <c r="F17" s="24">
        <v>130220</v>
      </c>
      <c r="G17" s="24">
        <v>2604</v>
      </c>
      <c r="H17" s="24">
        <v>846</v>
      </c>
      <c r="I17" s="24">
        <v>2687</v>
      </c>
      <c r="J17" s="24">
        <v>6137</v>
      </c>
      <c r="K17" s="24">
        <v>4565</v>
      </c>
      <c r="L17" s="24">
        <v>846</v>
      </c>
      <c r="M17" s="24">
        <v>2325</v>
      </c>
      <c r="N17" s="24">
        <v>7736</v>
      </c>
      <c r="O17" s="24"/>
      <c r="P17" s="24"/>
      <c r="Q17" s="24"/>
      <c r="R17" s="24"/>
      <c r="S17" s="24"/>
      <c r="T17" s="24"/>
      <c r="U17" s="24"/>
      <c r="V17" s="24"/>
      <c r="W17" s="24">
        <v>13873</v>
      </c>
      <c r="X17" s="24">
        <v>55212</v>
      </c>
      <c r="Y17" s="24">
        <v>-41339</v>
      </c>
      <c r="Z17" s="6">
        <v>-74.87</v>
      </c>
      <c r="AA17" s="22">
        <v>130220</v>
      </c>
    </row>
    <row r="18" spans="1:27" ht="13.5">
      <c r="A18" s="5" t="s">
        <v>45</v>
      </c>
      <c r="B18" s="3"/>
      <c r="C18" s="22">
        <v>154996</v>
      </c>
      <c r="D18" s="22"/>
      <c r="E18" s="23">
        <v>244060</v>
      </c>
      <c r="F18" s="24">
        <v>244060</v>
      </c>
      <c r="G18" s="24">
        <v>32840</v>
      </c>
      <c r="H18" s="24">
        <v>28010</v>
      </c>
      <c r="I18" s="24">
        <v>17078</v>
      </c>
      <c r="J18" s="24">
        <v>77928</v>
      </c>
      <c r="K18" s="24">
        <v>18730</v>
      </c>
      <c r="L18" s="24">
        <v>14292</v>
      </c>
      <c r="M18" s="24">
        <v>10785</v>
      </c>
      <c r="N18" s="24">
        <v>43807</v>
      </c>
      <c r="O18" s="24"/>
      <c r="P18" s="24"/>
      <c r="Q18" s="24"/>
      <c r="R18" s="24"/>
      <c r="S18" s="24"/>
      <c r="T18" s="24"/>
      <c r="U18" s="24"/>
      <c r="V18" s="24"/>
      <c r="W18" s="24">
        <v>121735</v>
      </c>
      <c r="X18" s="24">
        <v>122034</v>
      </c>
      <c r="Y18" s="24">
        <v>-299</v>
      </c>
      <c r="Z18" s="6">
        <v>-0.25</v>
      </c>
      <c r="AA18" s="22">
        <v>244060</v>
      </c>
    </row>
    <row r="19" spans="1:27" ht="13.5">
      <c r="A19" s="2" t="s">
        <v>46</v>
      </c>
      <c r="B19" s="8"/>
      <c r="C19" s="19">
        <f aca="true" t="shared" si="3" ref="C19:Y19">SUM(C20:C23)</f>
        <v>346492001</v>
      </c>
      <c r="D19" s="19">
        <f>SUM(D20:D23)</f>
        <v>0</v>
      </c>
      <c r="E19" s="20">
        <f t="shared" si="3"/>
        <v>392593840</v>
      </c>
      <c r="F19" s="21">
        <f t="shared" si="3"/>
        <v>392593840</v>
      </c>
      <c r="G19" s="21">
        <f t="shared" si="3"/>
        <v>23689567</v>
      </c>
      <c r="H19" s="21">
        <f t="shared" si="3"/>
        <v>25636783</v>
      </c>
      <c r="I19" s="21">
        <f t="shared" si="3"/>
        <v>28159124</v>
      </c>
      <c r="J19" s="21">
        <f t="shared" si="3"/>
        <v>77485474</v>
      </c>
      <c r="K19" s="21">
        <f t="shared" si="3"/>
        <v>26748125</v>
      </c>
      <c r="L19" s="21">
        <f t="shared" si="3"/>
        <v>35221225</v>
      </c>
      <c r="M19" s="21">
        <f t="shared" si="3"/>
        <v>28440022</v>
      </c>
      <c r="N19" s="21">
        <f t="shared" si="3"/>
        <v>90409372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167894846</v>
      </c>
      <c r="X19" s="21">
        <f t="shared" si="3"/>
        <v>194395496</v>
      </c>
      <c r="Y19" s="21">
        <f t="shared" si="3"/>
        <v>-26500650</v>
      </c>
      <c r="Z19" s="4">
        <f>+IF(X19&lt;&gt;0,+(Y19/X19)*100,0)</f>
        <v>-13.632337448805911</v>
      </c>
      <c r="AA19" s="19">
        <f>SUM(AA20:AA23)</f>
        <v>392593840</v>
      </c>
    </row>
    <row r="20" spans="1:27" ht="13.5">
      <c r="A20" s="5" t="s">
        <v>47</v>
      </c>
      <c r="B20" s="3"/>
      <c r="C20" s="22">
        <v>249715667</v>
      </c>
      <c r="D20" s="22"/>
      <c r="E20" s="23">
        <v>286278280</v>
      </c>
      <c r="F20" s="24">
        <v>286278280</v>
      </c>
      <c r="G20" s="24">
        <v>11095885</v>
      </c>
      <c r="H20" s="24">
        <v>20104435</v>
      </c>
      <c r="I20" s="24">
        <v>20568488</v>
      </c>
      <c r="J20" s="24">
        <v>51768808</v>
      </c>
      <c r="K20" s="24">
        <v>20295938</v>
      </c>
      <c r="L20" s="24">
        <v>20964040</v>
      </c>
      <c r="M20" s="24">
        <v>21678718</v>
      </c>
      <c r="N20" s="24">
        <v>62938696</v>
      </c>
      <c r="O20" s="24"/>
      <c r="P20" s="24"/>
      <c r="Q20" s="24"/>
      <c r="R20" s="24"/>
      <c r="S20" s="24"/>
      <c r="T20" s="24"/>
      <c r="U20" s="24"/>
      <c r="V20" s="24"/>
      <c r="W20" s="24">
        <v>114707504</v>
      </c>
      <c r="X20" s="24">
        <v>145472662</v>
      </c>
      <c r="Y20" s="24">
        <v>-30765158</v>
      </c>
      <c r="Z20" s="6">
        <v>-21.15</v>
      </c>
      <c r="AA20" s="22">
        <v>286278280</v>
      </c>
    </row>
    <row r="21" spans="1:27" ht="13.5">
      <c r="A21" s="5" t="s">
        <v>48</v>
      </c>
      <c r="B21" s="3"/>
      <c r="C21" s="22">
        <v>48862673</v>
      </c>
      <c r="D21" s="22"/>
      <c r="E21" s="23">
        <v>56900000</v>
      </c>
      <c r="F21" s="24">
        <v>56900000</v>
      </c>
      <c r="G21" s="24">
        <v>2977986</v>
      </c>
      <c r="H21" s="24">
        <v>3233769</v>
      </c>
      <c r="I21" s="24">
        <v>5004611</v>
      </c>
      <c r="J21" s="24">
        <v>11216366</v>
      </c>
      <c r="K21" s="24">
        <v>3936297</v>
      </c>
      <c r="L21" s="24">
        <v>5570574</v>
      </c>
      <c r="M21" s="24">
        <v>4274232</v>
      </c>
      <c r="N21" s="24">
        <v>13781103</v>
      </c>
      <c r="O21" s="24"/>
      <c r="P21" s="24"/>
      <c r="Q21" s="24"/>
      <c r="R21" s="24"/>
      <c r="S21" s="24"/>
      <c r="T21" s="24"/>
      <c r="U21" s="24"/>
      <c r="V21" s="24"/>
      <c r="W21" s="24">
        <v>24997469</v>
      </c>
      <c r="X21" s="24">
        <v>26516766</v>
      </c>
      <c r="Y21" s="24">
        <v>-1519297</v>
      </c>
      <c r="Z21" s="6">
        <v>-5.73</v>
      </c>
      <c r="AA21" s="22">
        <v>56900000</v>
      </c>
    </row>
    <row r="22" spans="1:27" ht="13.5">
      <c r="A22" s="5" t="s">
        <v>49</v>
      </c>
      <c r="B22" s="3"/>
      <c r="C22" s="25">
        <v>28993891</v>
      </c>
      <c r="D22" s="25"/>
      <c r="E22" s="26">
        <v>29486060</v>
      </c>
      <c r="F22" s="27">
        <v>29486060</v>
      </c>
      <c r="G22" s="27">
        <v>5520179</v>
      </c>
      <c r="H22" s="27">
        <v>1376921</v>
      </c>
      <c r="I22" s="27">
        <v>1639643</v>
      </c>
      <c r="J22" s="27">
        <v>8536743</v>
      </c>
      <c r="K22" s="27">
        <v>1503279</v>
      </c>
      <c r="L22" s="27">
        <v>5014795</v>
      </c>
      <c r="M22" s="27">
        <v>1496033</v>
      </c>
      <c r="N22" s="27">
        <v>8014107</v>
      </c>
      <c r="O22" s="27"/>
      <c r="P22" s="27"/>
      <c r="Q22" s="27"/>
      <c r="R22" s="27"/>
      <c r="S22" s="27"/>
      <c r="T22" s="27"/>
      <c r="U22" s="27"/>
      <c r="V22" s="27"/>
      <c r="W22" s="27">
        <v>16550850</v>
      </c>
      <c r="X22" s="27">
        <v>13238730</v>
      </c>
      <c r="Y22" s="27">
        <v>3312120</v>
      </c>
      <c r="Z22" s="7">
        <v>25.02</v>
      </c>
      <c r="AA22" s="25">
        <v>29486060</v>
      </c>
    </row>
    <row r="23" spans="1:27" ht="13.5">
      <c r="A23" s="5" t="s">
        <v>50</v>
      </c>
      <c r="B23" s="3"/>
      <c r="C23" s="22">
        <v>18919770</v>
      </c>
      <c r="D23" s="22"/>
      <c r="E23" s="23">
        <v>19929500</v>
      </c>
      <c r="F23" s="24">
        <v>19929500</v>
      </c>
      <c r="G23" s="24">
        <v>4095517</v>
      </c>
      <c r="H23" s="24">
        <v>921658</v>
      </c>
      <c r="I23" s="24">
        <v>946382</v>
      </c>
      <c r="J23" s="24">
        <v>5963557</v>
      </c>
      <c r="K23" s="24">
        <v>1012611</v>
      </c>
      <c r="L23" s="24">
        <v>3671816</v>
      </c>
      <c r="M23" s="24">
        <v>991039</v>
      </c>
      <c r="N23" s="24">
        <v>5675466</v>
      </c>
      <c r="O23" s="24"/>
      <c r="P23" s="24"/>
      <c r="Q23" s="24"/>
      <c r="R23" s="24"/>
      <c r="S23" s="24"/>
      <c r="T23" s="24"/>
      <c r="U23" s="24"/>
      <c r="V23" s="24"/>
      <c r="W23" s="24">
        <v>11639023</v>
      </c>
      <c r="X23" s="24">
        <v>9167338</v>
      </c>
      <c r="Y23" s="24">
        <v>2471685</v>
      </c>
      <c r="Z23" s="6">
        <v>26.96</v>
      </c>
      <c r="AA23" s="22">
        <v>19929500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462367947</v>
      </c>
      <c r="D25" s="40">
        <f>+D5+D9+D15+D19+D24</f>
        <v>0</v>
      </c>
      <c r="E25" s="41">
        <f t="shared" si="4"/>
        <v>499942230</v>
      </c>
      <c r="F25" s="42">
        <f t="shared" si="4"/>
        <v>499942230</v>
      </c>
      <c r="G25" s="42">
        <f t="shared" si="4"/>
        <v>72310070</v>
      </c>
      <c r="H25" s="42">
        <f t="shared" si="4"/>
        <v>30761412</v>
      </c>
      <c r="I25" s="42">
        <f t="shared" si="4"/>
        <v>30696481</v>
      </c>
      <c r="J25" s="42">
        <f t="shared" si="4"/>
        <v>133767963</v>
      </c>
      <c r="K25" s="42">
        <f t="shared" si="4"/>
        <v>28472646</v>
      </c>
      <c r="L25" s="42">
        <f t="shared" si="4"/>
        <v>51667625</v>
      </c>
      <c r="M25" s="42">
        <f t="shared" si="4"/>
        <v>36010749</v>
      </c>
      <c r="N25" s="42">
        <f t="shared" si="4"/>
        <v>116151020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249918983</v>
      </c>
      <c r="X25" s="42">
        <f t="shared" si="4"/>
        <v>259377312</v>
      </c>
      <c r="Y25" s="42">
        <f t="shared" si="4"/>
        <v>-9458329</v>
      </c>
      <c r="Z25" s="43">
        <f>+IF(X25&lt;&gt;0,+(Y25/X25)*100,0)</f>
        <v>-3.646552170299305</v>
      </c>
      <c r="AA25" s="40">
        <f>+AA5+AA9+AA15+AA19+AA24</f>
        <v>499942230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73026074</v>
      </c>
      <c r="D28" s="19">
        <f>SUM(D29:D31)</f>
        <v>0</v>
      </c>
      <c r="E28" s="20">
        <f t="shared" si="5"/>
        <v>83916680</v>
      </c>
      <c r="F28" s="21">
        <f t="shared" si="5"/>
        <v>83916680</v>
      </c>
      <c r="G28" s="21">
        <f t="shared" si="5"/>
        <v>6467728</v>
      </c>
      <c r="H28" s="21">
        <f t="shared" si="5"/>
        <v>5804612</v>
      </c>
      <c r="I28" s="21">
        <f t="shared" si="5"/>
        <v>6142189</v>
      </c>
      <c r="J28" s="21">
        <f t="shared" si="5"/>
        <v>18414529</v>
      </c>
      <c r="K28" s="21">
        <f t="shared" si="5"/>
        <v>5489127</v>
      </c>
      <c r="L28" s="21">
        <f t="shared" si="5"/>
        <v>6531785</v>
      </c>
      <c r="M28" s="21">
        <f t="shared" si="5"/>
        <v>7866314</v>
      </c>
      <c r="N28" s="21">
        <f t="shared" si="5"/>
        <v>19887226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38301755</v>
      </c>
      <c r="X28" s="21">
        <f t="shared" si="5"/>
        <v>41572720</v>
      </c>
      <c r="Y28" s="21">
        <f t="shared" si="5"/>
        <v>-3270965</v>
      </c>
      <c r="Z28" s="4">
        <f>+IF(X28&lt;&gt;0,+(Y28/X28)*100,0)</f>
        <v>-7.868056263819158</v>
      </c>
      <c r="AA28" s="19">
        <f>SUM(AA29:AA31)</f>
        <v>83916680</v>
      </c>
    </row>
    <row r="29" spans="1:27" ht="13.5">
      <c r="A29" s="5" t="s">
        <v>33</v>
      </c>
      <c r="B29" s="3"/>
      <c r="C29" s="22">
        <v>27632978</v>
      </c>
      <c r="D29" s="22"/>
      <c r="E29" s="23">
        <v>37358900</v>
      </c>
      <c r="F29" s="24">
        <v>37358900</v>
      </c>
      <c r="G29" s="24">
        <v>3765820</v>
      </c>
      <c r="H29" s="24">
        <v>2146372</v>
      </c>
      <c r="I29" s="24">
        <v>2145513</v>
      </c>
      <c r="J29" s="24">
        <v>8057705</v>
      </c>
      <c r="K29" s="24">
        <v>2201491</v>
      </c>
      <c r="L29" s="24">
        <v>2173742</v>
      </c>
      <c r="M29" s="24">
        <v>2165211</v>
      </c>
      <c r="N29" s="24">
        <v>6540444</v>
      </c>
      <c r="O29" s="24"/>
      <c r="P29" s="24"/>
      <c r="Q29" s="24"/>
      <c r="R29" s="24"/>
      <c r="S29" s="24"/>
      <c r="T29" s="24"/>
      <c r="U29" s="24"/>
      <c r="V29" s="24"/>
      <c r="W29" s="24">
        <v>14598149</v>
      </c>
      <c r="X29" s="24">
        <v>18679542</v>
      </c>
      <c r="Y29" s="24">
        <v>-4081393</v>
      </c>
      <c r="Z29" s="6">
        <v>-21.85</v>
      </c>
      <c r="AA29" s="22">
        <v>37358900</v>
      </c>
    </row>
    <row r="30" spans="1:27" ht="13.5">
      <c r="A30" s="5" t="s">
        <v>34</v>
      </c>
      <c r="B30" s="3"/>
      <c r="C30" s="25">
        <v>24512278</v>
      </c>
      <c r="D30" s="25"/>
      <c r="E30" s="26">
        <v>24467410</v>
      </c>
      <c r="F30" s="27">
        <v>24467410</v>
      </c>
      <c r="G30" s="27">
        <v>1474074</v>
      </c>
      <c r="H30" s="27">
        <v>1652362</v>
      </c>
      <c r="I30" s="27">
        <v>2195922</v>
      </c>
      <c r="J30" s="27">
        <v>5322358</v>
      </c>
      <c r="K30" s="27">
        <v>1849069</v>
      </c>
      <c r="L30" s="27">
        <v>2727266</v>
      </c>
      <c r="M30" s="27">
        <v>2253528</v>
      </c>
      <c r="N30" s="27">
        <v>6829863</v>
      </c>
      <c r="O30" s="27"/>
      <c r="P30" s="27"/>
      <c r="Q30" s="27"/>
      <c r="R30" s="27"/>
      <c r="S30" s="27"/>
      <c r="T30" s="27"/>
      <c r="U30" s="27"/>
      <c r="V30" s="27"/>
      <c r="W30" s="27">
        <v>12152221</v>
      </c>
      <c r="X30" s="27">
        <v>11847934</v>
      </c>
      <c r="Y30" s="27">
        <v>304287</v>
      </c>
      <c r="Z30" s="7">
        <v>2.57</v>
      </c>
      <c r="AA30" s="25">
        <v>24467410</v>
      </c>
    </row>
    <row r="31" spans="1:27" ht="13.5">
      <c r="A31" s="5" t="s">
        <v>35</v>
      </c>
      <c r="B31" s="3"/>
      <c r="C31" s="22">
        <v>20880818</v>
      </c>
      <c r="D31" s="22"/>
      <c r="E31" s="23">
        <v>22090370</v>
      </c>
      <c r="F31" s="24">
        <v>22090370</v>
      </c>
      <c r="G31" s="24">
        <v>1227834</v>
      </c>
      <c r="H31" s="24">
        <v>2005878</v>
      </c>
      <c r="I31" s="24">
        <v>1800754</v>
      </c>
      <c r="J31" s="24">
        <v>5034466</v>
      </c>
      <c r="K31" s="24">
        <v>1438567</v>
      </c>
      <c r="L31" s="24">
        <v>1630777</v>
      </c>
      <c r="M31" s="24">
        <v>3447575</v>
      </c>
      <c r="N31" s="24">
        <v>6516919</v>
      </c>
      <c r="O31" s="24"/>
      <c r="P31" s="24"/>
      <c r="Q31" s="24"/>
      <c r="R31" s="24"/>
      <c r="S31" s="24"/>
      <c r="T31" s="24"/>
      <c r="U31" s="24"/>
      <c r="V31" s="24"/>
      <c r="W31" s="24">
        <v>11551385</v>
      </c>
      <c r="X31" s="24">
        <v>11045244</v>
      </c>
      <c r="Y31" s="24">
        <v>506141</v>
      </c>
      <c r="Z31" s="6">
        <v>4.58</v>
      </c>
      <c r="AA31" s="22">
        <v>22090370</v>
      </c>
    </row>
    <row r="32" spans="1:27" ht="13.5">
      <c r="A32" s="2" t="s">
        <v>36</v>
      </c>
      <c r="B32" s="3"/>
      <c r="C32" s="19">
        <f aca="true" t="shared" si="6" ref="C32:Y32">SUM(C33:C37)</f>
        <v>59704674</v>
      </c>
      <c r="D32" s="19">
        <f>SUM(D33:D37)</f>
        <v>0</v>
      </c>
      <c r="E32" s="20">
        <f t="shared" si="6"/>
        <v>57801810</v>
      </c>
      <c r="F32" s="21">
        <f t="shared" si="6"/>
        <v>57801810</v>
      </c>
      <c r="G32" s="21">
        <f t="shared" si="6"/>
        <v>3033320</v>
      </c>
      <c r="H32" s="21">
        <f t="shared" si="6"/>
        <v>5682879</v>
      </c>
      <c r="I32" s="21">
        <f t="shared" si="6"/>
        <v>3113034</v>
      </c>
      <c r="J32" s="21">
        <f t="shared" si="6"/>
        <v>11829233</v>
      </c>
      <c r="K32" s="21">
        <f t="shared" si="6"/>
        <v>3217235</v>
      </c>
      <c r="L32" s="21">
        <f t="shared" si="6"/>
        <v>6881904</v>
      </c>
      <c r="M32" s="21">
        <f t="shared" si="6"/>
        <v>9044853</v>
      </c>
      <c r="N32" s="21">
        <f t="shared" si="6"/>
        <v>19143992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30973225</v>
      </c>
      <c r="X32" s="21">
        <f t="shared" si="6"/>
        <v>28002458</v>
      </c>
      <c r="Y32" s="21">
        <f t="shared" si="6"/>
        <v>2970767</v>
      </c>
      <c r="Z32" s="4">
        <f>+IF(X32&lt;&gt;0,+(Y32/X32)*100,0)</f>
        <v>10.608950828530839</v>
      </c>
      <c r="AA32" s="19">
        <f>SUM(AA33:AA37)</f>
        <v>57801810</v>
      </c>
    </row>
    <row r="33" spans="1:27" ht="13.5">
      <c r="A33" s="5" t="s">
        <v>37</v>
      </c>
      <c r="B33" s="3"/>
      <c r="C33" s="22">
        <v>20759143</v>
      </c>
      <c r="D33" s="22"/>
      <c r="E33" s="23">
        <v>22588960</v>
      </c>
      <c r="F33" s="24">
        <v>22588960</v>
      </c>
      <c r="G33" s="24">
        <v>1420052</v>
      </c>
      <c r="H33" s="24">
        <v>1430691</v>
      </c>
      <c r="I33" s="24">
        <v>1282785</v>
      </c>
      <c r="J33" s="24">
        <v>4133528</v>
      </c>
      <c r="K33" s="24">
        <v>1440458</v>
      </c>
      <c r="L33" s="24">
        <v>1212342</v>
      </c>
      <c r="M33" s="24">
        <v>1644759</v>
      </c>
      <c r="N33" s="24">
        <v>4297559</v>
      </c>
      <c r="O33" s="24"/>
      <c r="P33" s="24"/>
      <c r="Q33" s="24"/>
      <c r="R33" s="24"/>
      <c r="S33" s="24"/>
      <c r="T33" s="24"/>
      <c r="U33" s="24"/>
      <c r="V33" s="24"/>
      <c r="W33" s="24">
        <v>8431087</v>
      </c>
      <c r="X33" s="24">
        <v>11294520</v>
      </c>
      <c r="Y33" s="24">
        <v>-2863433</v>
      </c>
      <c r="Z33" s="6">
        <v>-25.35</v>
      </c>
      <c r="AA33" s="22">
        <v>22588960</v>
      </c>
    </row>
    <row r="34" spans="1:27" ht="13.5">
      <c r="A34" s="5" t="s">
        <v>38</v>
      </c>
      <c r="B34" s="3"/>
      <c r="C34" s="22">
        <v>3387864</v>
      </c>
      <c r="D34" s="22"/>
      <c r="E34" s="23">
        <v>3830470</v>
      </c>
      <c r="F34" s="24">
        <v>3830470</v>
      </c>
      <c r="G34" s="24">
        <v>240261</v>
      </c>
      <c r="H34" s="24">
        <v>238756</v>
      </c>
      <c r="I34" s="24">
        <v>314146</v>
      </c>
      <c r="J34" s="24">
        <v>793163</v>
      </c>
      <c r="K34" s="24">
        <v>276507</v>
      </c>
      <c r="L34" s="24">
        <v>264501</v>
      </c>
      <c r="M34" s="24">
        <v>342010</v>
      </c>
      <c r="N34" s="24">
        <v>883018</v>
      </c>
      <c r="O34" s="24"/>
      <c r="P34" s="24"/>
      <c r="Q34" s="24"/>
      <c r="R34" s="24"/>
      <c r="S34" s="24"/>
      <c r="T34" s="24"/>
      <c r="U34" s="24"/>
      <c r="V34" s="24"/>
      <c r="W34" s="24">
        <v>1676181</v>
      </c>
      <c r="X34" s="24">
        <v>1915260</v>
      </c>
      <c r="Y34" s="24">
        <v>-239079</v>
      </c>
      <c r="Z34" s="6">
        <v>-12.48</v>
      </c>
      <c r="AA34" s="22">
        <v>3830470</v>
      </c>
    </row>
    <row r="35" spans="1:27" ht="13.5">
      <c r="A35" s="5" t="s">
        <v>39</v>
      </c>
      <c r="B35" s="3"/>
      <c r="C35" s="22">
        <v>21472827</v>
      </c>
      <c r="D35" s="22"/>
      <c r="E35" s="23">
        <v>18236330</v>
      </c>
      <c r="F35" s="24">
        <v>18236330</v>
      </c>
      <c r="G35" s="24">
        <v>1123978</v>
      </c>
      <c r="H35" s="24">
        <v>1266322</v>
      </c>
      <c r="I35" s="24">
        <v>1263361</v>
      </c>
      <c r="J35" s="24">
        <v>3653661</v>
      </c>
      <c r="K35" s="24">
        <v>1275456</v>
      </c>
      <c r="L35" s="24">
        <v>1316054</v>
      </c>
      <c r="M35" s="24">
        <v>1381421</v>
      </c>
      <c r="N35" s="24">
        <v>3972931</v>
      </c>
      <c r="O35" s="24"/>
      <c r="P35" s="24"/>
      <c r="Q35" s="24"/>
      <c r="R35" s="24"/>
      <c r="S35" s="24"/>
      <c r="T35" s="24"/>
      <c r="U35" s="24"/>
      <c r="V35" s="24"/>
      <c r="W35" s="24">
        <v>7626592</v>
      </c>
      <c r="X35" s="24">
        <v>9118194</v>
      </c>
      <c r="Y35" s="24">
        <v>-1491602</v>
      </c>
      <c r="Z35" s="6">
        <v>-16.36</v>
      </c>
      <c r="AA35" s="22">
        <v>18236330</v>
      </c>
    </row>
    <row r="36" spans="1:27" ht="13.5">
      <c r="A36" s="5" t="s">
        <v>40</v>
      </c>
      <c r="B36" s="3"/>
      <c r="C36" s="22">
        <v>14084840</v>
      </c>
      <c r="D36" s="22"/>
      <c r="E36" s="23">
        <v>13146050</v>
      </c>
      <c r="F36" s="24">
        <v>13146050</v>
      </c>
      <c r="G36" s="24">
        <v>249029</v>
      </c>
      <c r="H36" s="24">
        <v>2747110</v>
      </c>
      <c r="I36" s="24">
        <v>252742</v>
      </c>
      <c r="J36" s="24">
        <v>3248881</v>
      </c>
      <c r="K36" s="24">
        <v>224814</v>
      </c>
      <c r="L36" s="24">
        <v>4089007</v>
      </c>
      <c r="M36" s="24">
        <v>5676663</v>
      </c>
      <c r="N36" s="24">
        <v>9990484</v>
      </c>
      <c r="O36" s="24"/>
      <c r="P36" s="24"/>
      <c r="Q36" s="24"/>
      <c r="R36" s="24"/>
      <c r="S36" s="24"/>
      <c r="T36" s="24"/>
      <c r="U36" s="24"/>
      <c r="V36" s="24"/>
      <c r="W36" s="24">
        <v>13239365</v>
      </c>
      <c r="X36" s="24">
        <v>5674484</v>
      </c>
      <c r="Y36" s="24">
        <v>7564881</v>
      </c>
      <c r="Z36" s="6">
        <v>133.31</v>
      </c>
      <c r="AA36" s="22">
        <v>13146050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34780176</v>
      </c>
      <c r="D38" s="19">
        <f>SUM(D39:D41)</f>
        <v>0</v>
      </c>
      <c r="E38" s="20">
        <f t="shared" si="7"/>
        <v>39780970</v>
      </c>
      <c r="F38" s="21">
        <f t="shared" si="7"/>
        <v>39780970</v>
      </c>
      <c r="G38" s="21">
        <f t="shared" si="7"/>
        <v>2363468</v>
      </c>
      <c r="H38" s="21">
        <f t="shared" si="7"/>
        <v>2734597</v>
      </c>
      <c r="I38" s="21">
        <f t="shared" si="7"/>
        <v>2851444</v>
      </c>
      <c r="J38" s="21">
        <f t="shared" si="7"/>
        <v>7949509</v>
      </c>
      <c r="K38" s="21">
        <f t="shared" si="7"/>
        <v>2990709</v>
      </c>
      <c r="L38" s="21">
        <f t="shared" si="7"/>
        <v>3072807</v>
      </c>
      <c r="M38" s="21">
        <f t="shared" si="7"/>
        <v>4937835</v>
      </c>
      <c r="N38" s="21">
        <f t="shared" si="7"/>
        <v>11001351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18950860</v>
      </c>
      <c r="X38" s="21">
        <f t="shared" si="7"/>
        <v>19707228</v>
      </c>
      <c r="Y38" s="21">
        <f t="shared" si="7"/>
        <v>-756368</v>
      </c>
      <c r="Z38" s="4">
        <f>+IF(X38&lt;&gt;0,+(Y38/X38)*100,0)</f>
        <v>-3.8380232876993152</v>
      </c>
      <c r="AA38" s="19">
        <f>SUM(AA39:AA41)</f>
        <v>39780970</v>
      </c>
    </row>
    <row r="39" spans="1:27" ht="13.5">
      <c r="A39" s="5" t="s">
        <v>43</v>
      </c>
      <c r="B39" s="3"/>
      <c r="C39" s="22">
        <v>6421871</v>
      </c>
      <c r="D39" s="22"/>
      <c r="E39" s="23">
        <v>9013640</v>
      </c>
      <c r="F39" s="24">
        <v>9013640</v>
      </c>
      <c r="G39" s="24">
        <v>596876</v>
      </c>
      <c r="H39" s="24">
        <v>800515</v>
      </c>
      <c r="I39" s="24">
        <v>706239</v>
      </c>
      <c r="J39" s="24">
        <v>2103630</v>
      </c>
      <c r="K39" s="24">
        <v>643456</v>
      </c>
      <c r="L39" s="24">
        <v>674724</v>
      </c>
      <c r="M39" s="24">
        <v>548375</v>
      </c>
      <c r="N39" s="24">
        <v>1866555</v>
      </c>
      <c r="O39" s="24"/>
      <c r="P39" s="24"/>
      <c r="Q39" s="24"/>
      <c r="R39" s="24"/>
      <c r="S39" s="24"/>
      <c r="T39" s="24"/>
      <c r="U39" s="24"/>
      <c r="V39" s="24"/>
      <c r="W39" s="24">
        <v>3970185</v>
      </c>
      <c r="X39" s="24">
        <v>4273526</v>
      </c>
      <c r="Y39" s="24">
        <v>-303341</v>
      </c>
      <c r="Z39" s="6">
        <v>-7.1</v>
      </c>
      <c r="AA39" s="22">
        <v>9013640</v>
      </c>
    </row>
    <row r="40" spans="1:27" ht="13.5">
      <c r="A40" s="5" t="s">
        <v>44</v>
      </c>
      <c r="B40" s="3"/>
      <c r="C40" s="22">
        <v>16095918</v>
      </c>
      <c r="D40" s="22"/>
      <c r="E40" s="23">
        <v>16972850</v>
      </c>
      <c r="F40" s="24">
        <v>16972850</v>
      </c>
      <c r="G40" s="24">
        <v>787309</v>
      </c>
      <c r="H40" s="24">
        <v>936371</v>
      </c>
      <c r="I40" s="24">
        <v>1141993</v>
      </c>
      <c r="J40" s="24">
        <v>2865673</v>
      </c>
      <c r="K40" s="24">
        <v>1293864</v>
      </c>
      <c r="L40" s="24">
        <v>1235248</v>
      </c>
      <c r="M40" s="24">
        <v>3152068</v>
      </c>
      <c r="N40" s="24">
        <v>5681180</v>
      </c>
      <c r="O40" s="24"/>
      <c r="P40" s="24"/>
      <c r="Q40" s="24"/>
      <c r="R40" s="24"/>
      <c r="S40" s="24"/>
      <c r="T40" s="24"/>
      <c r="U40" s="24"/>
      <c r="V40" s="24"/>
      <c r="W40" s="24">
        <v>8546853</v>
      </c>
      <c r="X40" s="24">
        <v>8486454</v>
      </c>
      <c r="Y40" s="24">
        <v>60399</v>
      </c>
      <c r="Z40" s="6">
        <v>0.71</v>
      </c>
      <c r="AA40" s="22">
        <v>16972850</v>
      </c>
    </row>
    <row r="41" spans="1:27" ht="13.5">
      <c r="A41" s="5" t="s">
        <v>45</v>
      </c>
      <c r="B41" s="3"/>
      <c r="C41" s="22">
        <v>12262387</v>
      </c>
      <c r="D41" s="22"/>
      <c r="E41" s="23">
        <v>13794480</v>
      </c>
      <c r="F41" s="24">
        <v>13794480</v>
      </c>
      <c r="G41" s="24">
        <v>979283</v>
      </c>
      <c r="H41" s="24">
        <v>997711</v>
      </c>
      <c r="I41" s="24">
        <v>1003212</v>
      </c>
      <c r="J41" s="24">
        <v>2980206</v>
      </c>
      <c r="K41" s="24">
        <v>1053389</v>
      </c>
      <c r="L41" s="24">
        <v>1162835</v>
      </c>
      <c r="M41" s="24">
        <v>1237392</v>
      </c>
      <c r="N41" s="24">
        <v>3453616</v>
      </c>
      <c r="O41" s="24"/>
      <c r="P41" s="24"/>
      <c r="Q41" s="24"/>
      <c r="R41" s="24"/>
      <c r="S41" s="24"/>
      <c r="T41" s="24"/>
      <c r="U41" s="24"/>
      <c r="V41" s="24"/>
      <c r="W41" s="24">
        <v>6433822</v>
      </c>
      <c r="X41" s="24">
        <v>6947248</v>
      </c>
      <c r="Y41" s="24">
        <v>-513426</v>
      </c>
      <c r="Z41" s="6">
        <v>-7.39</v>
      </c>
      <c r="AA41" s="22">
        <v>13794480</v>
      </c>
    </row>
    <row r="42" spans="1:27" ht="13.5">
      <c r="A42" s="2" t="s">
        <v>46</v>
      </c>
      <c r="B42" s="8"/>
      <c r="C42" s="19">
        <f aca="true" t="shared" si="8" ref="C42:Y42">SUM(C43:C46)</f>
        <v>273491429</v>
      </c>
      <c r="D42" s="19">
        <f>SUM(D43:D46)</f>
        <v>0</v>
      </c>
      <c r="E42" s="20">
        <f t="shared" si="8"/>
        <v>311272630</v>
      </c>
      <c r="F42" s="21">
        <f t="shared" si="8"/>
        <v>311272630</v>
      </c>
      <c r="G42" s="21">
        <f t="shared" si="8"/>
        <v>26734038</v>
      </c>
      <c r="H42" s="21">
        <f t="shared" si="8"/>
        <v>26445898</v>
      </c>
      <c r="I42" s="21">
        <f t="shared" si="8"/>
        <v>21241690</v>
      </c>
      <c r="J42" s="21">
        <f t="shared" si="8"/>
        <v>74421626</v>
      </c>
      <c r="K42" s="21">
        <f t="shared" si="8"/>
        <v>20696957</v>
      </c>
      <c r="L42" s="21">
        <f t="shared" si="8"/>
        <v>21820355</v>
      </c>
      <c r="M42" s="21">
        <f t="shared" si="8"/>
        <v>27743907</v>
      </c>
      <c r="N42" s="21">
        <f t="shared" si="8"/>
        <v>70261219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144682845</v>
      </c>
      <c r="X42" s="21">
        <f t="shared" si="8"/>
        <v>153285950</v>
      </c>
      <c r="Y42" s="21">
        <f t="shared" si="8"/>
        <v>-8603105</v>
      </c>
      <c r="Z42" s="4">
        <f>+IF(X42&lt;&gt;0,+(Y42/X42)*100,0)</f>
        <v>-5.612455022785846</v>
      </c>
      <c r="AA42" s="19">
        <f>SUM(AA43:AA46)</f>
        <v>311272630</v>
      </c>
    </row>
    <row r="43" spans="1:27" ht="13.5">
      <c r="A43" s="5" t="s">
        <v>47</v>
      </c>
      <c r="B43" s="3"/>
      <c r="C43" s="22">
        <v>210757780</v>
      </c>
      <c r="D43" s="22"/>
      <c r="E43" s="23">
        <v>238755820</v>
      </c>
      <c r="F43" s="24">
        <v>238755820</v>
      </c>
      <c r="G43" s="24">
        <v>23097264</v>
      </c>
      <c r="H43" s="24">
        <v>22557844</v>
      </c>
      <c r="I43" s="24">
        <v>15621800</v>
      </c>
      <c r="J43" s="24">
        <v>61276908</v>
      </c>
      <c r="K43" s="24">
        <v>16773016</v>
      </c>
      <c r="L43" s="24">
        <v>17320908</v>
      </c>
      <c r="M43" s="24">
        <v>20733991</v>
      </c>
      <c r="N43" s="24">
        <v>54827915</v>
      </c>
      <c r="O43" s="24"/>
      <c r="P43" s="24"/>
      <c r="Q43" s="24"/>
      <c r="R43" s="24"/>
      <c r="S43" s="24"/>
      <c r="T43" s="24"/>
      <c r="U43" s="24"/>
      <c r="V43" s="24"/>
      <c r="W43" s="24">
        <v>116104823</v>
      </c>
      <c r="X43" s="24">
        <v>117295404</v>
      </c>
      <c r="Y43" s="24">
        <v>-1190581</v>
      </c>
      <c r="Z43" s="6">
        <v>-1.02</v>
      </c>
      <c r="AA43" s="22">
        <v>238755820</v>
      </c>
    </row>
    <row r="44" spans="1:27" ht="13.5">
      <c r="A44" s="5" t="s">
        <v>48</v>
      </c>
      <c r="B44" s="3"/>
      <c r="C44" s="22">
        <v>29406424</v>
      </c>
      <c r="D44" s="22"/>
      <c r="E44" s="23">
        <v>36108130</v>
      </c>
      <c r="F44" s="24">
        <v>36108130</v>
      </c>
      <c r="G44" s="24">
        <v>1708037</v>
      </c>
      <c r="H44" s="24">
        <v>1727739</v>
      </c>
      <c r="I44" s="24">
        <v>2164194</v>
      </c>
      <c r="J44" s="24">
        <v>5599970</v>
      </c>
      <c r="K44" s="24">
        <v>1833411</v>
      </c>
      <c r="L44" s="24">
        <v>1881792</v>
      </c>
      <c r="M44" s="24">
        <v>3412944</v>
      </c>
      <c r="N44" s="24">
        <v>7128147</v>
      </c>
      <c r="O44" s="24"/>
      <c r="P44" s="24"/>
      <c r="Q44" s="24"/>
      <c r="R44" s="24"/>
      <c r="S44" s="24"/>
      <c r="T44" s="24"/>
      <c r="U44" s="24"/>
      <c r="V44" s="24"/>
      <c r="W44" s="24">
        <v>12728117</v>
      </c>
      <c r="X44" s="24">
        <v>17786168</v>
      </c>
      <c r="Y44" s="24">
        <v>-5058051</v>
      </c>
      <c r="Z44" s="6">
        <v>-28.44</v>
      </c>
      <c r="AA44" s="22">
        <v>36108130</v>
      </c>
    </row>
    <row r="45" spans="1:27" ht="13.5">
      <c r="A45" s="5" t="s">
        <v>49</v>
      </c>
      <c r="B45" s="3"/>
      <c r="C45" s="25">
        <v>12000842</v>
      </c>
      <c r="D45" s="25"/>
      <c r="E45" s="26">
        <v>12782560</v>
      </c>
      <c r="F45" s="27">
        <v>12782560</v>
      </c>
      <c r="G45" s="27">
        <v>641066</v>
      </c>
      <c r="H45" s="27">
        <v>720052</v>
      </c>
      <c r="I45" s="27">
        <v>1357928</v>
      </c>
      <c r="J45" s="27">
        <v>2719046</v>
      </c>
      <c r="K45" s="27">
        <v>912148</v>
      </c>
      <c r="L45" s="27">
        <v>861891</v>
      </c>
      <c r="M45" s="27">
        <v>1799716</v>
      </c>
      <c r="N45" s="27">
        <v>3573755</v>
      </c>
      <c r="O45" s="27"/>
      <c r="P45" s="27"/>
      <c r="Q45" s="27"/>
      <c r="R45" s="27"/>
      <c r="S45" s="27"/>
      <c r="T45" s="27"/>
      <c r="U45" s="27"/>
      <c r="V45" s="27"/>
      <c r="W45" s="27">
        <v>6292801</v>
      </c>
      <c r="X45" s="27">
        <v>6391296</v>
      </c>
      <c r="Y45" s="27">
        <v>-98495</v>
      </c>
      <c r="Z45" s="7">
        <v>-1.54</v>
      </c>
      <c r="AA45" s="25">
        <v>12782560</v>
      </c>
    </row>
    <row r="46" spans="1:27" ht="13.5">
      <c r="A46" s="5" t="s">
        <v>50</v>
      </c>
      <c r="B46" s="3"/>
      <c r="C46" s="22">
        <v>21326383</v>
      </c>
      <c r="D46" s="22"/>
      <c r="E46" s="23">
        <v>23626120</v>
      </c>
      <c r="F46" s="24">
        <v>23626120</v>
      </c>
      <c r="G46" s="24">
        <v>1287671</v>
      </c>
      <c r="H46" s="24">
        <v>1440263</v>
      </c>
      <c r="I46" s="24">
        <v>2097768</v>
      </c>
      <c r="J46" s="24">
        <v>4825702</v>
      </c>
      <c r="K46" s="24">
        <v>1178382</v>
      </c>
      <c r="L46" s="24">
        <v>1755764</v>
      </c>
      <c r="M46" s="24">
        <v>1797256</v>
      </c>
      <c r="N46" s="24">
        <v>4731402</v>
      </c>
      <c r="O46" s="24"/>
      <c r="P46" s="24"/>
      <c r="Q46" s="24"/>
      <c r="R46" s="24"/>
      <c r="S46" s="24"/>
      <c r="T46" s="24"/>
      <c r="U46" s="24"/>
      <c r="V46" s="24"/>
      <c r="W46" s="24">
        <v>9557104</v>
      </c>
      <c r="X46" s="24">
        <v>11813082</v>
      </c>
      <c r="Y46" s="24">
        <v>-2255978</v>
      </c>
      <c r="Z46" s="6">
        <v>-19.1</v>
      </c>
      <c r="AA46" s="22">
        <v>23626120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441002353</v>
      </c>
      <c r="D48" s="40">
        <f>+D28+D32+D38+D42+D47</f>
        <v>0</v>
      </c>
      <c r="E48" s="41">
        <f t="shared" si="9"/>
        <v>492772090</v>
      </c>
      <c r="F48" s="42">
        <f t="shared" si="9"/>
        <v>492772090</v>
      </c>
      <c r="G48" s="42">
        <f t="shared" si="9"/>
        <v>38598554</v>
      </c>
      <c r="H48" s="42">
        <f t="shared" si="9"/>
        <v>40667986</v>
      </c>
      <c r="I48" s="42">
        <f t="shared" si="9"/>
        <v>33348357</v>
      </c>
      <c r="J48" s="42">
        <f t="shared" si="9"/>
        <v>112614897</v>
      </c>
      <c r="K48" s="42">
        <f t="shared" si="9"/>
        <v>32394028</v>
      </c>
      <c r="L48" s="42">
        <f t="shared" si="9"/>
        <v>38306851</v>
      </c>
      <c r="M48" s="42">
        <f t="shared" si="9"/>
        <v>49592909</v>
      </c>
      <c r="N48" s="42">
        <f t="shared" si="9"/>
        <v>120293788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232908685</v>
      </c>
      <c r="X48" s="42">
        <f t="shared" si="9"/>
        <v>242568356</v>
      </c>
      <c r="Y48" s="42">
        <f t="shared" si="9"/>
        <v>-9659671</v>
      </c>
      <c r="Z48" s="43">
        <f>+IF(X48&lt;&gt;0,+(Y48/X48)*100,0)</f>
        <v>-3.982246967118827</v>
      </c>
      <c r="AA48" s="40">
        <f>+AA28+AA32+AA38+AA42+AA47</f>
        <v>492772090</v>
      </c>
    </row>
    <row r="49" spans="1:27" ht="13.5">
      <c r="A49" s="14" t="s">
        <v>58</v>
      </c>
      <c r="B49" s="15"/>
      <c r="C49" s="44">
        <f aca="true" t="shared" si="10" ref="C49:Y49">+C25-C48</f>
        <v>21365594</v>
      </c>
      <c r="D49" s="44">
        <f>+D25-D48</f>
        <v>0</v>
      </c>
      <c r="E49" s="45">
        <f t="shared" si="10"/>
        <v>7170140</v>
      </c>
      <c r="F49" s="46">
        <f t="shared" si="10"/>
        <v>7170140</v>
      </c>
      <c r="G49" s="46">
        <f t="shared" si="10"/>
        <v>33711516</v>
      </c>
      <c r="H49" s="46">
        <f t="shared" si="10"/>
        <v>-9906574</v>
      </c>
      <c r="I49" s="46">
        <f t="shared" si="10"/>
        <v>-2651876</v>
      </c>
      <c r="J49" s="46">
        <f t="shared" si="10"/>
        <v>21153066</v>
      </c>
      <c r="K49" s="46">
        <f t="shared" si="10"/>
        <v>-3921382</v>
      </c>
      <c r="L49" s="46">
        <f t="shared" si="10"/>
        <v>13360774</v>
      </c>
      <c r="M49" s="46">
        <f t="shared" si="10"/>
        <v>-13582160</v>
      </c>
      <c r="N49" s="46">
        <f t="shared" si="10"/>
        <v>-4142768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17010298</v>
      </c>
      <c r="X49" s="46">
        <f>IF(F25=F48,0,X25-X48)</f>
        <v>16808956</v>
      </c>
      <c r="Y49" s="46">
        <f t="shared" si="10"/>
        <v>201342</v>
      </c>
      <c r="Z49" s="47">
        <f>+IF(X49&lt;&gt;0,+(Y49/X49)*100,0)</f>
        <v>1.197825730521277</v>
      </c>
      <c r="AA49" s="44">
        <f>+AA25-AA48</f>
        <v>7170140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253259855</v>
      </c>
      <c r="D5" s="19">
        <f>SUM(D6:D8)</f>
        <v>0</v>
      </c>
      <c r="E5" s="20">
        <f t="shared" si="0"/>
        <v>245297100</v>
      </c>
      <c r="F5" s="21">
        <f t="shared" si="0"/>
        <v>245377100</v>
      </c>
      <c r="G5" s="21">
        <f t="shared" si="0"/>
        <v>85970939</v>
      </c>
      <c r="H5" s="21">
        <f t="shared" si="0"/>
        <v>1878250</v>
      </c>
      <c r="I5" s="21">
        <f t="shared" si="0"/>
        <v>1429558</v>
      </c>
      <c r="J5" s="21">
        <f t="shared" si="0"/>
        <v>89278747</v>
      </c>
      <c r="K5" s="21">
        <f t="shared" si="0"/>
        <v>805990</v>
      </c>
      <c r="L5" s="21">
        <f t="shared" si="0"/>
        <v>74016230</v>
      </c>
      <c r="M5" s="21">
        <f t="shared" si="0"/>
        <v>1709070</v>
      </c>
      <c r="N5" s="21">
        <f t="shared" si="0"/>
        <v>76531290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165810037</v>
      </c>
      <c r="X5" s="21">
        <f t="shared" si="0"/>
        <v>175075508</v>
      </c>
      <c r="Y5" s="21">
        <f t="shared" si="0"/>
        <v>-9265471</v>
      </c>
      <c r="Z5" s="4">
        <f>+IF(X5&lt;&gt;0,+(Y5/X5)*100,0)</f>
        <v>-5.292271378130172</v>
      </c>
      <c r="AA5" s="19">
        <f>SUM(AA6:AA8)</f>
        <v>245377100</v>
      </c>
    </row>
    <row r="6" spans="1:27" ht="13.5">
      <c r="A6" s="5" t="s">
        <v>33</v>
      </c>
      <c r="B6" s="3"/>
      <c r="C6" s="22">
        <v>50555950</v>
      </c>
      <c r="D6" s="22"/>
      <c r="E6" s="23">
        <v>35404410</v>
      </c>
      <c r="F6" s="24">
        <v>35404410</v>
      </c>
      <c r="G6" s="24">
        <v>3245729</v>
      </c>
      <c r="H6" s="24">
        <v>876283</v>
      </c>
      <c r="I6" s="24">
        <v>1328860</v>
      </c>
      <c r="J6" s="24">
        <v>5450872</v>
      </c>
      <c r="K6" s="24">
        <v>839367</v>
      </c>
      <c r="L6" s="24">
        <v>2787779</v>
      </c>
      <c r="M6" s="24">
        <v>1698721</v>
      </c>
      <c r="N6" s="24">
        <v>5325867</v>
      </c>
      <c r="O6" s="24"/>
      <c r="P6" s="24"/>
      <c r="Q6" s="24"/>
      <c r="R6" s="24"/>
      <c r="S6" s="24"/>
      <c r="T6" s="24"/>
      <c r="U6" s="24"/>
      <c r="V6" s="24"/>
      <c r="W6" s="24">
        <v>10776739</v>
      </c>
      <c r="X6" s="24">
        <v>8322778</v>
      </c>
      <c r="Y6" s="24">
        <v>2453961</v>
      </c>
      <c r="Z6" s="6">
        <v>29.48</v>
      </c>
      <c r="AA6" s="22">
        <v>35404410</v>
      </c>
    </row>
    <row r="7" spans="1:27" ht="13.5">
      <c r="A7" s="5" t="s">
        <v>34</v>
      </c>
      <c r="B7" s="3"/>
      <c r="C7" s="25">
        <v>201592375</v>
      </c>
      <c r="D7" s="25"/>
      <c r="E7" s="26">
        <v>207891510</v>
      </c>
      <c r="F7" s="27">
        <v>207971510</v>
      </c>
      <c r="G7" s="27">
        <v>82699056</v>
      </c>
      <c r="H7" s="27">
        <v>39262</v>
      </c>
      <c r="I7" s="27">
        <v>20029</v>
      </c>
      <c r="J7" s="27">
        <v>82758347</v>
      </c>
      <c r="K7" s="27">
        <v>9230</v>
      </c>
      <c r="L7" s="27">
        <v>71213528</v>
      </c>
      <c r="M7" s="27">
        <v>7078</v>
      </c>
      <c r="N7" s="27">
        <v>71229836</v>
      </c>
      <c r="O7" s="27"/>
      <c r="P7" s="27"/>
      <c r="Q7" s="27"/>
      <c r="R7" s="27"/>
      <c r="S7" s="27"/>
      <c r="T7" s="27"/>
      <c r="U7" s="27"/>
      <c r="V7" s="27"/>
      <c r="W7" s="27">
        <v>153988183</v>
      </c>
      <c r="X7" s="27">
        <v>165806364</v>
      </c>
      <c r="Y7" s="27">
        <v>-11818181</v>
      </c>
      <c r="Z7" s="7">
        <v>-7.13</v>
      </c>
      <c r="AA7" s="25">
        <v>207971510</v>
      </c>
    </row>
    <row r="8" spans="1:27" ht="13.5">
      <c r="A8" s="5" t="s">
        <v>35</v>
      </c>
      <c r="B8" s="3"/>
      <c r="C8" s="22">
        <v>1111530</v>
      </c>
      <c r="D8" s="22"/>
      <c r="E8" s="23">
        <v>2001180</v>
      </c>
      <c r="F8" s="24">
        <v>2001180</v>
      </c>
      <c r="G8" s="24">
        <v>26154</v>
      </c>
      <c r="H8" s="24">
        <v>962705</v>
      </c>
      <c r="I8" s="24">
        <v>80669</v>
      </c>
      <c r="J8" s="24">
        <v>1069528</v>
      </c>
      <c r="K8" s="24">
        <v>-42607</v>
      </c>
      <c r="L8" s="24">
        <v>14923</v>
      </c>
      <c r="M8" s="24">
        <v>3271</v>
      </c>
      <c r="N8" s="24">
        <v>-24413</v>
      </c>
      <c r="O8" s="24"/>
      <c r="P8" s="24"/>
      <c r="Q8" s="24"/>
      <c r="R8" s="24"/>
      <c r="S8" s="24"/>
      <c r="T8" s="24"/>
      <c r="U8" s="24"/>
      <c r="V8" s="24"/>
      <c r="W8" s="24">
        <v>1045115</v>
      </c>
      <c r="X8" s="24">
        <v>946366</v>
      </c>
      <c r="Y8" s="24">
        <v>98749</v>
      </c>
      <c r="Z8" s="6">
        <v>10.43</v>
      </c>
      <c r="AA8" s="22">
        <v>2001180</v>
      </c>
    </row>
    <row r="9" spans="1:27" ht="13.5">
      <c r="A9" s="2" t="s">
        <v>36</v>
      </c>
      <c r="B9" s="3"/>
      <c r="C9" s="19">
        <f aca="true" t="shared" si="1" ref="C9:Y9">SUM(C10:C14)</f>
        <v>5054836</v>
      </c>
      <c r="D9" s="19">
        <f>SUM(D10:D14)</f>
        <v>0</v>
      </c>
      <c r="E9" s="20">
        <f t="shared" si="1"/>
        <v>2939510</v>
      </c>
      <c r="F9" s="21">
        <f t="shared" si="1"/>
        <v>2939510</v>
      </c>
      <c r="G9" s="21">
        <f t="shared" si="1"/>
        <v>111004</v>
      </c>
      <c r="H9" s="21">
        <f t="shared" si="1"/>
        <v>361588</v>
      </c>
      <c r="I9" s="21">
        <f t="shared" si="1"/>
        <v>115088</v>
      </c>
      <c r="J9" s="21">
        <f t="shared" si="1"/>
        <v>587680</v>
      </c>
      <c r="K9" s="21">
        <f t="shared" si="1"/>
        <v>35776</v>
      </c>
      <c r="L9" s="21">
        <f t="shared" si="1"/>
        <v>678738</v>
      </c>
      <c r="M9" s="21">
        <f t="shared" si="1"/>
        <v>150164</v>
      </c>
      <c r="N9" s="21">
        <f t="shared" si="1"/>
        <v>864678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1452358</v>
      </c>
      <c r="X9" s="21">
        <f t="shared" si="1"/>
        <v>1112204</v>
      </c>
      <c r="Y9" s="21">
        <f t="shared" si="1"/>
        <v>340154</v>
      </c>
      <c r="Z9" s="4">
        <f>+IF(X9&lt;&gt;0,+(Y9/X9)*100,0)</f>
        <v>30.583777796159694</v>
      </c>
      <c r="AA9" s="19">
        <f>SUM(AA10:AA14)</f>
        <v>2939510</v>
      </c>
    </row>
    <row r="10" spans="1:27" ht="13.5">
      <c r="A10" s="5" t="s">
        <v>37</v>
      </c>
      <c r="B10" s="3"/>
      <c r="C10" s="22">
        <v>70453</v>
      </c>
      <c r="D10" s="22"/>
      <c r="E10" s="23">
        <v>154500</v>
      </c>
      <c r="F10" s="24">
        <v>154500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>
        <v>154500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147334</v>
      </c>
      <c r="D12" s="22"/>
      <c r="E12" s="23">
        <v>190960</v>
      </c>
      <c r="F12" s="24">
        <v>190960</v>
      </c>
      <c r="G12" s="24"/>
      <c r="H12" s="24">
        <v>1450</v>
      </c>
      <c r="I12" s="24"/>
      <c r="J12" s="24">
        <v>1450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1450</v>
      </c>
      <c r="X12" s="24">
        <v>64248</v>
      </c>
      <c r="Y12" s="24">
        <v>-62798</v>
      </c>
      <c r="Z12" s="6">
        <v>-97.74</v>
      </c>
      <c r="AA12" s="22">
        <v>190960</v>
      </c>
    </row>
    <row r="13" spans="1:27" ht="13.5">
      <c r="A13" s="5" t="s">
        <v>40</v>
      </c>
      <c r="B13" s="3"/>
      <c r="C13" s="22">
        <v>4569780</v>
      </c>
      <c r="D13" s="22"/>
      <c r="E13" s="23">
        <v>2531120</v>
      </c>
      <c r="F13" s="24">
        <v>2531120</v>
      </c>
      <c r="G13" s="24">
        <v>89175</v>
      </c>
      <c r="H13" s="24">
        <v>354138</v>
      </c>
      <c r="I13" s="24">
        <v>77588</v>
      </c>
      <c r="J13" s="24">
        <v>520901</v>
      </c>
      <c r="K13" s="24">
        <v>50776</v>
      </c>
      <c r="L13" s="24">
        <v>560738</v>
      </c>
      <c r="M13" s="24">
        <v>144414</v>
      </c>
      <c r="N13" s="24">
        <v>755928</v>
      </c>
      <c r="O13" s="24"/>
      <c r="P13" s="24"/>
      <c r="Q13" s="24"/>
      <c r="R13" s="24"/>
      <c r="S13" s="24"/>
      <c r="T13" s="24"/>
      <c r="U13" s="24"/>
      <c r="V13" s="24"/>
      <c r="W13" s="24">
        <v>1276829</v>
      </c>
      <c r="X13" s="24">
        <v>1014563</v>
      </c>
      <c r="Y13" s="24">
        <v>262266</v>
      </c>
      <c r="Z13" s="6">
        <v>25.85</v>
      </c>
      <c r="AA13" s="22">
        <v>2531120</v>
      </c>
    </row>
    <row r="14" spans="1:27" ht="13.5">
      <c r="A14" s="5" t="s">
        <v>41</v>
      </c>
      <c r="B14" s="3"/>
      <c r="C14" s="25">
        <v>267269</v>
      </c>
      <c r="D14" s="25"/>
      <c r="E14" s="26">
        <v>62930</v>
      </c>
      <c r="F14" s="27">
        <v>62930</v>
      </c>
      <c r="G14" s="27">
        <v>21829</v>
      </c>
      <c r="H14" s="27">
        <v>6000</v>
      </c>
      <c r="I14" s="27">
        <v>37500</v>
      </c>
      <c r="J14" s="27">
        <v>65329</v>
      </c>
      <c r="K14" s="27">
        <v>-15000</v>
      </c>
      <c r="L14" s="27">
        <v>118000</v>
      </c>
      <c r="M14" s="27">
        <v>5750</v>
      </c>
      <c r="N14" s="27">
        <v>108750</v>
      </c>
      <c r="O14" s="27"/>
      <c r="P14" s="27"/>
      <c r="Q14" s="27"/>
      <c r="R14" s="27"/>
      <c r="S14" s="27"/>
      <c r="T14" s="27"/>
      <c r="U14" s="27"/>
      <c r="V14" s="27"/>
      <c r="W14" s="27">
        <v>174079</v>
      </c>
      <c r="X14" s="27">
        <v>33393</v>
      </c>
      <c r="Y14" s="27">
        <v>140686</v>
      </c>
      <c r="Z14" s="7">
        <v>421.3</v>
      </c>
      <c r="AA14" s="25">
        <v>62930</v>
      </c>
    </row>
    <row r="15" spans="1:27" ht="13.5">
      <c r="A15" s="2" t="s">
        <v>42</v>
      </c>
      <c r="B15" s="8"/>
      <c r="C15" s="19">
        <f aca="true" t="shared" si="2" ref="C15:Y15">SUM(C16:C18)</f>
        <v>75729983</v>
      </c>
      <c r="D15" s="19">
        <f>SUM(D16:D18)</f>
        <v>0</v>
      </c>
      <c r="E15" s="20">
        <f t="shared" si="2"/>
        <v>109821024</v>
      </c>
      <c r="F15" s="21">
        <f t="shared" si="2"/>
        <v>110149971</v>
      </c>
      <c r="G15" s="21">
        <f t="shared" si="2"/>
        <v>14456649</v>
      </c>
      <c r="H15" s="21">
        <f t="shared" si="2"/>
        <v>27288</v>
      </c>
      <c r="I15" s="21">
        <f t="shared" si="2"/>
        <v>1500</v>
      </c>
      <c r="J15" s="21">
        <f t="shared" si="2"/>
        <v>14485437</v>
      </c>
      <c r="K15" s="21">
        <f t="shared" si="2"/>
        <v>17738968</v>
      </c>
      <c r="L15" s="21">
        <f t="shared" si="2"/>
        <v>123226</v>
      </c>
      <c r="M15" s="21">
        <f t="shared" si="2"/>
        <v>24316932</v>
      </c>
      <c r="N15" s="21">
        <f t="shared" si="2"/>
        <v>42179126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56664563</v>
      </c>
      <c r="X15" s="21">
        <f t="shared" si="2"/>
        <v>37754307</v>
      </c>
      <c r="Y15" s="21">
        <f t="shared" si="2"/>
        <v>18910256</v>
      </c>
      <c r="Z15" s="4">
        <f>+IF(X15&lt;&gt;0,+(Y15/X15)*100,0)</f>
        <v>50.087678738216546</v>
      </c>
      <c r="AA15" s="19">
        <f>SUM(AA16:AA18)</f>
        <v>110149971</v>
      </c>
    </row>
    <row r="16" spans="1:27" ht="13.5">
      <c r="A16" s="5" t="s">
        <v>43</v>
      </c>
      <c r="B16" s="3"/>
      <c r="C16" s="22">
        <v>379909</v>
      </c>
      <c r="D16" s="22"/>
      <c r="E16" s="23">
        <v>1311090</v>
      </c>
      <c r="F16" s="24">
        <v>1311090</v>
      </c>
      <c r="G16" s="24"/>
      <c r="H16" s="24"/>
      <c r="I16" s="24"/>
      <c r="J16" s="24"/>
      <c r="K16" s="24">
        <v>100000</v>
      </c>
      <c r="L16" s="24"/>
      <c r="M16" s="24"/>
      <c r="N16" s="24">
        <v>100000</v>
      </c>
      <c r="O16" s="24"/>
      <c r="P16" s="24"/>
      <c r="Q16" s="24"/>
      <c r="R16" s="24"/>
      <c r="S16" s="24"/>
      <c r="T16" s="24"/>
      <c r="U16" s="24"/>
      <c r="V16" s="24"/>
      <c r="W16" s="24">
        <v>100000</v>
      </c>
      <c r="X16" s="24">
        <v>655542</v>
      </c>
      <c r="Y16" s="24">
        <v>-555542</v>
      </c>
      <c r="Z16" s="6">
        <v>-84.75</v>
      </c>
      <c r="AA16" s="22">
        <v>1311090</v>
      </c>
    </row>
    <row r="17" spans="1:27" ht="13.5">
      <c r="A17" s="5" t="s">
        <v>44</v>
      </c>
      <c r="B17" s="3"/>
      <c r="C17" s="22">
        <v>71256211</v>
      </c>
      <c r="D17" s="22"/>
      <c r="E17" s="23">
        <v>99092124</v>
      </c>
      <c r="F17" s="24">
        <v>99421071</v>
      </c>
      <c r="G17" s="24">
        <v>14456649</v>
      </c>
      <c r="H17" s="24">
        <v>27288</v>
      </c>
      <c r="I17" s="24">
        <v>1500</v>
      </c>
      <c r="J17" s="24">
        <v>14485437</v>
      </c>
      <c r="K17" s="24">
        <v>16946595</v>
      </c>
      <c r="L17" s="24">
        <v>123226</v>
      </c>
      <c r="M17" s="24">
        <v>22125862</v>
      </c>
      <c r="N17" s="24">
        <v>39195683</v>
      </c>
      <c r="O17" s="24"/>
      <c r="P17" s="24"/>
      <c r="Q17" s="24"/>
      <c r="R17" s="24"/>
      <c r="S17" s="24"/>
      <c r="T17" s="24"/>
      <c r="U17" s="24"/>
      <c r="V17" s="24"/>
      <c r="W17" s="24">
        <v>53681120</v>
      </c>
      <c r="X17" s="24">
        <v>31448079</v>
      </c>
      <c r="Y17" s="24">
        <v>22233041</v>
      </c>
      <c r="Z17" s="6">
        <v>70.7</v>
      </c>
      <c r="AA17" s="22">
        <v>99421071</v>
      </c>
    </row>
    <row r="18" spans="1:27" ht="13.5">
      <c r="A18" s="5" t="s">
        <v>45</v>
      </c>
      <c r="B18" s="3"/>
      <c r="C18" s="22">
        <v>4093863</v>
      </c>
      <c r="D18" s="22"/>
      <c r="E18" s="23">
        <v>9417810</v>
      </c>
      <c r="F18" s="24">
        <v>9417810</v>
      </c>
      <c r="G18" s="24"/>
      <c r="H18" s="24"/>
      <c r="I18" s="24"/>
      <c r="J18" s="24"/>
      <c r="K18" s="24">
        <v>692373</v>
      </c>
      <c r="L18" s="24"/>
      <c r="M18" s="24">
        <v>2191070</v>
      </c>
      <c r="N18" s="24">
        <v>2883443</v>
      </c>
      <c r="O18" s="24"/>
      <c r="P18" s="24"/>
      <c r="Q18" s="24"/>
      <c r="R18" s="24"/>
      <c r="S18" s="24"/>
      <c r="T18" s="24"/>
      <c r="U18" s="24"/>
      <c r="V18" s="24"/>
      <c r="W18" s="24">
        <v>2883443</v>
      </c>
      <c r="X18" s="24">
        <v>5650686</v>
      </c>
      <c r="Y18" s="24">
        <v>-2767243</v>
      </c>
      <c r="Z18" s="6">
        <v>-48.97</v>
      </c>
      <c r="AA18" s="22">
        <v>9417810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>
        <v>67193</v>
      </c>
      <c r="D24" s="19"/>
      <c r="E24" s="20">
        <v>51500</v>
      </c>
      <c r="F24" s="21">
        <v>51500</v>
      </c>
      <c r="G24" s="21"/>
      <c r="H24" s="21">
        <v>6579</v>
      </c>
      <c r="I24" s="21"/>
      <c r="J24" s="21">
        <v>6579</v>
      </c>
      <c r="K24" s="21">
        <v>219</v>
      </c>
      <c r="L24" s="21"/>
      <c r="M24" s="21"/>
      <c r="N24" s="21">
        <v>219</v>
      </c>
      <c r="O24" s="21"/>
      <c r="P24" s="21"/>
      <c r="Q24" s="21"/>
      <c r="R24" s="21"/>
      <c r="S24" s="21"/>
      <c r="T24" s="21"/>
      <c r="U24" s="21"/>
      <c r="V24" s="21"/>
      <c r="W24" s="21">
        <v>6798</v>
      </c>
      <c r="X24" s="21"/>
      <c r="Y24" s="21">
        <v>6798</v>
      </c>
      <c r="Z24" s="4">
        <v>0</v>
      </c>
      <c r="AA24" s="19">
        <v>51500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334111867</v>
      </c>
      <c r="D25" s="40">
        <f>+D5+D9+D15+D19+D24</f>
        <v>0</v>
      </c>
      <c r="E25" s="41">
        <f t="shared" si="4"/>
        <v>358109134</v>
      </c>
      <c r="F25" s="42">
        <f t="shared" si="4"/>
        <v>358518081</v>
      </c>
      <c r="G25" s="42">
        <f t="shared" si="4"/>
        <v>100538592</v>
      </c>
      <c r="H25" s="42">
        <f t="shared" si="4"/>
        <v>2273705</v>
      </c>
      <c r="I25" s="42">
        <f t="shared" si="4"/>
        <v>1546146</v>
      </c>
      <c r="J25" s="42">
        <f t="shared" si="4"/>
        <v>104358443</v>
      </c>
      <c r="K25" s="42">
        <f t="shared" si="4"/>
        <v>18580953</v>
      </c>
      <c r="L25" s="42">
        <f t="shared" si="4"/>
        <v>74818194</v>
      </c>
      <c r="M25" s="42">
        <f t="shared" si="4"/>
        <v>26176166</v>
      </c>
      <c r="N25" s="42">
        <f t="shared" si="4"/>
        <v>119575313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223933756</v>
      </c>
      <c r="X25" s="42">
        <f t="shared" si="4"/>
        <v>213942019</v>
      </c>
      <c r="Y25" s="42">
        <f t="shared" si="4"/>
        <v>9991737</v>
      </c>
      <c r="Z25" s="43">
        <f>+IF(X25&lt;&gt;0,+(Y25/X25)*100,0)</f>
        <v>4.670301349264166</v>
      </c>
      <c r="AA25" s="40">
        <f>+AA5+AA9+AA15+AA19+AA24</f>
        <v>358518081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94131075</v>
      </c>
      <c r="D28" s="19">
        <f>SUM(D29:D31)</f>
        <v>0</v>
      </c>
      <c r="E28" s="20">
        <f t="shared" si="5"/>
        <v>130071617</v>
      </c>
      <c r="F28" s="21">
        <f t="shared" si="5"/>
        <v>130457097</v>
      </c>
      <c r="G28" s="21">
        <f t="shared" si="5"/>
        <v>6059787</v>
      </c>
      <c r="H28" s="21">
        <f t="shared" si="5"/>
        <v>5023820</v>
      </c>
      <c r="I28" s="21">
        <f t="shared" si="5"/>
        <v>6466621</v>
      </c>
      <c r="J28" s="21">
        <f t="shared" si="5"/>
        <v>17550228</v>
      </c>
      <c r="K28" s="21">
        <f t="shared" si="5"/>
        <v>7911671</v>
      </c>
      <c r="L28" s="21">
        <f t="shared" si="5"/>
        <v>8774680</v>
      </c>
      <c r="M28" s="21">
        <f t="shared" si="5"/>
        <v>6418047</v>
      </c>
      <c r="N28" s="21">
        <f t="shared" si="5"/>
        <v>23104398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40654626</v>
      </c>
      <c r="X28" s="21">
        <f t="shared" si="5"/>
        <v>51148674</v>
      </c>
      <c r="Y28" s="21">
        <f t="shared" si="5"/>
        <v>-10494048</v>
      </c>
      <c r="Z28" s="4">
        <f>+IF(X28&lt;&gt;0,+(Y28/X28)*100,0)</f>
        <v>-20.516754745196327</v>
      </c>
      <c r="AA28" s="19">
        <f>SUM(AA29:AA31)</f>
        <v>130457097</v>
      </c>
    </row>
    <row r="29" spans="1:27" ht="13.5">
      <c r="A29" s="5" t="s">
        <v>33</v>
      </c>
      <c r="B29" s="3"/>
      <c r="C29" s="22">
        <v>23639574</v>
      </c>
      <c r="D29" s="22"/>
      <c r="E29" s="23">
        <v>48503330</v>
      </c>
      <c r="F29" s="24">
        <v>48503330</v>
      </c>
      <c r="G29" s="24">
        <v>3076130</v>
      </c>
      <c r="H29" s="24">
        <v>1509977</v>
      </c>
      <c r="I29" s="24">
        <v>1727244</v>
      </c>
      <c r="J29" s="24">
        <v>6313351</v>
      </c>
      <c r="K29" s="24">
        <v>2055270</v>
      </c>
      <c r="L29" s="24">
        <v>2363068</v>
      </c>
      <c r="M29" s="24">
        <v>2049973</v>
      </c>
      <c r="N29" s="24">
        <v>6468311</v>
      </c>
      <c r="O29" s="24"/>
      <c r="P29" s="24"/>
      <c r="Q29" s="24"/>
      <c r="R29" s="24"/>
      <c r="S29" s="24"/>
      <c r="T29" s="24"/>
      <c r="U29" s="24"/>
      <c r="V29" s="24"/>
      <c r="W29" s="24">
        <v>12781662</v>
      </c>
      <c r="X29" s="24">
        <v>16313718</v>
      </c>
      <c r="Y29" s="24">
        <v>-3532056</v>
      </c>
      <c r="Z29" s="6">
        <v>-21.65</v>
      </c>
      <c r="AA29" s="22">
        <v>48503330</v>
      </c>
    </row>
    <row r="30" spans="1:27" ht="13.5">
      <c r="A30" s="5" t="s">
        <v>34</v>
      </c>
      <c r="B30" s="3"/>
      <c r="C30" s="25">
        <v>14070802</v>
      </c>
      <c r="D30" s="25"/>
      <c r="E30" s="26">
        <v>15231647</v>
      </c>
      <c r="F30" s="27">
        <v>15631647</v>
      </c>
      <c r="G30" s="27">
        <v>931063</v>
      </c>
      <c r="H30" s="27">
        <v>1126804</v>
      </c>
      <c r="I30" s="27">
        <v>1728861</v>
      </c>
      <c r="J30" s="27">
        <v>3786728</v>
      </c>
      <c r="K30" s="27">
        <v>1007197</v>
      </c>
      <c r="L30" s="27">
        <v>1495087</v>
      </c>
      <c r="M30" s="27">
        <v>968862</v>
      </c>
      <c r="N30" s="27">
        <v>3471146</v>
      </c>
      <c r="O30" s="27"/>
      <c r="P30" s="27"/>
      <c r="Q30" s="27"/>
      <c r="R30" s="27"/>
      <c r="S30" s="27"/>
      <c r="T30" s="27"/>
      <c r="U30" s="27"/>
      <c r="V30" s="27"/>
      <c r="W30" s="27">
        <v>7257874</v>
      </c>
      <c r="X30" s="27">
        <v>7292079</v>
      </c>
      <c r="Y30" s="27">
        <v>-34205</v>
      </c>
      <c r="Z30" s="7">
        <v>-0.47</v>
      </c>
      <c r="AA30" s="25">
        <v>15631647</v>
      </c>
    </row>
    <row r="31" spans="1:27" ht="13.5">
      <c r="A31" s="5" t="s">
        <v>35</v>
      </c>
      <c r="B31" s="3"/>
      <c r="C31" s="22">
        <v>56420699</v>
      </c>
      <c r="D31" s="22"/>
      <c r="E31" s="23">
        <v>66336640</v>
      </c>
      <c r="F31" s="24">
        <v>66322120</v>
      </c>
      <c r="G31" s="24">
        <v>2052594</v>
      </c>
      <c r="H31" s="24">
        <v>2387039</v>
      </c>
      <c r="I31" s="24">
        <v>3010516</v>
      </c>
      <c r="J31" s="24">
        <v>7450149</v>
      </c>
      <c r="K31" s="24">
        <v>4849204</v>
      </c>
      <c r="L31" s="24">
        <v>4916525</v>
      </c>
      <c r="M31" s="24">
        <v>3399212</v>
      </c>
      <c r="N31" s="24">
        <v>13164941</v>
      </c>
      <c r="O31" s="24"/>
      <c r="P31" s="24"/>
      <c r="Q31" s="24"/>
      <c r="R31" s="24"/>
      <c r="S31" s="24"/>
      <c r="T31" s="24"/>
      <c r="U31" s="24"/>
      <c r="V31" s="24"/>
      <c r="W31" s="24">
        <v>20615090</v>
      </c>
      <c r="X31" s="24">
        <v>27542877</v>
      </c>
      <c r="Y31" s="24">
        <v>-6927787</v>
      </c>
      <c r="Z31" s="6">
        <v>-25.15</v>
      </c>
      <c r="AA31" s="22">
        <v>66322120</v>
      </c>
    </row>
    <row r="32" spans="1:27" ht="13.5">
      <c r="A32" s="2" t="s">
        <v>36</v>
      </c>
      <c r="B32" s="3"/>
      <c r="C32" s="19">
        <f aca="true" t="shared" si="6" ref="C32:Y32">SUM(C33:C37)</f>
        <v>117750281</v>
      </c>
      <c r="D32" s="19">
        <f>SUM(D33:D37)</f>
        <v>0</v>
      </c>
      <c r="E32" s="20">
        <f t="shared" si="6"/>
        <v>105383700</v>
      </c>
      <c r="F32" s="21">
        <f t="shared" si="6"/>
        <v>104959300</v>
      </c>
      <c r="G32" s="21">
        <f t="shared" si="6"/>
        <v>5205383</v>
      </c>
      <c r="H32" s="21">
        <f t="shared" si="6"/>
        <v>5316350</v>
      </c>
      <c r="I32" s="21">
        <f t="shared" si="6"/>
        <v>6188530</v>
      </c>
      <c r="J32" s="21">
        <f t="shared" si="6"/>
        <v>16710263</v>
      </c>
      <c r="K32" s="21">
        <f t="shared" si="6"/>
        <v>6483122</v>
      </c>
      <c r="L32" s="21">
        <f t="shared" si="6"/>
        <v>9587671</v>
      </c>
      <c r="M32" s="21">
        <f t="shared" si="6"/>
        <v>9707984</v>
      </c>
      <c r="N32" s="21">
        <f t="shared" si="6"/>
        <v>25778777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42489040</v>
      </c>
      <c r="X32" s="21">
        <f t="shared" si="6"/>
        <v>47692023</v>
      </c>
      <c r="Y32" s="21">
        <f t="shared" si="6"/>
        <v>-5202983</v>
      </c>
      <c r="Z32" s="4">
        <f>+IF(X32&lt;&gt;0,+(Y32/X32)*100,0)</f>
        <v>-10.909545606819824</v>
      </c>
      <c r="AA32" s="19">
        <f>SUM(AA33:AA37)</f>
        <v>104959300</v>
      </c>
    </row>
    <row r="33" spans="1:27" ht="13.5">
      <c r="A33" s="5" t="s">
        <v>37</v>
      </c>
      <c r="B33" s="3"/>
      <c r="C33" s="22">
        <v>13707198</v>
      </c>
      <c r="D33" s="22"/>
      <c r="E33" s="23">
        <v>11775930</v>
      </c>
      <c r="F33" s="24">
        <v>11775930</v>
      </c>
      <c r="G33" s="24">
        <v>954777</v>
      </c>
      <c r="H33" s="24">
        <v>603094</v>
      </c>
      <c r="I33" s="24">
        <v>1583501</v>
      </c>
      <c r="J33" s="24">
        <v>3141372</v>
      </c>
      <c r="K33" s="24">
        <v>908960</v>
      </c>
      <c r="L33" s="24">
        <v>2002395</v>
      </c>
      <c r="M33" s="24">
        <v>1150547</v>
      </c>
      <c r="N33" s="24">
        <v>4061902</v>
      </c>
      <c r="O33" s="24"/>
      <c r="P33" s="24"/>
      <c r="Q33" s="24"/>
      <c r="R33" s="24"/>
      <c r="S33" s="24"/>
      <c r="T33" s="24"/>
      <c r="U33" s="24"/>
      <c r="V33" s="24"/>
      <c r="W33" s="24">
        <v>7203274</v>
      </c>
      <c r="X33" s="24">
        <v>6810649</v>
      </c>
      <c r="Y33" s="24">
        <v>392625</v>
      </c>
      <c r="Z33" s="6">
        <v>5.76</v>
      </c>
      <c r="AA33" s="22">
        <v>11775930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38782756</v>
      </c>
      <c r="D35" s="22"/>
      <c r="E35" s="23">
        <v>48607000</v>
      </c>
      <c r="F35" s="24">
        <v>48182600</v>
      </c>
      <c r="G35" s="24">
        <v>1904404</v>
      </c>
      <c r="H35" s="24">
        <v>2187508</v>
      </c>
      <c r="I35" s="24">
        <v>2101516</v>
      </c>
      <c r="J35" s="24">
        <v>6193428</v>
      </c>
      <c r="K35" s="24">
        <v>2700199</v>
      </c>
      <c r="L35" s="24">
        <v>3321044</v>
      </c>
      <c r="M35" s="24">
        <v>4110807</v>
      </c>
      <c r="N35" s="24">
        <v>10132050</v>
      </c>
      <c r="O35" s="24"/>
      <c r="P35" s="24"/>
      <c r="Q35" s="24"/>
      <c r="R35" s="24"/>
      <c r="S35" s="24"/>
      <c r="T35" s="24"/>
      <c r="U35" s="24"/>
      <c r="V35" s="24"/>
      <c r="W35" s="24">
        <v>16325478</v>
      </c>
      <c r="X35" s="24">
        <v>18899202</v>
      </c>
      <c r="Y35" s="24">
        <v>-2573724</v>
      </c>
      <c r="Z35" s="6">
        <v>-13.62</v>
      </c>
      <c r="AA35" s="22">
        <v>48182600</v>
      </c>
    </row>
    <row r="36" spans="1:27" ht="13.5">
      <c r="A36" s="5" t="s">
        <v>40</v>
      </c>
      <c r="B36" s="3"/>
      <c r="C36" s="22">
        <v>38426211</v>
      </c>
      <c r="D36" s="22"/>
      <c r="E36" s="23">
        <v>16493520</v>
      </c>
      <c r="F36" s="24">
        <v>16493520</v>
      </c>
      <c r="G36" s="24">
        <v>543057</v>
      </c>
      <c r="H36" s="24">
        <v>538037</v>
      </c>
      <c r="I36" s="24">
        <v>539235</v>
      </c>
      <c r="J36" s="24">
        <v>1620329</v>
      </c>
      <c r="K36" s="24">
        <v>801022</v>
      </c>
      <c r="L36" s="24">
        <v>1229719</v>
      </c>
      <c r="M36" s="24">
        <v>2224432</v>
      </c>
      <c r="N36" s="24">
        <v>4255173</v>
      </c>
      <c r="O36" s="24"/>
      <c r="P36" s="24"/>
      <c r="Q36" s="24"/>
      <c r="R36" s="24"/>
      <c r="S36" s="24"/>
      <c r="T36" s="24"/>
      <c r="U36" s="24"/>
      <c r="V36" s="24"/>
      <c r="W36" s="24">
        <v>5875502</v>
      </c>
      <c r="X36" s="24">
        <v>7910352</v>
      </c>
      <c r="Y36" s="24">
        <v>-2034850</v>
      </c>
      <c r="Z36" s="6">
        <v>-25.72</v>
      </c>
      <c r="AA36" s="22">
        <v>16493520</v>
      </c>
    </row>
    <row r="37" spans="1:27" ht="13.5">
      <c r="A37" s="5" t="s">
        <v>41</v>
      </c>
      <c r="B37" s="3"/>
      <c r="C37" s="25">
        <v>26834116</v>
      </c>
      <c r="D37" s="25"/>
      <c r="E37" s="26">
        <v>28507250</v>
      </c>
      <c r="F37" s="27">
        <v>28507250</v>
      </c>
      <c r="G37" s="27">
        <v>1803145</v>
      </c>
      <c r="H37" s="27">
        <v>1987711</v>
      </c>
      <c r="I37" s="27">
        <v>1964278</v>
      </c>
      <c r="J37" s="27">
        <v>5755134</v>
      </c>
      <c r="K37" s="27">
        <v>2072941</v>
      </c>
      <c r="L37" s="27">
        <v>3034513</v>
      </c>
      <c r="M37" s="27">
        <v>2222198</v>
      </c>
      <c r="N37" s="27">
        <v>7329652</v>
      </c>
      <c r="O37" s="27"/>
      <c r="P37" s="27"/>
      <c r="Q37" s="27"/>
      <c r="R37" s="27"/>
      <c r="S37" s="27"/>
      <c r="T37" s="27"/>
      <c r="U37" s="27"/>
      <c r="V37" s="27"/>
      <c r="W37" s="27">
        <v>13084786</v>
      </c>
      <c r="X37" s="27">
        <v>14071820</v>
      </c>
      <c r="Y37" s="27">
        <v>-987034</v>
      </c>
      <c r="Z37" s="7">
        <v>-7.01</v>
      </c>
      <c r="AA37" s="25">
        <v>28507250</v>
      </c>
    </row>
    <row r="38" spans="1:27" ht="13.5">
      <c r="A38" s="2" t="s">
        <v>42</v>
      </c>
      <c r="B38" s="8"/>
      <c r="C38" s="19">
        <f aca="true" t="shared" si="7" ref="C38:Y38">SUM(C39:C41)</f>
        <v>90119838</v>
      </c>
      <c r="D38" s="19">
        <f>SUM(D39:D41)</f>
        <v>0</v>
      </c>
      <c r="E38" s="20">
        <f t="shared" si="7"/>
        <v>124399333</v>
      </c>
      <c r="F38" s="21">
        <f t="shared" si="7"/>
        <v>124728280</v>
      </c>
      <c r="G38" s="21">
        <f t="shared" si="7"/>
        <v>3922135</v>
      </c>
      <c r="H38" s="21">
        <f t="shared" si="7"/>
        <v>7609505</v>
      </c>
      <c r="I38" s="21">
        <f t="shared" si="7"/>
        <v>8505843</v>
      </c>
      <c r="J38" s="21">
        <f t="shared" si="7"/>
        <v>20037483</v>
      </c>
      <c r="K38" s="21">
        <f t="shared" si="7"/>
        <v>8476282</v>
      </c>
      <c r="L38" s="21">
        <f t="shared" si="7"/>
        <v>13387870</v>
      </c>
      <c r="M38" s="21">
        <f t="shared" si="7"/>
        <v>9710930</v>
      </c>
      <c r="N38" s="21">
        <f t="shared" si="7"/>
        <v>31575082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51612565</v>
      </c>
      <c r="X38" s="21">
        <f t="shared" si="7"/>
        <v>54310733</v>
      </c>
      <c r="Y38" s="21">
        <f t="shared" si="7"/>
        <v>-2698168</v>
      </c>
      <c r="Z38" s="4">
        <f>+IF(X38&lt;&gt;0,+(Y38/X38)*100,0)</f>
        <v>-4.968019857143155</v>
      </c>
      <c r="AA38" s="19">
        <f>SUM(AA39:AA41)</f>
        <v>124728280</v>
      </c>
    </row>
    <row r="39" spans="1:27" ht="13.5">
      <c r="A39" s="5" t="s">
        <v>43</v>
      </c>
      <c r="B39" s="3"/>
      <c r="C39" s="22">
        <v>6212750</v>
      </c>
      <c r="D39" s="22"/>
      <c r="E39" s="23">
        <v>9273838</v>
      </c>
      <c r="F39" s="24">
        <v>9273838</v>
      </c>
      <c r="G39" s="24">
        <v>312425</v>
      </c>
      <c r="H39" s="24">
        <v>261094</v>
      </c>
      <c r="I39" s="24">
        <v>484224</v>
      </c>
      <c r="J39" s="24">
        <v>1057743</v>
      </c>
      <c r="K39" s="24">
        <v>505698</v>
      </c>
      <c r="L39" s="24">
        <v>618705</v>
      </c>
      <c r="M39" s="24">
        <v>1031250</v>
      </c>
      <c r="N39" s="24">
        <v>2155653</v>
      </c>
      <c r="O39" s="24"/>
      <c r="P39" s="24"/>
      <c r="Q39" s="24"/>
      <c r="R39" s="24"/>
      <c r="S39" s="24"/>
      <c r="T39" s="24"/>
      <c r="U39" s="24"/>
      <c r="V39" s="24"/>
      <c r="W39" s="24">
        <v>3213396</v>
      </c>
      <c r="X39" s="24">
        <v>3325475</v>
      </c>
      <c r="Y39" s="24">
        <v>-112079</v>
      </c>
      <c r="Z39" s="6">
        <v>-3.37</v>
      </c>
      <c r="AA39" s="22">
        <v>9273838</v>
      </c>
    </row>
    <row r="40" spans="1:27" ht="13.5">
      <c r="A40" s="5" t="s">
        <v>44</v>
      </c>
      <c r="B40" s="3"/>
      <c r="C40" s="22">
        <v>79193574</v>
      </c>
      <c r="D40" s="22"/>
      <c r="E40" s="23">
        <v>105489240</v>
      </c>
      <c r="F40" s="24">
        <v>105818187</v>
      </c>
      <c r="G40" s="24">
        <v>3470933</v>
      </c>
      <c r="H40" s="24">
        <v>6996102</v>
      </c>
      <c r="I40" s="24">
        <v>7336509</v>
      </c>
      <c r="J40" s="24">
        <v>17803544</v>
      </c>
      <c r="K40" s="24">
        <v>7495159</v>
      </c>
      <c r="L40" s="24">
        <v>12319378</v>
      </c>
      <c r="M40" s="24">
        <v>8136685</v>
      </c>
      <c r="N40" s="24">
        <v>27951222</v>
      </c>
      <c r="O40" s="24"/>
      <c r="P40" s="24"/>
      <c r="Q40" s="24"/>
      <c r="R40" s="24"/>
      <c r="S40" s="24"/>
      <c r="T40" s="24"/>
      <c r="U40" s="24"/>
      <c r="V40" s="24"/>
      <c r="W40" s="24">
        <v>45754766</v>
      </c>
      <c r="X40" s="24">
        <v>47003280</v>
      </c>
      <c r="Y40" s="24">
        <v>-1248514</v>
      </c>
      <c r="Z40" s="6">
        <v>-2.66</v>
      </c>
      <c r="AA40" s="22">
        <v>105818187</v>
      </c>
    </row>
    <row r="41" spans="1:27" ht="13.5">
      <c r="A41" s="5" t="s">
        <v>45</v>
      </c>
      <c r="B41" s="3"/>
      <c r="C41" s="22">
        <v>4713514</v>
      </c>
      <c r="D41" s="22"/>
      <c r="E41" s="23">
        <v>9636255</v>
      </c>
      <c r="F41" s="24">
        <v>9636255</v>
      </c>
      <c r="G41" s="24">
        <v>138777</v>
      </c>
      <c r="H41" s="24">
        <v>352309</v>
      </c>
      <c r="I41" s="24">
        <v>685110</v>
      </c>
      <c r="J41" s="24">
        <v>1176196</v>
      </c>
      <c r="K41" s="24">
        <v>475425</v>
      </c>
      <c r="L41" s="24">
        <v>449787</v>
      </c>
      <c r="M41" s="24">
        <v>542995</v>
      </c>
      <c r="N41" s="24">
        <v>1468207</v>
      </c>
      <c r="O41" s="24"/>
      <c r="P41" s="24"/>
      <c r="Q41" s="24"/>
      <c r="R41" s="24"/>
      <c r="S41" s="24"/>
      <c r="T41" s="24"/>
      <c r="U41" s="24"/>
      <c r="V41" s="24"/>
      <c r="W41" s="24">
        <v>2644403</v>
      </c>
      <c r="X41" s="24">
        <v>3981978</v>
      </c>
      <c r="Y41" s="24">
        <v>-1337575</v>
      </c>
      <c r="Z41" s="6">
        <v>-33.59</v>
      </c>
      <c r="AA41" s="22">
        <v>9636255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>
        <v>5092288</v>
      </c>
      <c r="D47" s="19"/>
      <c r="E47" s="20">
        <v>6898760</v>
      </c>
      <c r="F47" s="21">
        <v>6898760</v>
      </c>
      <c r="G47" s="21">
        <v>432853</v>
      </c>
      <c r="H47" s="21">
        <v>485867</v>
      </c>
      <c r="I47" s="21">
        <v>517069</v>
      </c>
      <c r="J47" s="21">
        <v>1435789</v>
      </c>
      <c r="K47" s="21">
        <v>558244</v>
      </c>
      <c r="L47" s="21">
        <v>371712</v>
      </c>
      <c r="M47" s="21">
        <v>223937</v>
      </c>
      <c r="N47" s="21">
        <v>1153893</v>
      </c>
      <c r="O47" s="21"/>
      <c r="P47" s="21"/>
      <c r="Q47" s="21"/>
      <c r="R47" s="21"/>
      <c r="S47" s="21"/>
      <c r="T47" s="21"/>
      <c r="U47" s="21"/>
      <c r="V47" s="21"/>
      <c r="W47" s="21">
        <v>2589682</v>
      </c>
      <c r="X47" s="21">
        <v>3434700</v>
      </c>
      <c r="Y47" s="21">
        <v>-845018</v>
      </c>
      <c r="Z47" s="4">
        <v>-24.6</v>
      </c>
      <c r="AA47" s="19">
        <v>6898760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307093482</v>
      </c>
      <c r="D48" s="40">
        <f>+D28+D32+D38+D42+D47</f>
        <v>0</v>
      </c>
      <c r="E48" s="41">
        <f t="shared" si="9"/>
        <v>366753410</v>
      </c>
      <c r="F48" s="42">
        <f t="shared" si="9"/>
        <v>367043437</v>
      </c>
      <c r="G48" s="42">
        <f t="shared" si="9"/>
        <v>15620158</v>
      </c>
      <c r="H48" s="42">
        <f t="shared" si="9"/>
        <v>18435542</v>
      </c>
      <c r="I48" s="42">
        <f t="shared" si="9"/>
        <v>21678063</v>
      </c>
      <c r="J48" s="42">
        <f t="shared" si="9"/>
        <v>55733763</v>
      </c>
      <c r="K48" s="42">
        <f t="shared" si="9"/>
        <v>23429319</v>
      </c>
      <c r="L48" s="42">
        <f t="shared" si="9"/>
        <v>32121933</v>
      </c>
      <c r="M48" s="42">
        <f t="shared" si="9"/>
        <v>26060898</v>
      </c>
      <c r="N48" s="42">
        <f t="shared" si="9"/>
        <v>81612150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137345913</v>
      </c>
      <c r="X48" s="42">
        <f t="shared" si="9"/>
        <v>156586130</v>
      </c>
      <c r="Y48" s="42">
        <f t="shared" si="9"/>
        <v>-19240217</v>
      </c>
      <c r="Z48" s="43">
        <f>+IF(X48&lt;&gt;0,+(Y48/X48)*100,0)</f>
        <v>-12.287306034065724</v>
      </c>
      <c r="AA48" s="40">
        <f>+AA28+AA32+AA38+AA42+AA47</f>
        <v>367043437</v>
      </c>
    </row>
    <row r="49" spans="1:27" ht="13.5">
      <c r="A49" s="14" t="s">
        <v>58</v>
      </c>
      <c r="B49" s="15"/>
      <c r="C49" s="44">
        <f aca="true" t="shared" si="10" ref="C49:Y49">+C25-C48</f>
        <v>27018385</v>
      </c>
      <c r="D49" s="44">
        <f>+D25-D48</f>
        <v>0</v>
      </c>
      <c r="E49" s="45">
        <f t="shared" si="10"/>
        <v>-8644276</v>
      </c>
      <c r="F49" s="46">
        <f t="shared" si="10"/>
        <v>-8525356</v>
      </c>
      <c r="G49" s="46">
        <f t="shared" si="10"/>
        <v>84918434</v>
      </c>
      <c r="H49" s="46">
        <f t="shared" si="10"/>
        <v>-16161837</v>
      </c>
      <c r="I49" s="46">
        <f t="shared" si="10"/>
        <v>-20131917</v>
      </c>
      <c r="J49" s="46">
        <f t="shared" si="10"/>
        <v>48624680</v>
      </c>
      <c r="K49" s="46">
        <f t="shared" si="10"/>
        <v>-4848366</v>
      </c>
      <c r="L49" s="46">
        <f t="shared" si="10"/>
        <v>42696261</v>
      </c>
      <c r="M49" s="46">
        <f t="shared" si="10"/>
        <v>115268</v>
      </c>
      <c r="N49" s="46">
        <f t="shared" si="10"/>
        <v>37963163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86587843</v>
      </c>
      <c r="X49" s="46">
        <f>IF(F25=F48,0,X25-X48)</f>
        <v>57355889</v>
      </c>
      <c r="Y49" s="46">
        <f t="shared" si="10"/>
        <v>29231954</v>
      </c>
      <c r="Z49" s="47">
        <f>+IF(X49&lt;&gt;0,+(Y49/X49)*100,0)</f>
        <v>50.96591563596896</v>
      </c>
      <c r="AA49" s="44">
        <f>+AA25-AA48</f>
        <v>-8525356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237228414</v>
      </c>
      <c r="D5" s="19">
        <f>SUM(D6:D8)</f>
        <v>0</v>
      </c>
      <c r="E5" s="20">
        <f t="shared" si="0"/>
        <v>211036122</v>
      </c>
      <c r="F5" s="21">
        <f t="shared" si="0"/>
        <v>211468110</v>
      </c>
      <c r="G5" s="21">
        <f t="shared" si="0"/>
        <v>56223913</v>
      </c>
      <c r="H5" s="21">
        <f t="shared" si="0"/>
        <v>7442053</v>
      </c>
      <c r="I5" s="21">
        <f t="shared" si="0"/>
        <v>9396947</v>
      </c>
      <c r="J5" s="21">
        <f t="shared" si="0"/>
        <v>73062913</v>
      </c>
      <c r="K5" s="21">
        <f t="shared" si="0"/>
        <v>19717579</v>
      </c>
      <c r="L5" s="21">
        <f t="shared" si="0"/>
        <v>5983861</v>
      </c>
      <c r="M5" s="21">
        <f t="shared" si="0"/>
        <v>41055373</v>
      </c>
      <c r="N5" s="21">
        <f t="shared" si="0"/>
        <v>66756813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139819726</v>
      </c>
      <c r="X5" s="21">
        <f t="shared" si="0"/>
        <v>127287165</v>
      </c>
      <c r="Y5" s="21">
        <f t="shared" si="0"/>
        <v>12532561</v>
      </c>
      <c r="Z5" s="4">
        <f>+IF(X5&lt;&gt;0,+(Y5/X5)*100,0)</f>
        <v>9.845895302955329</v>
      </c>
      <c r="AA5" s="19">
        <f>SUM(AA6:AA8)</f>
        <v>211468110</v>
      </c>
    </row>
    <row r="6" spans="1:27" ht="13.5">
      <c r="A6" s="5" t="s">
        <v>33</v>
      </c>
      <c r="B6" s="3"/>
      <c r="C6" s="22">
        <v>4699706</v>
      </c>
      <c r="D6" s="22"/>
      <c r="E6" s="23">
        <v>6461000</v>
      </c>
      <c r="F6" s="24">
        <v>6792988</v>
      </c>
      <c r="G6" s="24">
        <v>118729</v>
      </c>
      <c r="H6" s="24">
        <v>100764</v>
      </c>
      <c r="I6" s="24">
        <v>4398952</v>
      </c>
      <c r="J6" s="24">
        <v>4618445</v>
      </c>
      <c r="K6" s="24">
        <v>110304</v>
      </c>
      <c r="L6" s="24">
        <v>132495</v>
      </c>
      <c r="M6" s="24">
        <v>67861</v>
      </c>
      <c r="N6" s="24">
        <v>310660</v>
      </c>
      <c r="O6" s="24"/>
      <c r="P6" s="24"/>
      <c r="Q6" s="24"/>
      <c r="R6" s="24"/>
      <c r="S6" s="24"/>
      <c r="T6" s="24"/>
      <c r="U6" s="24"/>
      <c r="V6" s="24"/>
      <c r="W6" s="24">
        <v>4929105</v>
      </c>
      <c r="X6" s="24">
        <v>4270721</v>
      </c>
      <c r="Y6" s="24">
        <v>658384</v>
      </c>
      <c r="Z6" s="6">
        <v>15.42</v>
      </c>
      <c r="AA6" s="22">
        <v>6792988</v>
      </c>
    </row>
    <row r="7" spans="1:27" ht="13.5">
      <c r="A7" s="5" t="s">
        <v>34</v>
      </c>
      <c r="B7" s="3"/>
      <c r="C7" s="25">
        <v>200825826</v>
      </c>
      <c r="D7" s="25"/>
      <c r="E7" s="26">
        <v>198851313</v>
      </c>
      <c r="F7" s="27">
        <v>198951313</v>
      </c>
      <c r="G7" s="27">
        <v>56030193</v>
      </c>
      <c r="H7" s="27">
        <v>7190010</v>
      </c>
      <c r="I7" s="27">
        <v>4918527</v>
      </c>
      <c r="J7" s="27">
        <v>68138730</v>
      </c>
      <c r="K7" s="27">
        <v>19585808</v>
      </c>
      <c r="L7" s="27">
        <v>5855019</v>
      </c>
      <c r="M7" s="27">
        <v>40839179</v>
      </c>
      <c r="N7" s="27">
        <v>66280006</v>
      </c>
      <c r="O7" s="27"/>
      <c r="P7" s="27"/>
      <c r="Q7" s="27"/>
      <c r="R7" s="27"/>
      <c r="S7" s="27"/>
      <c r="T7" s="27"/>
      <c r="U7" s="27"/>
      <c r="V7" s="27"/>
      <c r="W7" s="27">
        <v>134418736</v>
      </c>
      <c r="X7" s="27">
        <v>121299303</v>
      </c>
      <c r="Y7" s="27">
        <v>13119433</v>
      </c>
      <c r="Z7" s="7">
        <v>10.82</v>
      </c>
      <c r="AA7" s="25">
        <v>198951313</v>
      </c>
    </row>
    <row r="8" spans="1:27" ht="13.5">
      <c r="A8" s="5" t="s">
        <v>35</v>
      </c>
      <c r="B8" s="3"/>
      <c r="C8" s="22">
        <v>31702882</v>
      </c>
      <c r="D8" s="22"/>
      <c r="E8" s="23">
        <v>5723809</v>
      </c>
      <c r="F8" s="24">
        <v>5723809</v>
      </c>
      <c r="G8" s="24">
        <v>74991</v>
      </c>
      <c r="H8" s="24">
        <v>151279</v>
      </c>
      <c r="I8" s="24">
        <v>79468</v>
      </c>
      <c r="J8" s="24">
        <v>305738</v>
      </c>
      <c r="K8" s="24">
        <v>21467</v>
      </c>
      <c r="L8" s="24">
        <v>-3653</v>
      </c>
      <c r="M8" s="24">
        <v>148333</v>
      </c>
      <c r="N8" s="24">
        <v>166147</v>
      </c>
      <c r="O8" s="24"/>
      <c r="P8" s="24"/>
      <c r="Q8" s="24"/>
      <c r="R8" s="24"/>
      <c r="S8" s="24"/>
      <c r="T8" s="24"/>
      <c r="U8" s="24"/>
      <c r="V8" s="24"/>
      <c r="W8" s="24">
        <v>471885</v>
      </c>
      <c r="X8" s="24">
        <v>1717141</v>
      </c>
      <c r="Y8" s="24">
        <v>-1245256</v>
      </c>
      <c r="Z8" s="6">
        <v>-72.52</v>
      </c>
      <c r="AA8" s="22">
        <v>5723809</v>
      </c>
    </row>
    <row r="9" spans="1:27" ht="13.5">
      <c r="A9" s="2" t="s">
        <v>36</v>
      </c>
      <c r="B9" s="3"/>
      <c r="C9" s="19">
        <f aca="true" t="shared" si="1" ref="C9:Y9">SUM(C10:C14)</f>
        <v>35802879</v>
      </c>
      <c r="D9" s="19">
        <f>SUM(D10:D14)</f>
        <v>0</v>
      </c>
      <c r="E9" s="20">
        <f t="shared" si="1"/>
        <v>20851792</v>
      </c>
      <c r="F9" s="21">
        <f t="shared" si="1"/>
        <v>20851792</v>
      </c>
      <c r="G9" s="21">
        <f t="shared" si="1"/>
        <v>591927</v>
      </c>
      <c r="H9" s="21">
        <f t="shared" si="1"/>
        <v>889082</v>
      </c>
      <c r="I9" s="21">
        <f t="shared" si="1"/>
        <v>1177864</v>
      </c>
      <c r="J9" s="21">
        <f t="shared" si="1"/>
        <v>2658873</v>
      </c>
      <c r="K9" s="21">
        <f t="shared" si="1"/>
        <v>1103530</v>
      </c>
      <c r="L9" s="21">
        <f t="shared" si="1"/>
        <v>1144031</v>
      </c>
      <c r="M9" s="21">
        <f t="shared" si="1"/>
        <v>1149879</v>
      </c>
      <c r="N9" s="21">
        <f t="shared" si="1"/>
        <v>3397440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6056313</v>
      </c>
      <c r="X9" s="21">
        <f t="shared" si="1"/>
        <v>9010099</v>
      </c>
      <c r="Y9" s="21">
        <f t="shared" si="1"/>
        <v>-2953786</v>
      </c>
      <c r="Z9" s="4">
        <f>+IF(X9&lt;&gt;0,+(Y9/X9)*100,0)</f>
        <v>-32.78305821057016</v>
      </c>
      <c r="AA9" s="19">
        <f>SUM(AA10:AA14)</f>
        <v>20851792</v>
      </c>
    </row>
    <row r="10" spans="1:27" ht="13.5">
      <c r="A10" s="5" t="s">
        <v>37</v>
      </c>
      <c r="B10" s="3"/>
      <c r="C10" s="22">
        <v>6113119</v>
      </c>
      <c r="D10" s="22"/>
      <c r="E10" s="23">
        <v>6154632</v>
      </c>
      <c r="F10" s="24">
        <v>6154632</v>
      </c>
      <c r="G10" s="24">
        <v>24938</v>
      </c>
      <c r="H10" s="24">
        <v>352306</v>
      </c>
      <c r="I10" s="24">
        <v>646227</v>
      </c>
      <c r="J10" s="24">
        <v>1023471</v>
      </c>
      <c r="K10" s="24">
        <v>505096</v>
      </c>
      <c r="L10" s="24">
        <v>622353</v>
      </c>
      <c r="M10" s="24">
        <v>703771</v>
      </c>
      <c r="N10" s="24">
        <v>1831220</v>
      </c>
      <c r="O10" s="24"/>
      <c r="P10" s="24"/>
      <c r="Q10" s="24"/>
      <c r="R10" s="24"/>
      <c r="S10" s="24"/>
      <c r="T10" s="24"/>
      <c r="U10" s="24"/>
      <c r="V10" s="24"/>
      <c r="W10" s="24">
        <v>2854691</v>
      </c>
      <c r="X10" s="24">
        <v>3692780</v>
      </c>
      <c r="Y10" s="24">
        <v>-838089</v>
      </c>
      <c r="Z10" s="6">
        <v>-22.7</v>
      </c>
      <c r="AA10" s="22">
        <v>6154632</v>
      </c>
    </row>
    <row r="11" spans="1:27" ht="13.5">
      <c r="A11" s="5" t="s">
        <v>38</v>
      </c>
      <c r="B11" s="3"/>
      <c r="C11" s="22">
        <v>-332003</v>
      </c>
      <c r="D11" s="22"/>
      <c r="E11" s="23">
        <v>75260</v>
      </c>
      <c r="F11" s="24">
        <v>75260</v>
      </c>
      <c r="G11" s="24">
        <v>-72249</v>
      </c>
      <c r="H11" s="24">
        <v>-73944</v>
      </c>
      <c r="I11" s="24">
        <v>-61938</v>
      </c>
      <c r="J11" s="24">
        <v>-208131</v>
      </c>
      <c r="K11" s="24">
        <v>-55746</v>
      </c>
      <c r="L11" s="24">
        <v>-50193</v>
      </c>
      <c r="M11" s="24">
        <v>-29226</v>
      </c>
      <c r="N11" s="24">
        <v>-135165</v>
      </c>
      <c r="O11" s="24"/>
      <c r="P11" s="24"/>
      <c r="Q11" s="24"/>
      <c r="R11" s="24"/>
      <c r="S11" s="24"/>
      <c r="T11" s="24"/>
      <c r="U11" s="24"/>
      <c r="V11" s="24"/>
      <c r="W11" s="24">
        <v>-343296</v>
      </c>
      <c r="X11" s="24">
        <v>53435</v>
      </c>
      <c r="Y11" s="24">
        <v>-396731</v>
      </c>
      <c r="Z11" s="6">
        <v>-742.46</v>
      </c>
      <c r="AA11" s="22">
        <v>75260</v>
      </c>
    </row>
    <row r="12" spans="1:27" ht="13.5">
      <c r="A12" s="5" t="s">
        <v>39</v>
      </c>
      <c r="B12" s="3"/>
      <c r="C12" s="22">
        <v>30021763</v>
      </c>
      <c r="D12" s="22"/>
      <c r="E12" s="23">
        <v>14621900</v>
      </c>
      <c r="F12" s="24">
        <v>14621900</v>
      </c>
      <c r="G12" s="24">
        <v>639238</v>
      </c>
      <c r="H12" s="24">
        <v>610720</v>
      </c>
      <c r="I12" s="24">
        <v>593575</v>
      </c>
      <c r="J12" s="24">
        <v>1843533</v>
      </c>
      <c r="K12" s="24">
        <v>654180</v>
      </c>
      <c r="L12" s="24">
        <v>571871</v>
      </c>
      <c r="M12" s="24">
        <v>475334</v>
      </c>
      <c r="N12" s="24">
        <v>1701385</v>
      </c>
      <c r="O12" s="24"/>
      <c r="P12" s="24"/>
      <c r="Q12" s="24"/>
      <c r="R12" s="24"/>
      <c r="S12" s="24"/>
      <c r="T12" s="24"/>
      <c r="U12" s="24"/>
      <c r="V12" s="24"/>
      <c r="W12" s="24">
        <v>3544918</v>
      </c>
      <c r="X12" s="24">
        <v>5263884</v>
      </c>
      <c r="Y12" s="24">
        <v>-1718966</v>
      </c>
      <c r="Z12" s="6">
        <v>-32.66</v>
      </c>
      <c r="AA12" s="22">
        <v>14621900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7711960</v>
      </c>
      <c r="D15" s="19">
        <f>SUM(D16:D18)</f>
        <v>0</v>
      </c>
      <c r="E15" s="20">
        <f t="shared" si="2"/>
        <v>7627300</v>
      </c>
      <c r="F15" s="21">
        <f t="shared" si="2"/>
        <v>8239181</v>
      </c>
      <c r="G15" s="21">
        <f t="shared" si="2"/>
        <v>1890305</v>
      </c>
      <c r="H15" s="21">
        <f t="shared" si="2"/>
        <v>1120726</v>
      </c>
      <c r="I15" s="21">
        <f t="shared" si="2"/>
        <v>1023726</v>
      </c>
      <c r="J15" s="21">
        <f t="shared" si="2"/>
        <v>4034757</v>
      </c>
      <c r="K15" s="21">
        <f t="shared" si="2"/>
        <v>861644</v>
      </c>
      <c r="L15" s="21">
        <f t="shared" si="2"/>
        <v>663004</v>
      </c>
      <c r="M15" s="21">
        <f t="shared" si="2"/>
        <v>530729</v>
      </c>
      <c r="N15" s="21">
        <f t="shared" si="2"/>
        <v>2055377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6090134</v>
      </c>
      <c r="X15" s="21">
        <f t="shared" si="2"/>
        <v>3139006</v>
      </c>
      <c r="Y15" s="21">
        <f t="shared" si="2"/>
        <v>2951128</v>
      </c>
      <c r="Z15" s="4">
        <f>+IF(X15&lt;&gt;0,+(Y15/X15)*100,0)</f>
        <v>94.01472950354348</v>
      </c>
      <c r="AA15" s="19">
        <f>SUM(AA16:AA18)</f>
        <v>8239181</v>
      </c>
    </row>
    <row r="16" spans="1:27" ht="13.5">
      <c r="A16" s="5" t="s">
        <v>43</v>
      </c>
      <c r="B16" s="3"/>
      <c r="C16" s="22">
        <v>2371484</v>
      </c>
      <c r="D16" s="22"/>
      <c r="E16" s="23">
        <v>2026480</v>
      </c>
      <c r="F16" s="24">
        <v>2638361</v>
      </c>
      <c r="G16" s="24">
        <v>1358543</v>
      </c>
      <c r="H16" s="24">
        <v>819764</v>
      </c>
      <c r="I16" s="24">
        <v>536043</v>
      </c>
      <c r="J16" s="24">
        <v>2714350</v>
      </c>
      <c r="K16" s="24">
        <v>262930</v>
      </c>
      <c r="L16" s="24">
        <v>207218</v>
      </c>
      <c r="M16" s="24">
        <v>212802</v>
      </c>
      <c r="N16" s="24">
        <v>682950</v>
      </c>
      <c r="O16" s="24"/>
      <c r="P16" s="24"/>
      <c r="Q16" s="24"/>
      <c r="R16" s="24"/>
      <c r="S16" s="24"/>
      <c r="T16" s="24"/>
      <c r="U16" s="24"/>
      <c r="V16" s="24"/>
      <c r="W16" s="24">
        <v>3397300</v>
      </c>
      <c r="X16" s="24">
        <v>506620</v>
      </c>
      <c r="Y16" s="24">
        <v>2890680</v>
      </c>
      <c r="Z16" s="6">
        <v>570.58</v>
      </c>
      <c r="AA16" s="22">
        <v>2638361</v>
      </c>
    </row>
    <row r="17" spans="1:27" ht="13.5">
      <c r="A17" s="5" t="s">
        <v>44</v>
      </c>
      <c r="B17" s="3"/>
      <c r="C17" s="22">
        <v>5340476</v>
      </c>
      <c r="D17" s="22"/>
      <c r="E17" s="23">
        <v>5600820</v>
      </c>
      <c r="F17" s="24">
        <v>5600820</v>
      </c>
      <c r="G17" s="24">
        <v>531762</v>
      </c>
      <c r="H17" s="24">
        <v>300962</v>
      </c>
      <c r="I17" s="24">
        <v>487683</v>
      </c>
      <c r="J17" s="24">
        <v>1320407</v>
      </c>
      <c r="K17" s="24">
        <v>598714</v>
      </c>
      <c r="L17" s="24">
        <v>455786</v>
      </c>
      <c r="M17" s="24">
        <v>317927</v>
      </c>
      <c r="N17" s="24">
        <v>1372427</v>
      </c>
      <c r="O17" s="24"/>
      <c r="P17" s="24"/>
      <c r="Q17" s="24"/>
      <c r="R17" s="24"/>
      <c r="S17" s="24"/>
      <c r="T17" s="24"/>
      <c r="U17" s="24"/>
      <c r="V17" s="24"/>
      <c r="W17" s="24">
        <v>2692834</v>
      </c>
      <c r="X17" s="24">
        <v>2632386</v>
      </c>
      <c r="Y17" s="24">
        <v>60448</v>
      </c>
      <c r="Z17" s="6">
        <v>2.3</v>
      </c>
      <c r="AA17" s="22">
        <v>5600820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158509211</v>
      </c>
      <c r="D19" s="19">
        <f>SUM(D20:D23)</f>
        <v>0</v>
      </c>
      <c r="E19" s="20">
        <f t="shared" si="3"/>
        <v>179061613</v>
      </c>
      <c r="F19" s="21">
        <f t="shared" si="3"/>
        <v>179061613</v>
      </c>
      <c r="G19" s="21">
        <f t="shared" si="3"/>
        <v>14838508</v>
      </c>
      <c r="H19" s="21">
        <f t="shared" si="3"/>
        <v>14310305</v>
      </c>
      <c r="I19" s="21">
        <f t="shared" si="3"/>
        <v>13595817</v>
      </c>
      <c r="J19" s="21">
        <f t="shared" si="3"/>
        <v>42744630</v>
      </c>
      <c r="K19" s="21">
        <f t="shared" si="3"/>
        <v>13363817</v>
      </c>
      <c r="L19" s="21">
        <f t="shared" si="3"/>
        <v>13207560</v>
      </c>
      <c r="M19" s="21">
        <f t="shared" si="3"/>
        <v>13202184</v>
      </c>
      <c r="N19" s="21">
        <f t="shared" si="3"/>
        <v>39773561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82518191</v>
      </c>
      <c r="X19" s="21">
        <f t="shared" si="3"/>
        <v>90594368</v>
      </c>
      <c r="Y19" s="21">
        <f t="shared" si="3"/>
        <v>-8076177</v>
      </c>
      <c r="Z19" s="4">
        <f>+IF(X19&lt;&gt;0,+(Y19/X19)*100,0)</f>
        <v>-8.914656813986495</v>
      </c>
      <c r="AA19" s="19">
        <f>SUM(AA20:AA23)</f>
        <v>179061613</v>
      </c>
    </row>
    <row r="20" spans="1:27" ht="13.5">
      <c r="A20" s="5" t="s">
        <v>47</v>
      </c>
      <c r="B20" s="3"/>
      <c r="C20" s="22">
        <v>69845256</v>
      </c>
      <c r="D20" s="22"/>
      <c r="E20" s="23">
        <v>75905746</v>
      </c>
      <c r="F20" s="24">
        <v>75905746</v>
      </c>
      <c r="G20" s="24">
        <v>7155080</v>
      </c>
      <c r="H20" s="24">
        <v>6619023</v>
      </c>
      <c r="I20" s="24">
        <v>6130020</v>
      </c>
      <c r="J20" s="24">
        <v>19904123</v>
      </c>
      <c r="K20" s="24">
        <v>5809035</v>
      </c>
      <c r="L20" s="24">
        <v>5597208</v>
      </c>
      <c r="M20" s="24">
        <v>5258378</v>
      </c>
      <c r="N20" s="24">
        <v>16664621</v>
      </c>
      <c r="O20" s="24"/>
      <c r="P20" s="24"/>
      <c r="Q20" s="24"/>
      <c r="R20" s="24"/>
      <c r="S20" s="24"/>
      <c r="T20" s="24"/>
      <c r="U20" s="24"/>
      <c r="V20" s="24"/>
      <c r="W20" s="24">
        <v>36568744</v>
      </c>
      <c r="X20" s="24">
        <v>40989103</v>
      </c>
      <c r="Y20" s="24">
        <v>-4420359</v>
      </c>
      <c r="Z20" s="6">
        <v>-10.78</v>
      </c>
      <c r="AA20" s="22">
        <v>75905746</v>
      </c>
    </row>
    <row r="21" spans="1:27" ht="13.5">
      <c r="A21" s="5" t="s">
        <v>48</v>
      </c>
      <c r="B21" s="3"/>
      <c r="C21" s="22">
        <v>39417446</v>
      </c>
      <c r="D21" s="22"/>
      <c r="E21" s="23">
        <v>47055683</v>
      </c>
      <c r="F21" s="24">
        <v>47055683</v>
      </c>
      <c r="G21" s="24">
        <v>3354394</v>
      </c>
      <c r="H21" s="24">
        <v>3599354</v>
      </c>
      <c r="I21" s="24">
        <v>3250536</v>
      </c>
      <c r="J21" s="24">
        <v>10204284</v>
      </c>
      <c r="K21" s="24">
        <v>3349320</v>
      </c>
      <c r="L21" s="24">
        <v>3427562</v>
      </c>
      <c r="M21" s="24">
        <v>3690123</v>
      </c>
      <c r="N21" s="24">
        <v>10467005</v>
      </c>
      <c r="O21" s="24"/>
      <c r="P21" s="24"/>
      <c r="Q21" s="24"/>
      <c r="R21" s="24"/>
      <c r="S21" s="24"/>
      <c r="T21" s="24"/>
      <c r="U21" s="24"/>
      <c r="V21" s="24"/>
      <c r="W21" s="24">
        <v>20671289</v>
      </c>
      <c r="X21" s="24">
        <v>22116173</v>
      </c>
      <c r="Y21" s="24">
        <v>-1444884</v>
      </c>
      <c r="Z21" s="6">
        <v>-6.53</v>
      </c>
      <c r="AA21" s="22">
        <v>47055683</v>
      </c>
    </row>
    <row r="22" spans="1:27" ht="13.5">
      <c r="A22" s="5" t="s">
        <v>49</v>
      </c>
      <c r="B22" s="3"/>
      <c r="C22" s="25">
        <v>23729582</v>
      </c>
      <c r="D22" s="25"/>
      <c r="E22" s="26">
        <v>25898438</v>
      </c>
      <c r="F22" s="27">
        <v>25898438</v>
      </c>
      <c r="G22" s="27">
        <v>2032905</v>
      </c>
      <c r="H22" s="27">
        <v>1934297</v>
      </c>
      <c r="I22" s="27">
        <v>1993879</v>
      </c>
      <c r="J22" s="27">
        <v>5961081</v>
      </c>
      <c r="K22" s="27">
        <v>1997167</v>
      </c>
      <c r="L22" s="27">
        <v>1990353</v>
      </c>
      <c r="M22" s="27">
        <v>2034749</v>
      </c>
      <c r="N22" s="27">
        <v>6022269</v>
      </c>
      <c r="O22" s="27"/>
      <c r="P22" s="27"/>
      <c r="Q22" s="27"/>
      <c r="R22" s="27"/>
      <c r="S22" s="27"/>
      <c r="T22" s="27"/>
      <c r="U22" s="27"/>
      <c r="V22" s="27"/>
      <c r="W22" s="27">
        <v>11983350</v>
      </c>
      <c r="X22" s="27">
        <v>12690235</v>
      </c>
      <c r="Y22" s="27">
        <v>-706885</v>
      </c>
      <c r="Z22" s="7">
        <v>-5.57</v>
      </c>
      <c r="AA22" s="25">
        <v>25898438</v>
      </c>
    </row>
    <row r="23" spans="1:27" ht="13.5">
      <c r="A23" s="5" t="s">
        <v>50</v>
      </c>
      <c r="B23" s="3"/>
      <c r="C23" s="22">
        <v>25516927</v>
      </c>
      <c r="D23" s="22"/>
      <c r="E23" s="23">
        <v>30201746</v>
      </c>
      <c r="F23" s="24">
        <v>30201746</v>
      </c>
      <c r="G23" s="24">
        <v>2296129</v>
      </c>
      <c r="H23" s="24">
        <v>2157631</v>
      </c>
      <c r="I23" s="24">
        <v>2221382</v>
      </c>
      <c r="J23" s="24">
        <v>6675142</v>
      </c>
      <c r="K23" s="24">
        <v>2208295</v>
      </c>
      <c r="L23" s="24">
        <v>2192437</v>
      </c>
      <c r="M23" s="24">
        <v>2218934</v>
      </c>
      <c r="N23" s="24">
        <v>6619666</v>
      </c>
      <c r="O23" s="24"/>
      <c r="P23" s="24"/>
      <c r="Q23" s="24"/>
      <c r="R23" s="24"/>
      <c r="S23" s="24"/>
      <c r="T23" s="24"/>
      <c r="U23" s="24"/>
      <c r="V23" s="24"/>
      <c r="W23" s="24">
        <v>13294808</v>
      </c>
      <c r="X23" s="24">
        <v>14798857</v>
      </c>
      <c r="Y23" s="24">
        <v>-1504049</v>
      </c>
      <c r="Z23" s="6">
        <v>-10.16</v>
      </c>
      <c r="AA23" s="22">
        <v>30201746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439252464</v>
      </c>
      <c r="D25" s="40">
        <f>+D5+D9+D15+D19+D24</f>
        <v>0</v>
      </c>
      <c r="E25" s="41">
        <f t="shared" si="4"/>
        <v>418576827</v>
      </c>
      <c r="F25" s="42">
        <f t="shared" si="4"/>
        <v>419620696</v>
      </c>
      <c r="G25" s="42">
        <f t="shared" si="4"/>
        <v>73544653</v>
      </c>
      <c r="H25" s="42">
        <f t="shared" si="4"/>
        <v>23762166</v>
      </c>
      <c r="I25" s="42">
        <f t="shared" si="4"/>
        <v>25194354</v>
      </c>
      <c r="J25" s="42">
        <f t="shared" si="4"/>
        <v>122501173</v>
      </c>
      <c r="K25" s="42">
        <f t="shared" si="4"/>
        <v>35046570</v>
      </c>
      <c r="L25" s="42">
        <f t="shared" si="4"/>
        <v>20998456</v>
      </c>
      <c r="M25" s="42">
        <f t="shared" si="4"/>
        <v>55938165</v>
      </c>
      <c r="N25" s="42">
        <f t="shared" si="4"/>
        <v>111983191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234484364</v>
      </c>
      <c r="X25" s="42">
        <f t="shared" si="4"/>
        <v>230030638</v>
      </c>
      <c r="Y25" s="42">
        <f t="shared" si="4"/>
        <v>4453726</v>
      </c>
      <c r="Z25" s="43">
        <f>+IF(X25&lt;&gt;0,+(Y25/X25)*100,0)</f>
        <v>1.9361446973859195</v>
      </c>
      <c r="AA25" s="40">
        <f>+AA5+AA9+AA15+AA19+AA24</f>
        <v>419620696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161744007</v>
      </c>
      <c r="D28" s="19">
        <f>SUM(D29:D31)</f>
        <v>0</v>
      </c>
      <c r="E28" s="20">
        <f t="shared" si="5"/>
        <v>146042209</v>
      </c>
      <c r="F28" s="21">
        <f t="shared" si="5"/>
        <v>146474197</v>
      </c>
      <c r="G28" s="21">
        <f t="shared" si="5"/>
        <v>6074250</v>
      </c>
      <c r="H28" s="21">
        <f t="shared" si="5"/>
        <v>8268938</v>
      </c>
      <c r="I28" s="21">
        <f t="shared" si="5"/>
        <v>10418338</v>
      </c>
      <c r="J28" s="21">
        <f t="shared" si="5"/>
        <v>24761526</v>
      </c>
      <c r="K28" s="21">
        <f t="shared" si="5"/>
        <v>20103210</v>
      </c>
      <c r="L28" s="21">
        <f t="shared" si="5"/>
        <v>9748932</v>
      </c>
      <c r="M28" s="21">
        <f t="shared" si="5"/>
        <v>14107944</v>
      </c>
      <c r="N28" s="21">
        <f t="shared" si="5"/>
        <v>43960086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68721612</v>
      </c>
      <c r="X28" s="21">
        <f t="shared" si="5"/>
        <v>58064550</v>
      </c>
      <c r="Y28" s="21">
        <f t="shared" si="5"/>
        <v>10657062</v>
      </c>
      <c r="Z28" s="4">
        <f>+IF(X28&lt;&gt;0,+(Y28/X28)*100,0)</f>
        <v>18.353818293605993</v>
      </c>
      <c r="AA28" s="19">
        <f>SUM(AA29:AA31)</f>
        <v>146474197</v>
      </c>
    </row>
    <row r="29" spans="1:27" ht="13.5">
      <c r="A29" s="5" t="s">
        <v>33</v>
      </c>
      <c r="B29" s="3"/>
      <c r="C29" s="22">
        <v>27555310</v>
      </c>
      <c r="D29" s="22"/>
      <c r="E29" s="23">
        <v>28562534</v>
      </c>
      <c r="F29" s="24">
        <v>28894522</v>
      </c>
      <c r="G29" s="24">
        <v>1724072</v>
      </c>
      <c r="H29" s="24">
        <v>2015933</v>
      </c>
      <c r="I29" s="24">
        <v>1825757</v>
      </c>
      <c r="J29" s="24">
        <v>5565762</v>
      </c>
      <c r="K29" s="24">
        <v>2028108</v>
      </c>
      <c r="L29" s="24">
        <v>2208051</v>
      </c>
      <c r="M29" s="24">
        <v>1997248</v>
      </c>
      <c r="N29" s="24">
        <v>6233407</v>
      </c>
      <c r="O29" s="24"/>
      <c r="P29" s="24"/>
      <c r="Q29" s="24"/>
      <c r="R29" s="24"/>
      <c r="S29" s="24"/>
      <c r="T29" s="24"/>
      <c r="U29" s="24"/>
      <c r="V29" s="24"/>
      <c r="W29" s="24">
        <v>11799169</v>
      </c>
      <c r="X29" s="24">
        <v>14595454</v>
      </c>
      <c r="Y29" s="24">
        <v>-2796285</v>
      </c>
      <c r="Z29" s="6">
        <v>-19.16</v>
      </c>
      <c r="AA29" s="22">
        <v>28894522</v>
      </c>
    </row>
    <row r="30" spans="1:27" ht="13.5">
      <c r="A30" s="5" t="s">
        <v>34</v>
      </c>
      <c r="B30" s="3"/>
      <c r="C30" s="25">
        <v>64714859</v>
      </c>
      <c r="D30" s="25"/>
      <c r="E30" s="26">
        <v>58820640</v>
      </c>
      <c r="F30" s="27">
        <v>58920640</v>
      </c>
      <c r="G30" s="27">
        <v>1870998</v>
      </c>
      <c r="H30" s="27">
        <v>2768581</v>
      </c>
      <c r="I30" s="27">
        <v>4685383</v>
      </c>
      <c r="J30" s="27">
        <v>9324962</v>
      </c>
      <c r="K30" s="27">
        <v>15145403</v>
      </c>
      <c r="L30" s="27">
        <v>4175307</v>
      </c>
      <c r="M30" s="27">
        <v>8922776</v>
      </c>
      <c r="N30" s="27">
        <v>28243486</v>
      </c>
      <c r="O30" s="27"/>
      <c r="P30" s="27"/>
      <c r="Q30" s="27"/>
      <c r="R30" s="27"/>
      <c r="S30" s="27"/>
      <c r="T30" s="27"/>
      <c r="U30" s="27"/>
      <c r="V30" s="27"/>
      <c r="W30" s="27">
        <v>37568448</v>
      </c>
      <c r="X30" s="27">
        <v>22351845</v>
      </c>
      <c r="Y30" s="27">
        <v>15216603</v>
      </c>
      <c r="Z30" s="7">
        <v>68.08</v>
      </c>
      <c r="AA30" s="25">
        <v>58920640</v>
      </c>
    </row>
    <row r="31" spans="1:27" ht="13.5">
      <c r="A31" s="5" t="s">
        <v>35</v>
      </c>
      <c r="B31" s="3"/>
      <c r="C31" s="22">
        <v>69473838</v>
      </c>
      <c r="D31" s="22"/>
      <c r="E31" s="23">
        <v>58659035</v>
      </c>
      <c r="F31" s="24">
        <v>58659035</v>
      </c>
      <c r="G31" s="24">
        <v>2479180</v>
      </c>
      <c r="H31" s="24">
        <v>3484424</v>
      </c>
      <c r="I31" s="24">
        <v>3907198</v>
      </c>
      <c r="J31" s="24">
        <v>9870802</v>
      </c>
      <c r="K31" s="24">
        <v>2929699</v>
      </c>
      <c r="L31" s="24">
        <v>3365574</v>
      </c>
      <c r="M31" s="24">
        <v>3187920</v>
      </c>
      <c r="N31" s="24">
        <v>9483193</v>
      </c>
      <c r="O31" s="24"/>
      <c r="P31" s="24"/>
      <c r="Q31" s="24"/>
      <c r="R31" s="24"/>
      <c r="S31" s="24"/>
      <c r="T31" s="24"/>
      <c r="U31" s="24"/>
      <c r="V31" s="24"/>
      <c r="W31" s="24">
        <v>19353995</v>
      </c>
      <c r="X31" s="24">
        <v>21117251</v>
      </c>
      <c r="Y31" s="24">
        <v>-1763256</v>
      </c>
      <c r="Z31" s="6">
        <v>-8.35</v>
      </c>
      <c r="AA31" s="22">
        <v>58659035</v>
      </c>
    </row>
    <row r="32" spans="1:27" ht="13.5">
      <c r="A32" s="2" t="s">
        <v>36</v>
      </c>
      <c r="B32" s="3"/>
      <c r="C32" s="19">
        <f aca="true" t="shared" si="6" ref="C32:Y32">SUM(C33:C37)</f>
        <v>47720076</v>
      </c>
      <c r="D32" s="19">
        <f>SUM(D33:D37)</f>
        <v>0</v>
      </c>
      <c r="E32" s="20">
        <f t="shared" si="6"/>
        <v>35542753</v>
      </c>
      <c r="F32" s="21">
        <f t="shared" si="6"/>
        <v>35542753</v>
      </c>
      <c r="G32" s="21">
        <f t="shared" si="6"/>
        <v>2026561</v>
      </c>
      <c r="H32" s="21">
        <f t="shared" si="6"/>
        <v>2555467</v>
      </c>
      <c r="I32" s="21">
        <f t="shared" si="6"/>
        <v>2388310</v>
      </c>
      <c r="J32" s="21">
        <f t="shared" si="6"/>
        <v>6970338</v>
      </c>
      <c r="K32" s="21">
        <f t="shared" si="6"/>
        <v>2534748</v>
      </c>
      <c r="L32" s="21">
        <f t="shared" si="6"/>
        <v>3258039</v>
      </c>
      <c r="M32" s="21">
        <f t="shared" si="6"/>
        <v>2875135</v>
      </c>
      <c r="N32" s="21">
        <f t="shared" si="6"/>
        <v>8667922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15638260</v>
      </c>
      <c r="X32" s="21">
        <f t="shared" si="6"/>
        <v>16383266</v>
      </c>
      <c r="Y32" s="21">
        <f t="shared" si="6"/>
        <v>-745006</v>
      </c>
      <c r="Z32" s="4">
        <f>+IF(X32&lt;&gt;0,+(Y32/X32)*100,0)</f>
        <v>-4.547359482535412</v>
      </c>
      <c r="AA32" s="19">
        <f>SUM(AA33:AA37)</f>
        <v>35542753</v>
      </c>
    </row>
    <row r="33" spans="1:27" ht="13.5">
      <c r="A33" s="5" t="s">
        <v>37</v>
      </c>
      <c r="B33" s="3"/>
      <c r="C33" s="22">
        <v>5648726</v>
      </c>
      <c r="D33" s="22"/>
      <c r="E33" s="23">
        <v>6167347</v>
      </c>
      <c r="F33" s="24">
        <v>6167347</v>
      </c>
      <c r="G33" s="24">
        <v>421584</v>
      </c>
      <c r="H33" s="24">
        <v>412370</v>
      </c>
      <c r="I33" s="24">
        <v>451318</v>
      </c>
      <c r="J33" s="24">
        <v>1285272</v>
      </c>
      <c r="K33" s="24">
        <v>450423</v>
      </c>
      <c r="L33" s="24">
        <v>525741</v>
      </c>
      <c r="M33" s="24">
        <v>440895</v>
      </c>
      <c r="N33" s="24">
        <v>1417059</v>
      </c>
      <c r="O33" s="24"/>
      <c r="P33" s="24"/>
      <c r="Q33" s="24"/>
      <c r="R33" s="24"/>
      <c r="S33" s="24"/>
      <c r="T33" s="24"/>
      <c r="U33" s="24"/>
      <c r="V33" s="24"/>
      <c r="W33" s="24">
        <v>2702331</v>
      </c>
      <c r="X33" s="24">
        <v>2960326</v>
      </c>
      <c r="Y33" s="24">
        <v>-257995</v>
      </c>
      <c r="Z33" s="6">
        <v>-8.72</v>
      </c>
      <c r="AA33" s="22">
        <v>6167347</v>
      </c>
    </row>
    <row r="34" spans="1:27" ht="13.5">
      <c r="A34" s="5" t="s">
        <v>38</v>
      </c>
      <c r="B34" s="3"/>
      <c r="C34" s="22">
        <v>6389138</v>
      </c>
      <c r="D34" s="22"/>
      <c r="E34" s="23">
        <v>7380173</v>
      </c>
      <c r="F34" s="24">
        <v>7380173</v>
      </c>
      <c r="G34" s="24">
        <v>378875</v>
      </c>
      <c r="H34" s="24">
        <v>619782</v>
      </c>
      <c r="I34" s="24">
        <v>530448</v>
      </c>
      <c r="J34" s="24">
        <v>1529105</v>
      </c>
      <c r="K34" s="24">
        <v>699959</v>
      </c>
      <c r="L34" s="24">
        <v>754510</v>
      </c>
      <c r="M34" s="24">
        <v>709384</v>
      </c>
      <c r="N34" s="24">
        <v>2163853</v>
      </c>
      <c r="O34" s="24"/>
      <c r="P34" s="24"/>
      <c r="Q34" s="24"/>
      <c r="R34" s="24"/>
      <c r="S34" s="24"/>
      <c r="T34" s="24"/>
      <c r="U34" s="24"/>
      <c r="V34" s="24"/>
      <c r="W34" s="24">
        <v>3692958</v>
      </c>
      <c r="X34" s="24">
        <v>3690086</v>
      </c>
      <c r="Y34" s="24">
        <v>2872</v>
      </c>
      <c r="Z34" s="6">
        <v>0.08</v>
      </c>
      <c r="AA34" s="22">
        <v>7380173</v>
      </c>
    </row>
    <row r="35" spans="1:27" ht="13.5">
      <c r="A35" s="5" t="s">
        <v>39</v>
      </c>
      <c r="B35" s="3"/>
      <c r="C35" s="22">
        <v>31777219</v>
      </c>
      <c r="D35" s="22"/>
      <c r="E35" s="23">
        <v>16500014</v>
      </c>
      <c r="F35" s="24">
        <v>16500014</v>
      </c>
      <c r="G35" s="24">
        <v>902720</v>
      </c>
      <c r="H35" s="24">
        <v>1174938</v>
      </c>
      <c r="I35" s="24">
        <v>1052444</v>
      </c>
      <c r="J35" s="24">
        <v>3130102</v>
      </c>
      <c r="K35" s="24">
        <v>1056537</v>
      </c>
      <c r="L35" s="24">
        <v>1613963</v>
      </c>
      <c r="M35" s="24">
        <v>1362045</v>
      </c>
      <c r="N35" s="24">
        <v>4032545</v>
      </c>
      <c r="O35" s="24"/>
      <c r="P35" s="24"/>
      <c r="Q35" s="24"/>
      <c r="R35" s="24"/>
      <c r="S35" s="24"/>
      <c r="T35" s="24"/>
      <c r="U35" s="24"/>
      <c r="V35" s="24"/>
      <c r="W35" s="24">
        <v>7162647</v>
      </c>
      <c r="X35" s="24">
        <v>7260006</v>
      </c>
      <c r="Y35" s="24">
        <v>-97359</v>
      </c>
      <c r="Z35" s="6">
        <v>-1.34</v>
      </c>
      <c r="AA35" s="22">
        <v>16500014</v>
      </c>
    </row>
    <row r="36" spans="1:27" ht="13.5">
      <c r="A36" s="5" t="s">
        <v>40</v>
      </c>
      <c r="B36" s="3"/>
      <c r="C36" s="22">
        <v>3904993</v>
      </c>
      <c r="D36" s="22"/>
      <c r="E36" s="23">
        <v>5495219</v>
      </c>
      <c r="F36" s="24">
        <v>5495219</v>
      </c>
      <c r="G36" s="24">
        <v>323382</v>
      </c>
      <c r="H36" s="24">
        <v>348377</v>
      </c>
      <c r="I36" s="24">
        <v>354100</v>
      </c>
      <c r="J36" s="24">
        <v>1025859</v>
      </c>
      <c r="K36" s="24">
        <v>327829</v>
      </c>
      <c r="L36" s="24">
        <v>363825</v>
      </c>
      <c r="M36" s="24">
        <v>362811</v>
      </c>
      <c r="N36" s="24">
        <v>1054465</v>
      </c>
      <c r="O36" s="24"/>
      <c r="P36" s="24"/>
      <c r="Q36" s="24"/>
      <c r="R36" s="24"/>
      <c r="S36" s="24"/>
      <c r="T36" s="24"/>
      <c r="U36" s="24"/>
      <c r="V36" s="24"/>
      <c r="W36" s="24">
        <v>2080324</v>
      </c>
      <c r="X36" s="24">
        <v>2472848</v>
      </c>
      <c r="Y36" s="24">
        <v>-392524</v>
      </c>
      <c r="Z36" s="6">
        <v>-15.87</v>
      </c>
      <c r="AA36" s="22">
        <v>5495219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33199586</v>
      </c>
      <c r="D38" s="19">
        <f>SUM(D39:D41)</f>
        <v>0</v>
      </c>
      <c r="E38" s="20">
        <f t="shared" si="7"/>
        <v>38388727</v>
      </c>
      <c r="F38" s="21">
        <f t="shared" si="7"/>
        <v>39000608</v>
      </c>
      <c r="G38" s="21">
        <f t="shared" si="7"/>
        <v>1799023</v>
      </c>
      <c r="H38" s="21">
        <f t="shared" si="7"/>
        <v>2285837</v>
      </c>
      <c r="I38" s="21">
        <f t="shared" si="7"/>
        <v>2695639</v>
      </c>
      <c r="J38" s="21">
        <f t="shared" si="7"/>
        <v>6780499</v>
      </c>
      <c r="K38" s="21">
        <f t="shared" si="7"/>
        <v>2824044</v>
      </c>
      <c r="L38" s="21">
        <f t="shared" si="7"/>
        <v>3956817</v>
      </c>
      <c r="M38" s="21">
        <f t="shared" si="7"/>
        <v>4162429</v>
      </c>
      <c r="N38" s="21">
        <f t="shared" si="7"/>
        <v>10943290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17723789</v>
      </c>
      <c r="X38" s="21">
        <f t="shared" si="7"/>
        <v>19932372</v>
      </c>
      <c r="Y38" s="21">
        <f t="shared" si="7"/>
        <v>-2208583</v>
      </c>
      <c r="Z38" s="4">
        <f>+IF(X38&lt;&gt;0,+(Y38/X38)*100,0)</f>
        <v>-11.080382204385911</v>
      </c>
      <c r="AA38" s="19">
        <f>SUM(AA39:AA41)</f>
        <v>39000608</v>
      </c>
    </row>
    <row r="39" spans="1:27" ht="13.5">
      <c r="A39" s="5" t="s">
        <v>43</v>
      </c>
      <c r="B39" s="3"/>
      <c r="C39" s="22">
        <v>7542486</v>
      </c>
      <c r="D39" s="22"/>
      <c r="E39" s="23">
        <v>8370439</v>
      </c>
      <c r="F39" s="24">
        <v>8982320</v>
      </c>
      <c r="G39" s="24">
        <v>603830</v>
      </c>
      <c r="H39" s="24">
        <v>550230</v>
      </c>
      <c r="I39" s="24">
        <v>552754</v>
      </c>
      <c r="J39" s="24">
        <v>1706814</v>
      </c>
      <c r="K39" s="24">
        <v>686323</v>
      </c>
      <c r="L39" s="24">
        <v>664035</v>
      </c>
      <c r="M39" s="24">
        <v>631788</v>
      </c>
      <c r="N39" s="24">
        <v>1982146</v>
      </c>
      <c r="O39" s="24"/>
      <c r="P39" s="24"/>
      <c r="Q39" s="24"/>
      <c r="R39" s="24"/>
      <c r="S39" s="24"/>
      <c r="T39" s="24"/>
      <c r="U39" s="24"/>
      <c r="V39" s="24"/>
      <c r="W39" s="24">
        <v>3688960</v>
      </c>
      <c r="X39" s="24">
        <v>4927246</v>
      </c>
      <c r="Y39" s="24">
        <v>-1238286</v>
      </c>
      <c r="Z39" s="6">
        <v>-25.13</v>
      </c>
      <c r="AA39" s="22">
        <v>8982320</v>
      </c>
    </row>
    <row r="40" spans="1:27" ht="13.5">
      <c r="A40" s="5" t="s">
        <v>44</v>
      </c>
      <c r="B40" s="3"/>
      <c r="C40" s="22">
        <v>25623839</v>
      </c>
      <c r="D40" s="22"/>
      <c r="E40" s="23">
        <v>29968072</v>
      </c>
      <c r="F40" s="24">
        <v>29968072</v>
      </c>
      <c r="G40" s="24">
        <v>1195193</v>
      </c>
      <c r="H40" s="24">
        <v>1735586</v>
      </c>
      <c r="I40" s="24">
        <v>2141374</v>
      </c>
      <c r="J40" s="24">
        <v>5072153</v>
      </c>
      <c r="K40" s="24">
        <v>2137721</v>
      </c>
      <c r="L40" s="24">
        <v>3289961</v>
      </c>
      <c r="M40" s="24">
        <v>3530641</v>
      </c>
      <c r="N40" s="24">
        <v>8958323</v>
      </c>
      <c r="O40" s="24"/>
      <c r="P40" s="24"/>
      <c r="Q40" s="24"/>
      <c r="R40" s="24"/>
      <c r="S40" s="24"/>
      <c r="T40" s="24"/>
      <c r="U40" s="24"/>
      <c r="V40" s="24"/>
      <c r="W40" s="24">
        <v>14030476</v>
      </c>
      <c r="X40" s="24">
        <v>14984036</v>
      </c>
      <c r="Y40" s="24">
        <v>-953560</v>
      </c>
      <c r="Z40" s="6">
        <v>-6.36</v>
      </c>
      <c r="AA40" s="22">
        <v>29968072</v>
      </c>
    </row>
    <row r="41" spans="1:27" ht="13.5">
      <c r="A41" s="5" t="s">
        <v>45</v>
      </c>
      <c r="B41" s="3"/>
      <c r="C41" s="22">
        <v>33261</v>
      </c>
      <c r="D41" s="22"/>
      <c r="E41" s="23">
        <v>50216</v>
      </c>
      <c r="F41" s="24">
        <v>50216</v>
      </c>
      <c r="G41" s="24"/>
      <c r="H41" s="24">
        <v>21</v>
      </c>
      <c r="I41" s="24">
        <v>1511</v>
      </c>
      <c r="J41" s="24">
        <v>1532</v>
      </c>
      <c r="K41" s="24"/>
      <c r="L41" s="24">
        <v>2821</v>
      </c>
      <c r="M41" s="24"/>
      <c r="N41" s="24">
        <v>2821</v>
      </c>
      <c r="O41" s="24"/>
      <c r="P41" s="24"/>
      <c r="Q41" s="24"/>
      <c r="R41" s="24"/>
      <c r="S41" s="24"/>
      <c r="T41" s="24"/>
      <c r="U41" s="24"/>
      <c r="V41" s="24"/>
      <c r="W41" s="24">
        <v>4353</v>
      </c>
      <c r="X41" s="24">
        <v>21090</v>
      </c>
      <c r="Y41" s="24">
        <v>-16737</v>
      </c>
      <c r="Z41" s="6">
        <v>-79.36</v>
      </c>
      <c r="AA41" s="22">
        <v>50216</v>
      </c>
    </row>
    <row r="42" spans="1:27" ht="13.5">
      <c r="A42" s="2" t="s">
        <v>46</v>
      </c>
      <c r="B42" s="8"/>
      <c r="C42" s="19">
        <f aca="true" t="shared" si="8" ref="C42:Y42">SUM(C43:C46)</f>
        <v>137970351</v>
      </c>
      <c r="D42" s="19">
        <f>SUM(D43:D46)</f>
        <v>0</v>
      </c>
      <c r="E42" s="20">
        <f t="shared" si="8"/>
        <v>151617750</v>
      </c>
      <c r="F42" s="21">
        <f t="shared" si="8"/>
        <v>151617750</v>
      </c>
      <c r="G42" s="21">
        <f t="shared" si="8"/>
        <v>5033487</v>
      </c>
      <c r="H42" s="21">
        <f t="shared" si="8"/>
        <v>12476043</v>
      </c>
      <c r="I42" s="21">
        <f t="shared" si="8"/>
        <v>14285710</v>
      </c>
      <c r="J42" s="21">
        <f t="shared" si="8"/>
        <v>31795240</v>
      </c>
      <c r="K42" s="21">
        <f t="shared" si="8"/>
        <v>10113121</v>
      </c>
      <c r="L42" s="21">
        <f t="shared" si="8"/>
        <v>10461845</v>
      </c>
      <c r="M42" s="21">
        <f t="shared" si="8"/>
        <v>13206031</v>
      </c>
      <c r="N42" s="21">
        <f t="shared" si="8"/>
        <v>33780997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65576237</v>
      </c>
      <c r="X42" s="21">
        <f t="shared" si="8"/>
        <v>59882958</v>
      </c>
      <c r="Y42" s="21">
        <f t="shared" si="8"/>
        <v>5693279</v>
      </c>
      <c r="Z42" s="4">
        <f>+IF(X42&lt;&gt;0,+(Y42/X42)*100,0)</f>
        <v>9.507344309878613</v>
      </c>
      <c r="AA42" s="19">
        <f>SUM(AA43:AA46)</f>
        <v>151617750</v>
      </c>
    </row>
    <row r="43" spans="1:27" ht="13.5">
      <c r="A43" s="5" t="s">
        <v>47</v>
      </c>
      <c r="B43" s="3"/>
      <c r="C43" s="22">
        <v>52790365</v>
      </c>
      <c r="D43" s="22"/>
      <c r="E43" s="23">
        <v>59897024</v>
      </c>
      <c r="F43" s="24">
        <v>59897024</v>
      </c>
      <c r="G43" s="24">
        <v>1057871</v>
      </c>
      <c r="H43" s="24">
        <v>6353773</v>
      </c>
      <c r="I43" s="24">
        <v>6188136</v>
      </c>
      <c r="J43" s="24">
        <v>13599780</v>
      </c>
      <c r="K43" s="24">
        <v>3908608</v>
      </c>
      <c r="L43" s="24">
        <v>4000624</v>
      </c>
      <c r="M43" s="24">
        <v>4709326</v>
      </c>
      <c r="N43" s="24">
        <v>12618558</v>
      </c>
      <c r="O43" s="24"/>
      <c r="P43" s="24"/>
      <c r="Q43" s="24"/>
      <c r="R43" s="24"/>
      <c r="S43" s="24"/>
      <c r="T43" s="24"/>
      <c r="U43" s="24"/>
      <c r="V43" s="24"/>
      <c r="W43" s="24">
        <v>26218338</v>
      </c>
      <c r="X43" s="24">
        <v>23958809</v>
      </c>
      <c r="Y43" s="24">
        <v>2259529</v>
      </c>
      <c r="Z43" s="6">
        <v>9.43</v>
      </c>
      <c r="AA43" s="22">
        <v>59897024</v>
      </c>
    </row>
    <row r="44" spans="1:27" ht="13.5">
      <c r="A44" s="5" t="s">
        <v>48</v>
      </c>
      <c r="B44" s="3"/>
      <c r="C44" s="22">
        <v>38859800</v>
      </c>
      <c r="D44" s="22"/>
      <c r="E44" s="23">
        <v>41495565</v>
      </c>
      <c r="F44" s="24">
        <v>41495565</v>
      </c>
      <c r="G44" s="24">
        <v>1397288</v>
      </c>
      <c r="H44" s="24">
        <v>2686477</v>
      </c>
      <c r="I44" s="24">
        <v>3964941</v>
      </c>
      <c r="J44" s="24">
        <v>8048706</v>
      </c>
      <c r="K44" s="24">
        <v>2556748</v>
      </c>
      <c r="L44" s="24">
        <v>2873198</v>
      </c>
      <c r="M44" s="24">
        <v>3677739</v>
      </c>
      <c r="N44" s="24">
        <v>9107685</v>
      </c>
      <c r="O44" s="24"/>
      <c r="P44" s="24"/>
      <c r="Q44" s="24"/>
      <c r="R44" s="24"/>
      <c r="S44" s="24"/>
      <c r="T44" s="24"/>
      <c r="U44" s="24"/>
      <c r="V44" s="24"/>
      <c r="W44" s="24">
        <v>17156391</v>
      </c>
      <c r="X44" s="24">
        <v>17843094</v>
      </c>
      <c r="Y44" s="24">
        <v>-686703</v>
      </c>
      <c r="Z44" s="6">
        <v>-3.85</v>
      </c>
      <c r="AA44" s="22">
        <v>41495565</v>
      </c>
    </row>
    <row r="45" spans="1:27" ht="13.5">
      <c r="A45" s="5" t="s">
        <v>49</v>
      </c>
      <c r="B45" s="3"/>
      <c r="C45" s="25">
        <v>21435957</v>
      </c>
      <c r="D45" s="25"/>
      <c r="E45" s="26">
        <v>24603906</v>
      </c>
      <c r="F45" s="27">
        <v>24603906</v>
      </c>
      <c r="G45" s="27">
        <v>1106616</v>
      </c>
      <c r="H45" s="27">
        <v>1591453</v>
      </c>
      <c r="I45" s="27">
        <v>2175247</v>
      </c>
      <c r="J45" s="27">
        <v>4873316</v>
      </c>
      <c r="K45" s="27">
        <v>1606729</v>
      </c>
      <c r="L45" s="27">
        <v>1646142</v>
      </c>
      <c r="M45" s="27">
        <v>2599970</v>
      </c>
      <c r="N45" s="27">
        <v>5852841</v>
      </c>
      <c r="O45" s="27"/>
      <c r="P45" s="27"/>
      <c r="Q45" s="27"/>
      <c r="R45" s="27"/>
      <c r="S45" s="27"/>
      <c r="T45" s="27"/>
      <c r="U45" s="27"/>
      <c r="V45" s="27"/>
      <c r="W45" s="27">
        <v>10726157</v>
      </c>
      <c r="X45" s="27">
        <v>8857404</v>
      </c>
      <c r="Y45" s="27">
        <v>1868753</v>
      </c>
      <c r="Z45" s="7">
        <v>21.1</v>
      </c>
      <c r="AA45" s="25">
        <v>24603906</v>
      </c>
    </row>
    <row r="46" spans="1:27" ht="13.5">
      <c r="A46" s="5" t="s">
        <v>50</v>
      </c>
      <c r="B46" s="3"/>
      <c r="C46" s="22">
        <v>24884229</v>
      </c>
      <c r="D46" s="22"/>
      <c r="E46" s="23">
        <v>25621255</v>
      </c>
      <c r="F46" s="24">
        <v>25621255</v>
      </c>
      <c r="G46" s="24">
        <v>1471712</v>
      </c>
      <c r="H46" s="24">
        <v>1844340</v>
      </c>
      <c r="I46" s="24">
        <v>1957386</v>
      </c>
      <c r="J46" s="24">
        <v>5273438</v>
      </c>
      <c r="K46" s="24">
        <v>2041036</v>
      </c>
      <c r="L46" s="24">
        <v>1941881</v>
      </c>
      <c r="M46" s="24">
        <v>2218996</v>
      </c>
      <c r="N46" s="24">
        <v>6201913</v>
      </c>
      <c r="O46" s="24"/>
      <c r="P46" s="24"/>
      <c r="Q46" s="24"/>
      <c r="R46" s="24"/>
      <c r="S46" s="24"/>
      <c r="T46" s="24"/>
      <c r="U46" s="24"/>
      <c r="V46" s="24"/>
      <c r="W46" s="24">
        <v>11475351</v>
      </c>
      <c r="X46" s="24">
        <v>9223651</v>
      </c>
      <c r="Y46" s="24">
        <v>2251700</v>
      </c>
      <c r="Z46" s="6">
        <v>24.41</v>
      </c>
      <c r="AA46" s="22">
        <v>25621255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380634020</v>
      </c>
      <c r="D48" s="40">
        <f>+D28+D32+D38+D42+D47</f>
        <v>0</v>
      </c>
      <c r="E48" s="41">
        <f t="shared" si="9"/>
        <v>371591439</v>
      </c>
      <c r="F48" s="42">
        <f t="shared" si="9"/>
        <v>372635308</v>
      </c>
      <c r="G48" s="42">
        <f t="shared" si="9"/>
        <v>14933321</v>
      </c>
      <c r="H48" s="42">
        <f t="shared" si="9"/>
        <v>25586285</v>
      </c>
      <c r="I48" s="42">
        <f t="shared" si="9"/>
        <v>29787997</v>
      </c>
      <c r="J48" s="42">
        <f t="shared" si="9"/>
        <v>70307603</v>
      </c>
      <c r="K48" s="42">
        <f t="shared" si="9"/>
        <v>35575123</v>
      </c>
      <c r="L48" s="42">
        <f t="shared" si="9"/>
        <v>27425633</v>
      </c>
      <c r="M48" s="42">
        <f t="shared" si="9"/>
        <v>34351539</v>
      </c>
      <c r="N48" s="42">
        <f t="shared" si="9"/>
        <v>97352295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167659898</v>
      </c>
      <c r="X48" s="42">
        <f t="shared" si="9"/>
        <v>154263146</v>
      </c>
      <c r="Y48" s="42">
        <f t="shared" si="9"/>
        <v>13396752</v>
      </c>
      <c r="Z48" s="43">
        <f>+IF(X48&lt;&gt;0,+(Y48/X48)*100,0)</f>
        <v>8.684350311382863</v>
      </c>
      <c r="AA48" s="40">
        <f>+AA28+AA32+AA38+AA42+AA47</f>
        <v>372635308</v>
      </c>
    </row>
    <row r="49" spans="1:27" ht="13.5">
      <c r="A49" s="14" t="s">
        <v>58</v>
      </c>
      <c r="B49" s="15"/>
      <c r="C49" s="44">
        <f aca="true" t="shared" si="10" ref="C49:Y49">+C25-C48</f>
        <v>58618444</v>
      </c>
      <c r="D49" s="44">
        <f>+D25-D48</f>
        <v>0</v>
      </c>
      <c r="E49" s="45">
        <f t="shared" si="10"/>
        <v>46985388</v>
      </c>
      <c r="F49" s="46">
        <f t="shared" si="10"/>
        <v>46985388</v>
      </c>
      <c r="G49" s="46">
        <f t="shared" si="10"/>
        <v>58611332</v>
      </c>
      <c r="H49" s="46">
        <f t="shared" si="10"/>
        <v>-1824119</v>
      </c>
      <c r="I49" s="46">
        <f t="shared" si="10"/>
        <v>-4593643</v>
      </c>
      <c r="J49" s="46">
        <f t="shared" si="10"/>
        <v>52193570</v>
      </c>
      <c r="K49" s="46">
        <f t="shared" si="10"/>
        <v>-528553</v>
      </c>
      <c r="L49" s="46">
        <f t="shared" si="10"/>
        <v>-6427177</v>
      </c>
      <c r="M49" s="46">
        <f t="shared" si="10"/>
        <v>21586626</v>
      </c>
      <c r="N49" s="46">
        <f t="shared" si="10"/>
        <v>14630896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66824466</v>
      </c>
      <c r="X49" s="46">
        <f>IF(F25=F48,0,X25-X48)</f>
        <v>75767492</v>
      </c>
      <c r="Y49" s="46">
        <f t="shared" si="10"/>
        <v>-8943026</v>
      </c>
      <c r="Z49" s="47">
        <f>+IF(X49&lt;&gt;0,+(Y49/X49)*100,0)</f>
        <v>-11.803249340759491</v>
      </c>
      <c r="AA49" s="44">
        <f>+AA25-AA48</f>
        <v>46985388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199390700</v>
      </c>
      <c r="D5" s="19">
        <f>SUM(D6:D8)</f>
        <v>0</v>
      </c>
      <c r="E5" s="20">
        <f t="shared" si="0"/>
        <v>231070667</v>
      </c>
      <c r="F5" s="21">
        <f t="shared" si="0"/>
        <v>231070667</v>
      </c>
      <c r="G5" s="21">
        <f t="shared" si="0"/>
        <v>36406746</v>
      </c>
      <c r="H5" s="21">
        <f t="shared" si="0"/>
        <v>14312998</v>
      </c>
      <c r="I5" s="21">
        <f t="shared" si="0"/>
        <v>14725156</v>
      </c>
      <c r="J5" s="21">
        <f t="shared" si="0"/>
        <v>65444900</v>
      </c>
      <c r="K5" s="21">
        <f t="shared" si="0"/>
        <v>15465583</v>
      </c>
      <c r="L5" s="21">
        <f t="shared" si="0"/>
        <v>32389118</v>
      </c>
      <c r="M5" s="21">
        <f t="shared" si="0"/>
        <v>14982466</v>
      </c>
      <c r="N5" s="21">
        <f t="shared" si="0"/>
        <v>62837167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128282067</v>
      </c>
      <c r="X5" s="21">
        <f t="shared" si="0"/>
        <v>128899230</v>
      </c>
      <c r="Y5" s="21">
        <f t="shared" si="0"/>
        <v>-617163</v>
      </c>
      <c r="Z5" s="4">
        <f>+IF(X5&lt;&gt;0,+(Y5/X5)*100,0)</f>
        <v>-0.47879494702955167</v>
      </c>
      <c r="AA5" s="19">
        <f>SUM(AA6:AA8)</f>
        <v>231070667</v>
      </c>
    </row>
    <row r="6" spans="1:27" ht="13.5">
      <c r="A6" s="5" t="s">
        <v>33</v>
      </c>
      <c r="B6" s="3"/>
      <c r="C6" s="22">
        <v>42354899</v>
      </c>
      <c r="D6" s="22"/>
      <c r="E6" s="23">
        <v>52441620</v>
      </c>
      <c r="F6" s="24">
        <v>52441620</v>
      </c>
      <c r="G6" s="24">
        <v>20613625</v>
      </c>
      <c r="H6" s="24">
        <v>38815</v>
      </c>
      <c r="I6" s="24">
        <v>17202</v>
      </c>
      <c r="J6" s="24">
        <v>20669642</v>
      </c>
      <c r="K6" s="24">
        <v>26214</v>
      </c>
      <c r="L6" s="24">
        <v>17364928</v>
      </c>
      <c r="M6" s="24">
        <v>17758</v>
      </c>
      <c r="N6" s="24">
        <v>17408900</v>
      </c>
      <c r="O6" s="24"/>
      <c r="P6" s="24"/>
      <c r="Q6" s="24"/>
      <c r="R6" s="24"/>
      <c r="S6" s="24"/>
      <c r="T6" s="24"/>
      <c r="U6" s="24"/>
      <c r="V6" s="24"/>
      <c r="W6" s="24">
        <v>38078542</v>
      </c>
      <c r="X6" s="24">
        <v>29253752</v>
      </c>
      <c r="Y6" s="24">
        <v>8824790</v>
      </c>
      <c r="Z6" s="6">
        <v>30.17</v>
      </c>
      <c r="AA6" s="22">
        <v>52441620</v>
      </c>
    </row>
    <row r="7" spans="1:27" ht="13.5">
      <c r="A7" s="5" t="s">
        <v>34</v>
      </c>
      <c r="B7" s="3"/>
      <c r="C7" s="25">
        <v>150777714</v>
      </c>
      <c r="D7" s="25"/>
      <c r="E7" s="26">
        <v>169094964</v>
      </c>
      <c r="F7" s="27">
        <v>169094964</v>
      </c>
      <c r="G7" s="27">
        <v>15729784</v>
      </c>
      <c r="H7" s="27">
        <v>13754740</v>
      </c>
      <c r="I7" s="27">
        <v>14097990</v>
      </c>
      <c r="J7" s="27">
        <v>43582514</v>
      </c>
      <c r="K7" s="27">
        <v>14141298</v>
      </c>
      <c r="L7" s="27">
        <v>14176449</v>
      </c>
      <c r="M7" s="27">
        <v>14205589</v>
      </c>
      <c r="N7" s="27">
        <v>42523336</v>
      </c>
      <c r="O7" s="27"/>
      <c r="P7" s="27"/>
      <c r="Q7" s="27"/>
      <c r="R7" s="27"/>
      <c r="S7" s="27"/>
      <c r="T7" s="27"/>
      <c r="U7" s="27"/>
      <c r="V7" s="27"/>
      <c r="W7" s="27">
        <v>86105850</v>
      </c>
      <c r="X7" s="27">
        <v>96206900</v>
      </c>
      <c r="Y7" s="27">
        <v>-10101050</v>
      </c>
      <c r="Z7" s="7">
        <v>-10.5</v>
      </c>
      <c r="AA7" s="25">
        <v>169094964</v>
      </c>
    </row>
    <row r="8" spans="1:27" ht="13.5">
      <c r="A8" s="5" t="s">
        <v>35</v>
      </c>
      <c r="B8" s="3"/>
      <c r="C8" s="22">
        <v>6258087</v>
      </c>
      <c r="D8" s="22"/>
      <c r="E8" s="23">
        <v>9534083</v>
      </c>
      <c r="F8" s="24">
        <v>9534083</v>
      </c>
      <c r="G8" s="24">
        <v>63337</v>
      </c>
      <c r="H8" s="24">
        <v>519443</v>
      </c>
      <c r="I8" s="24">
        <v>609964</v>
      </c>
      <c r="J8" s="24">
        <v>1192744</v>
      </c>
      <c r="K8" s="24">
        <v>1298071</v>
      </c>
      <c r="L8" s="24">
        <v>847741</v>
      </c>
      <c r="M8" s="24">
        <v>759119</v>
      </c>
      <c r="N8" s="24">
        <v>2904931</v>
      </c>
      <c r="O8" s="24"/>
      <c r="P8" s="24"/>
      <c r="Q8" s="24"/>
      <c r="R8" s="24"/>
      <c r="S8" s="24"/>
      <c r="T8" s="24"/>
      <c r="U8" s="24"/>
      <c r="V8" s="24"/>
      <c r="W8" s="24">
        <v>4097675</v>
      </c>
      <c r="X8" s="24">
        <v>3438578</v>
      </c>
      <c r="Y8" s="24">
        <v>659097</v>
      </c>
      <c r="Z8" s="6">
        <v>19.17</v>
      </c>
      <c r="AA8" s="22">
        <v>9534083</v>
      </c>
    </row>
    <row r="9" spans="1:27" ht="13.5">
      <c r="A9" s="2" t="s">
        <v>36</v>
      </c>
      <c r="B9" s="3"/>
      <c r="C9" s="19">
        <f aca="true" t="shared" si="1" ref="C9:Y9">SUM(C10:C14)</f>
        <v>71606293</v>
      </c>
      <c r="D9" s="19">
        <f>SUM(D10:D14)</f>
        <v>0</v>
      </c>
      <c r="E9" s="20">
        <f t="shared" si="1"/>
        <v>33726472</v>
      </c>
      <c r="F9" s="21">
        <f t="shared" si="1"/>
        <v>36615456</v>
      </c>
      <c r="G9" s="21">
        <f t="shared" si="1"/>
        <v>1898242</v>
      </c>
      <c r="H9" s="21">
        <f t="shared" si="1"/>
        <v>1761856</v>
      </c>
      <c r="I9" s="21">
        <f t="shared" si="1"/>
        <v>2001005</v>
      </c>
      <c r="J9" s="21">
        <f t="shared" si="1"/>
        <v>5661103</v>
      </c>
      <c r="K9" s="21">
        <f t="shared" si="1"/>
        <v>2113915</v>
      </c>
      <c r="L9" s="21">
        <f t="shared" si="1"/>
        <v>2265723</v>
      </c>
      <c r="M9" s="21">
        <f t="shared" si="1"/>
        <v>11684904</v>
      </c>
      <c r="N9" s="21">
        <f t="shared" si="1"/>
        <v>16064542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21725645</v>
      </c>
      <c r="X9" s="21">
        <f t="shared" si="1"/>
        <v>13580871</v>
      </c>
      <c r="Y9" s="21">
        <f t="shared" si="1"/>
        <v>8144774</v>
      </c>
      <c r="Z9" s="4">
        <f>+IF(X9&lt;&gt;0,+(Y9/X9)*100,0)</f>
        <v>59.97239794119243</v>
      </c>
      <c r="AA9" s="19">
        <f>SUM(AA10:AA14)</f>
        <v>36615456</v>
      </c>
    </row>
    <row r="10" spans="1:27" ht="13.5">
      <c r="A10" s="5" t="s">
        <v>37</v>
      </c>
      <c r="B10" s="3"/>
      <c r="C10" s="22">
        <v>2559130</v>
      </c>
      <c r="D10" s="22"/>
      <c r="E10" s="23">
        <v>2402180</v>
      </c>
      <c r="F10" s="24">
        <v>2402180</v>
      </c>
      <c r="G10" s="24">
        <v>198053</v>
      </c>
      <c r="H10" s="24">
        <v>201810</v>
      </c>
      <c r="I10" s="24">
        <v>190835</v>
      </c>
      <c r="J10" s="24">
        <v>590698</v>
      </c>
      <c r="K10" s="24">
        <v>210704</v>
      </c>
      <c r="L10" s="24">
        <v>186521</v>
      </c>
      <c r="M10" s="24">
        <v>227987</v>
      </c>
      <c r="N10" s="24">
        <v>625212</v>
      </c>
      <c r="O10" s="24"/>
      <c r="P10" s="24"/>
      <c r="Q10" s="24"/>
      <c r="R10" s="24"/>
      <c r="S10" s="24"/>
      <c r="T10" s="24"/>
      <c r="U10" s="24"/>
      <c r="V10" s="24"/>
      <c r="W10" s="24">
        <v>1215910</v>
      </c>
      <c r="X10" s="24">
        <v>1112350</v>
      </c>
      <c r="Y10" s="24">
        <v>103560</v>
      </c>
      <c r="Z10" s="6">
        <v>9.31</v>
      </c>
      <c r="AA10" s="22">
        <v>2402180</v>
      </c>
    </row>
    <row r="11" spans="1:27" ht="13.5">
      <c r="A11" s="5" t="s">
        <v>38</v>
      </c>
      <c r="B11" s="3"/>
      <c r="C11" s="22">
        <v>11427281</v>
      </c>
      <c r="D11" s="22"/>
      <c r="E11" s="23">
        <v>9564963</v>
      </c>
      <c r="F11" s="24">
        <v>9564964</v>
      </c>
      <c r="G11" s="24">
        <v>283124</v>
      </c>
      <c r="H11" s="24">
        <v>459597</v>
      </c>
      <c r="I11" s="24">
        <v>599592</v>
      </c>
      <c r="J11" s="24">
        <v>1342313</v>
      </c>
      <c r="K11" s="24">
        <v>644172</v>
      </c>
      <c r="L11" s="24">
        <v>731106</v>
      </c>
      <c r="M11" s="24">
        <v>1959106</v>
      </c>
      <c r="N11" s="24">
        <v>3334384</v>
      </c>
      <c r="O11" s="24"/>
      <c r="P11" s="24"/>
      <c r="Q11" s="24"/>
      <c r="R11" s="24"/>
      <c r="S11" s="24"/>
      <c r="T11" s="24"/>
      <c r="U11" s="24"/>
      <c r="V11" s="24"/>
      <c r="W11" s="24">
        <v>4676697</v>
      </c>
      <c r="X11" s="24">
        <v>2773136</v>
      </c>
      <c r="Y11" s="24">
        <v>1903561</v>
      </c>
      <c r="Z11" s="6">
        <v>68.64</v>
      </c>
      <c r="AA11" s="22">
        <v>9564964</v>
      </c>
    </row>
    <row r="12" spans="1:27" ht="13.5">
      <c r="A12" s="5" t="s">
        <v>39</v>
      </c>
      <c r="B12" s="3"/>
      <c r="C12" s="22">
        <v>28147296</v>
      </c>
      <c r="D12" s="22"/>
      <c r="E12" s="23">
        <v>13183500</v>
      </c>
      <c r="F12" s="24">
        <v>13183500</v>
      </c>
      <c r="G12" s="24">
        <v>1218905</v>
      </c>
      <c r="H12" s="24">
        <v>1088621</v>
      </c>
      <c r="I12" s="24">
        <v>1198559</v>
      </c>
      <c r="J12" s="24">
        <v>3506085</v>
      </c>
      <c r="K12" s="24">
        <v>1247211</v>
      </c>
      <c r="L12" s="24">
        <v>1336268</v>
      </c>
      <c r="M12" s="24">
        <v>1142712</v>
      </c>
      <c r="N12" s="24">
        <v>3726191</v>
      </c>
      <c r="O12" s="24"/>
      <c r="P12" s="24"/>
      <c r="Q12" s="24"/>
      <c r="R12" s="24"/>
      <c r="S12" s="24"/>
      <c r="T12" s="24"/>
      <c r="U12" s="24"/>
      <c r="V12" s="24"/>
      <c r="W12" s="24">
        <v>7232276</v>
      </c>
      <c r="X12" s="24">
        <v>4833512</v>
      </c>
      <c r="Y12" s="24">
        <v>2398764</v>
      </c>
      <c r="Z12" s="6">
        <v>49.63</v>
      </c>
      <c r="AA12" s="22">
        <v>13183500</v>
      </c>
    </row>
    <row r="13" spans="1:27" ht="13.5">
      <c r="A13" s="5" t="s">
        <v>40</v>
      </c>
      <c r="B13" s="3"/>
      <c r="C13" s="22">
        <v>29472586</v>
      </c>
      <c r="D13" s="22"/>
      <c r="E13" s="23">
        <v>8575829</v>
      </c>
      <c r="F13" s="24">
        <v>11464812</v>
      </c>
      <c r="G13" s="24">
        <v>198160</v>
      </c>
      <c r="H13" s="24">
        <v>11828</v>
      </c>
      <c r="I13" s="24">
        <v>12019</v>
      </c>
      <c r="J13" s="24">
        <v>222007</v>
      </c>
      <c r="K13" s="24">
        <v>11828</v>
      </c>
      <c r="L13" s="24">
        <v>11828</v>
      </c>
      <c r="M13" s="24">
        <v>8355099</v>
      </c>
      <c r="N13" s="24">
        <v>8378755</v>
      </c>
      <c r="O13" s="24"/>
      <c r="P13" s="24"/>
      <c r="Q13" s="24"/>
      <c r="R13" s="24"/>
      <c r="S13" s="24"/>
      <c r="T13" s="24"/>
      <c r="U13" s="24"/>
      <c r="V13" s="24"/>
      <c r="W13" s="24">
        <v>8600762</v>
      </c>
      <c r="X13" s="24">
        <v>4861873</v>
      </c>
      <c r="Y13" s="24">
        <v>3738889</v>
      </c>
      <c r="Z13" s="6">
        <v>76.9</v>
      </c>
      <c r="AA13" s="22">
        <v>11464812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30943151</v>
      </c>
      <c r="D15" s="19">
        <f>SUM(D16:D18)</f>
        <v>0</v>
      </c>
      <c r="E15" s="20">
        <f t="shared" si="2"/>
        <v>13939104</v>
      </c>
      <c r="F15" s="21">
        <f t="shared" si="2"/>
        <v>13939104</v>
      </c>
      <c r="G15" s="21">
        <f t="shared" si="2"/>
        <v>575505</v>
      </c>
      <c r="H15" s="21">
        <f t="shared" si="2"/>
        <v>746542</v>
      </c>
      <c r="I15" s="21">
        <f t="shared" si="2"/>
        <v>1989638</v>
      </c>
      <c r="J15" s="21">
        <f t="shared" si="2"/>
        <v>3311685</v>
      </c>
      <c r="K15" s="21">
        <f t="shared" si="2"/>
        <v>2795103</v>
      </c>
      <c r="L15" s="21">
        <f t="shared" si="2"/>
        <v>1702305</v>
      </c>
      <c r="M15" s="21">
        <f t="shared" si="2"/>
        <v>775641</v>
      </c>
      <c r="N15" s="21">
        <f t="shared" si="2"/>
        <v>5273049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8584734</v>
      </c>
      <c r="X15" s="21">
        <f t="shared" si="2"/>
        <v>5260268</v>
      </c>
      <c r="Y15" s="21">
        <f t="shared" si="2"/>
        <v>3324466</v>
      </c>
      <c r="Z15" s="4">
        <f>+IF(X15&lt;&gt;0,+(Y15/X15)*100,0)</f>
        <v>63.199555611995436</v>
      </c>
      <c r="AA15" s="19">
        <f>SUM(AA16:AA18)</f>
        <v>13939104</v>
      </c>
    </row>
    <row r="16" spans="1:27" ht="13.5">
      <c r="A16" s="5" t="s">
        <v>43</v>
      </c>
      <c r="B16" s="3"/>
      <c r="C16" s="22">
        <v>12852887</v>
      </c>
      <c r="D16" s="22"/>
      <c r="E16" s="23">
        <v>8465450</v>
      </c>
      <c r="F16" s="24">
        <v>8465450</v>
      </c>
      <c r="G16" s="24">
        <v>541444</v>
      </c>
      <c r="H16" s="24">
        <v>724399</v>
      </c>
      <c r="I16" s="24">
        <v>670958</v>
      </c>
      <c r="J16" s="24">
        <v>1936801</v>
      </c>
      <c r="K16" s="24">
        <v>1751683</v>
      </c>
      <c r="L16" s="24">
        <v>790175</v>
      </c>
      <c r="M16" s="24">
        <v>699995</v>
      </c>
      <c r="N16" s="24">
        <v>3241853</v>
      </c>
      <c r="O16" s="24"/>
      <c r="P16" s="24"/>
      <c r="Q16" s="24"/>
      <c r="R16" s="24"/>
      <c r="S16" s="24"/>
      <c r="T16" s="24"/>
      <c r="U16" s="24"/>
      <c r="V16" s="24"/>
      <c r="W16" s="24">
        <v>5178654</v>
      </c>
      <c r="X16" s="24">
        <v>3652679</v>
      </c>
      <c r="Y16" s="24">
        <v>1525975</v>
      </c>
      <c r="Z16" s="6">
        <v>41.78</v>
      </c>
      <c r="AA16" s="22">
        <v>8465450</v>
      </c>
    </row>
    <row r="17" spans="1:27" ht="13.5">
      <c r="A17" s="5" t="s">
        <v>44</v>
      </c>
      <c r="B17" s="3"/>
      <c r="C17" s="22">
        <v>17789914</v>
      </c>
      <c r="D17" s="22"/>
      <c r="E17" s="23">
        <v>5397454</v>
      </c>
      <c r="F17" s="24">
        <v>5397454</v>
      </c>
      <c r="G17" s="24">
        <v>15784</v>
      </c>
      <c r="H17" s="24">
        <v>21516</v>
      </c>
      <c r="I17" s="24">
        <v>1317686</v>
      </c>
      <c r="J17" s="24">
        <v>1354986</v>
      </c>
      <c r="K17" s="24">
        <v>1042793</v>
      </c>
      <c r="L17" s="24">
        <v>910846</v>
      </c>
      <c r="M17" s="24">
        <v>37653</v>
      </c>
      <c r="N17" s="24">
        <v>1991292</v>
      </c>
      <c r="O17" s="24"/>
      <c r="P17" s="24"/>
      <c r="Q17" s="24"/>
      <c r="R17" s="24"/>
      <c r="S17" s="24"/>
      <c r="T17" s="24"/>
      <c r="U17" s="24"/>
      <c r="V17" s="24"/>
      <c r="W17" s="24">
        <v>3346278</v>
      </c>
      <c r="X17" s="24">
        <v>1560375</v>
      </c>
      <c r="Y17" s="24">
        <v>1785903</v>
      </c>
      <c r="Z17" s="6">
        <v>114.45</v>
      </c>
      <c r="AA17" s="22">
        <v>5397454</v>
      </c>
    </row>
    <row r="18" spans="1:27" ht="13.5">
      <c r="A18" s="5" t="s">
        <v>45</v>
      </c>
      <c r="B18" s="3"/>
      <c r="C18" s="22">
        <v>300350</v>
      </c>
      <c r="D18" s="22"/>
      <c r="E18" s="23">
        <v>76200</v>
      </c>
      <c r="F18" s="24">
        <v>76200</v>
      </c>
      <c r="G18" s="24">
        <v>18277</v>
      </c>
      <c r="H18" s="24">
        <v>627</v>
      </c>
      <c r="I18" s="24">
        <v>994</v>
      </c>
      <c r="J18" s="24">
        <v>19898</v>
      </c>
      <c r="K18" s="24">
        <v>627</v>
      </c>
      <c r="L18" s="24">
        <v>1284</v>
      </c>
      <c r="M18" s="24">
        <v>37993</v>
      </c>
      <c r="N18" s="24">
        <v>39904</v>
      </c>
      <c r="O18" s="24"/>
      <c r="P18" s="24"/>
      <c r="Q18" s="24"/>
      <c r="R18" s="24"/>
      <c r="S18" s="24"/>
      <c r="T18" s="24"/>
      <c r="U18" s="24"/>
      <c r="V18" s="24"/>
      <c r="W18" s="24">
        <v>59802</v>
      </c>
      <c r="X18" s="24">
        <v>47214</v>
      </c>
      <c r="Y18" s="24">
        <v>12588</v>
      </c>
      <c r="Z18" s="6">
        <v>26.66</v>
      </c>
      <c r="AA18" s="22">
        <v>76200</v>
      </c>
    </row>
    <row r="19" spans="1:27" ht="13.5">
      <c r="A19" s="2" t="s">
        <v>46</v>
      </c>
      <c r="B19" s="8"/>
      <c r="C19" s="19">
        <f aca="true" t="shared" si="3" ref="C19:Y19">SUM(C20:C23)</f>
        <v>485067176</v>
      </c>
      <c r="D19" s="19">
        <f>SUM(D20:D23)</f>
        <v>0</v>
      </c>
      <c r="E19" s="20">
        <f t="shared" si="3"/>
        <v>542105568</v>
      </c>
      <c r="F19" s="21">
        <f t="shared" si="3"/>
        <v>542105568</v>
      </c>
      <c r="G19" s="21">
        <f t="shared" si="3"/>
        <v>44119109</v>
      </c>
      <c r="H19" s="21">
        <f t="shared" si="3"/>
        <v>44902947</v>
      </c>
      <c r="I19" s="21">
        <f t="shared" si="3"/>
        <v>44346133</v>
      </c>
      <c r="J19" s="21">
        <f t="shared" si="3"/>
        <v>133368189</v>
      </c>
      <c r="K19" s="21">
        <f t="shared" si="3"/>
        <v>41916620</v>
      </c>
      <c r="L19" s="21">
        <f t="shared" si="3"/>
        <v>44997230</v>
      </c>
      <c r="M19" s="21">
        <f t="shared" si="3"/>
        <v>42759289</v>
      </c>
      <c r="N19" s="21">
        <f t="shared" si="3"/>
        <v>129673139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263041328</v>
      </c>
      <c r="X19" s="21">
        <f t="shared" si="3"/>
        <v>266103492</v>
      </c>
      <c r="Y19" s="21">
        <f t="shared" si="3"/>
        <v>-3062164</v>
      </c>
      <c r="Z19" s="4">
        <f>+IF(X19&lt;&gt;0,+(Y19/X19)*100,0)</f>
        <v>-1.1507417572708891</v>
      </c>
      <c r="AA19" s="19">
        <f>SUM(AA20:AA23)</f>
        <v>542105568</v>
      </c>
    </row>
    <row r="20" spans="1:27" ht="13.5">
      <c r="A20" s="5" t="s">
        <v>47</v>
      </c>
      <c r="B20" s="3"/>
      <c r="C20" s="22">
        <v>270880443</v>
      </c>
      <c r="D20" s="22"/>
      <c r="E20" s="23">
        <v>313388394</v>
      </c>
      <c r="F20" s="24">
        <v>313388394</v>
      </c>
      <c r="G20" s="24">
        <v>26871732</v>
      </c>
      <c r="H20" s="24">
        <v>27814038</v>
      </c>
      <c r="I20" s="24">
        <v>27081577</v>
      </c>
      <c r="J20" s="24">
        <v>81767347</v>
      </c>
      <c r="K20" s="24">
        <v>23376242</v>
      </c>
      <c r="L20" s="24">
        <v>22852036</v>
      </c>
      <c r="M20" s="24">
        <v>22641413</v>
      </c>
      <c r="N20" s="24">
        <v>68869691</v>
      </c>
      <c r="O20" s="24"/>
      <c r="P20" s="24"/>
      <c r="Q20" s="24"/>
      <c r="R20" s="24"/>
      <c r="S20" s="24"/>
      <c r="T20" s="24"/>
      <c r="U20" s="24"/>
      <c r="V20" s="24"/>
      <c r="W20" s="24">
        <v>150637038</v>
      </c>
      <c r="X20" s="24">
        <v>147658237</v>
      </c>
      <c r="Y20" s="24">
        <v>2978801</v>
      </c>
      <c r="Z20" s="6">
        <v>2.02</v>
      </c>
      <c r="AA20" s="22">
        <v>313388394</v>
      </c>
    </row>
    <row r="21" spans="1:27" ht="13.5">
      <c r="A21" s="5" t="s">
        <v>48</v>
      </c>
      <c r="B21" s="3"/>
      <c r="C21" s="22">
        <v>96057575</v>
      </c>
      <c r="D21" s="22"/>
      <c r="E21" s="23">
        <v>96871828</v>
      </c>
      <c r="F21" s="24">
        <v>96871828</v>
      </c>
      <c r="G21" s="24">
        <v>7384822</v>
      </c>
      <c r="H21" s="24">
        <v>7113934</v>
      </c>
      <c r="I21" s="24">
        <v>7344452</v>
      </c>
      <c r="J21" s="24">
        <v>21843208</v>
      </c>
      <c r="K21" s="24">
        <v>7763124</v>
      </c>
      <c r="L21" s="24">
        <v>8915536</v>
      </c>
      <c r="M21" s="24">
        <v>9296682</v>
      </c>
      <c r="N21" s="24">
        <v>25975342</v>
      </c>
      <c r="O21" s="24"/>
      <c r="P21" s="24"/>
      <c r="Q21" s="24"/>
      <c r="R21" s="24"/>
      <c r="S21" s="24"/>
      <c r="T21" s="24"/>
      <c r="U21" s="24"/>
      <c r="V21" s="24"/>
      <c r="W21" s="24">
        <v>47818550</v>
      </c>
      <c r="X21" s="24">
        <v>55153281</v>
      </c>
      <c r="Y21" s="24">
        <v>-7334731</v>
      </c>
      <c r="Z21" s="6">
        <v>-13.3</v>
      </c>
      <c r="AA21" s="22">
        <v>96871828</v>
      </c>
    </row>
    <row r="22" spans="1:27" ht="13.5">
      <c r="A22" s="5" t="s">
        <v>49</v>
      </c>
      <c r="B22" s="3"/>
      <c r="C22" s="25">
        <v>65091275</v>
      </c>
      <c r="D22" s="25"/>
      <c r="E22" s="26">
        <v>72154846</v>
      </c>
      <c r="F22" s="27">
        <v>72154846</v>
      </c>
      <c r="G22" s="27">
        <v>5168295</v>
      </c>
      <c r="H22" s="27">
        <v>5254465</v>
      </c>
      <c r="I22" s="27">
        <v>5198696</v>
      </c>
      <c r="J22" s="27">
        <v>15621456</v>
      </c>
      <c r="K22" s="27">
        <v>5387226</v>
      </c>
      <c r="L22" s="27">
        <v>5662006</v>
      </c>
      <c r="M22" s="27">
        <v>6077181</v>
      </c>
      <c r="N22" s="27">
        <v>17126413</v>
      </c>
      <c r="O22" s="27"/>
      <c r="P22" s="27"/>
      <c r="Q22" s="27"/>
      <c r="R22" s="27"/>
      <c r="S22" s="27"/>
      <c r="T22" s="27"/>
      <c r="U22" s="27"/>
      <c r="V22" s="27"/>
      <c r="W22" s="27">
        <v>32747869</v>
      </c>
      <c r="X22" s="27">
        <v>36518097</v>
      </c>
      <c r="Y22" s="27">
        <v>-3770228</v>
      </c>
      <c r="Z22" s="7">
        <v>-10.32</v>
      </c>
      <c r="AA22" s="25">
        <v>72154846</v>
      </c>
    </row>
    <row r="23" spans="1:27" ht="13.5">
      <c r="A23" s="5" t="s">
        <v>50</v>
      </c>
      <c r="B23" s="3"/>
      <c r="C23" s="22">
        <v>53037883</v>
      </c>
      <c r="D23" s="22"/>
      <c r="E23" s="23">
        <v>59690500</v>
      </c>
      <c r="F23" s="24">
        <v>59690500</v>
      </c>
      <c r="G23" s="24">
        <v>4694260</v>
      </c>
      <c r="H23" s="24">
        <v>4720510</v>
      </c>
      <c r="I23" s="24">
        <v>4721408</v>
      </c>
      <c r="J23" s="24">
        <v>14136178</v>
      </c>
      <c r="K23" s="24">
        <v>5390028</v>
      </c>
      <c r="L23" s="24">
        <v>7567652</v>
      </c>
      <c r="M23" s="24">
        <v>4744013</v>
      </c>
      <c r="N23" s="24">
        <v>17701693</v>
      </c>
      <c r="O23" s="24"/>
      <c r="P23" s="24"/>
      <c r="Q23" s="24"/>
      <c r="R23" s="24"/>
      <c r="S23" s="24"/>
      <c r="T23" s="24"/>
      <c r="U23" s="24"/>
      <c r="V23" s="24"/>
      <c r="W23" s="24">
        <v>31837871</v>
      </c>
      <c r="X23" s="24">
        <v>26773877</v>
      </c>
      <c r="Y23" s="24">
        <v>5063994</v>
      </c>
      <c r="Z23" s="6">
        <v>18.91</v>
      </c>
      <c r="AA23" s="22">
        <v>59690500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787007320</v>
      </c>
      <c r="D25" s="40">
        <f>+D5+D9+D15+D19+D24</f>
        <v>0</v>
      </c>
      <c r="E25" s="41">
        <f t="shared" si="4"/>
        <v>820841811</v>
      </c>
      <c r="F25" s="42">
        <f t="shared" si="4"/>
        <v>823730795</v>
      </c>
      <c r="G25" s="42">
        <f t="shared" si="4"/>
        <v>82999602</v>
      </c>
      <c r="H25" s="42">
        <f t="shared" si="4"/>
        <v>61724343</v>
      </c>
      <c r="I25" s="42">
        <f t="shared" si="4"/>
        <v>63061932</v>
      </c>
      <c r="J25" s="42">
        <f t="shared" si="4"/>
        <v>207785877</v>
      </c>
      <c r="K25" s="42">
        <f t="shared" si="4"/>
        <v>62291221</v>
      </c>
      <c r="L25" s="42">
        <f t="shared" si="4"/>
        <v>81354376</v>
      </c>
      <c r="M25" s="42">
        <f t="shared" si="4"/>
        <v>70202300</v>
      </c>
      <c r="N25" s="42">
        <f t="shared" si="4"/>
        <v>213847897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421633774</v>
      </c>
      <c r="X25" s="42">
        <f t="shared" si="4"/>
        <v>413843861</v>
      </c>
      <c r="Y25" s="42">
        <f t="shared" si="4"/>
        <v>7789913</v>
      </c>
      <c r="Z25" s="43">
        <f>+IF(X25&lt;&gt;0,+(Y25/X25)*100,0)</f>
        <v>1.8823314138759206</v>
      </c>
      <c r="AA25" s="40">
        <f>+AA5+AA9+AA15+AA19+AA24</f>
        <v>823730795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213171418</v>
      </c>
      <c r="D28" s="19">
        <f>SUM(D29:D31)</f>
        <v>0</v>
      </c>
      <c r="E28" s="20">
        <f t="shared" si="5"/>
        <v>127367670</v>
      </c>
      <c r="F28" s="21">
        <f t="shared" si="5"/>
        <v>229678751</v>
      </c>
      <c r="G28" s="21">
        <f t="shared" si="5"/>
        <v>13941573</v>
      </c>
      <c r="H28" s="21">
        <f t="shared" si="5"/>
        <v>18535019</v>
      </c>
      <c r="I28" s="21">
        <f t="shared" si="5"/>
        <v>19196914</v>
      </c>
      <c r="J28" s="21">
        <f t="shared" si="5"/>
        <v>51673506</v>
      </c>
      <c r="K28" s="21">
        <f t="shared" si="5"/>
        <v>17633589</v>
      </c>
      <c r="L28" s="21">
        <f t="shared" si="5"/>
        <v>21503531</v>
      </c>
      <c r="M28" s="21">
        <f t="shared" si="5"/>
        <v>18189104</v>
      </c>
      <c r="N28" s="21">
        <f t="shared" si="5"/>
        <v>57326224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108999730</v>
      </c>
      <c r="X28" s="21">
        <f t="shared" si="5"/>
        <v>63229433</v>
      </c>
      <c r="Y28" s="21">
        <f t="shared" si="5"/>
        <v>45770297</v>
      </c>
      <c r="Z28" s="4">
        <f>+IF(X28&lt;&gt;0,+(Y28/X28)*100,0)</f>
        <v>72.38764421626239</v>
      </c>
      <c r="AA28" s="19">
        <f>SUM(AA29:AA31)</f>
        <v>229678751</v>
      </c>
    </row>
    <row r="29" spans="1:27" ht="13.5">
      <c r="A29" s="5" t="s">
        <v>33</v>
      </c>
      <c r="B29" s="3"/>
      <c r="C29" s="22">
        <v>93078256</v>
      </c>
      <c r="D29" s="22"/>
      <c r="E29" s="23">
        <v>66867436</v>
      </c>
      <c r="F29" s="24">
        <v>91510576</v>
      </c>
      <c r="G29" s="24">
        <v>6751846</v>
      </c>
      <c r="H29" s="24">
        <v>6934532</v>
      </c>
      <c r="I29" s="24">
        <v>9445529</v>
      </c>
      <c r="J29" s="24">
        <v>23131907</v>
      </c>
      <c r="K29" s="24">
        <v>7204958</v>
      </c>
      <c r="L29" s="24">
        <v>7627937</v>
      </c>
      <c r="M29" s="24">
        <v>7438519</v>
      </c>
      <c r="N29" s="24">
        <v>22271414</v>
      </c>
      <c r="O29" s="24"/>
      <c r="P29" s="24"/>
      <c r="Q29" s="24"/>
      <c r="R29" s="24"/>
      <c r="S29" s="24"/>
      <c r="T29" s="24"/>
      <c r="U29" s="24"/>
      <c r="V29" s="24"/>
      <c r="W29" s="24">
        <v>45403321</v>
      </c>
      <c r="X29" s="24">
        <v>35739172</v>
      </c>
      <c r="Y29" s="24">
        <v>9664149</v>
      </c>
      <c r="Z29" s="6">
        <v>27.04</v>
      </c>
      <c r="AA29" s="22">
        <v>91510576</v>
      </c>
    </row>
    <row r="30" spans="1:27" ht="13.5">
      <c r="A30" s="5" t="s">
        <v>34</v>
      </c>
      <c r="B30" s="3"/>
      <c r="C30" s="25">
        <v>57635468</v>
      </c>
      <c r="D30" s="25"/>
      <c r="E30" s="26">
        <v>24502646</v>
      </c>
      <c r="F30" s="27">
        <v>63297960</v>
      </c>
      <c r="G30" s="27">
        <v>3374460</v>
      </c>
      <c r="H30" s="27">
        <v>6084026</v>
      </c>
      <c r="I30" s="27">
        <v>5579912</v>
      </c>
      <c r="J30" s="27">
        <v>15038398</v>
      </c>
      <c r="K30" s="27">
        <v>5264131</v>
      </c>
      <c r="L30" s="27">
        <v>7358245</v>
      </c>
      <c r="M30" s="27">
        <v>5755486</v>
      </c>
      <c r="N30" s="27">
        <v>18377862</v>
      </c>
      <c r="O30" s="27"/>
      <c r="P30" s="27"/>
      <c r="Q30" s="27"/>
      <c r="R30" s="27"/>
      <c r="S30" s="27"/>
      <c r="T30" s="27"/>
      <c r="U30" s="27"/>
      <c r="V30" s="27"/>
      <c r="W30" s="27">
        <v>33416260</v>
      </c>
      <c r="X30" s="27">
        <v>17804295</v>
      </c>
      <c r="Y30" s="27">
        <v>15611965</v>
      </c>
      <c r="Z30" s="7">
        <v>87.69</v>
      </c>
      <c r="AA30" s="25">
        <v>63297960</v>
      </c>
    </row>
    <row r="31" spans="1:27" ht="13.5">
      <c r="A31" s="5" t="s">
        <v>35</v>
      </c>
      <c r="B31" s="3"/>
      <c r="C31" s="22">
        <v>62457694</v>
      </c>
      <c r="D31" s="22"/>
      <c r="E31" s="23">
        <v>35997588</v>
      </c>
      <c r="F31" s="24">
        <v>74870215</v>
      </c>
      <c r="G31" s="24">
        <v>3815267</v>
      </c>
      <c r="H31" s="24">
        <v>5516461</v>
      </c>
      <c r="I31" s="24">
        <v>4171473</v>
      </c>
      <c r="J31" s="24">
        <v>13503201</v>
      </c>
      <c r="K31" s="24">
        <v>5164500</v>
      </c>
      <c r="L31" s="24">
        <v>6517349</v>
      </c>
      <c r="M31" s="24">
        <v>4995099</v>
      </c>
      <c r="N31" s="24">
        <v>16676948</v>
      </c>
      <c r="O31" s="24"/>
      <c r="P31" s="24"/>
      <c r="Q31" s="24"/>
      <c r="R31" s="24"/>
      <c r="S31" s="24"/>
      <c r="T31" s="24"/>
      <c r="U31" s="24"/>
      <c r="V31" s="24"/>
      <c r="W31" s="24">
        <v>30180149</v>
      </c>
      <c r="X31" s="24">
        <v>9685966</v>
      </c>
      <c r="Y31" s="24">
        <v>20494183</v>
      </c>
      <c r="Z31" s="6">
        <v>211.59</v>
      </c>
      <c r="AA31" s="22">
        <v>74870215</v>
      </c>
    </row>
    <row r="32" spans="1:27" ht="13.5">
      <c r="A32" s="2" t="s">
        <v>36</v>
      </c>
      <c r="B32" s="3"/>
      <c r="C32" s="19">
        <f aca="true" t="shared" si="6" ref="C32:Y32">SUM(C33:C37)</f>
        <v>120410391</v>
      </c>
      <c r="D32" s="19">
        <f>SUM(D33:D37)</f>
        <v>0</v>
      </c>
      <c r="E32" s="20">
        <f t="shared" si="6"/>
        <v>113535559</v>
      </c>
      <c r="F32" s="21">
        <f t="shared" si="6"/>
        <v>97651229</v>
      </c>
      <c r="G32" s="21">
        <f t="shared" si="6"/>
        <v>4820668</v>
      </c>
      <c r="H32" s="21">
        <f t="shared" si="6"/>
        <v>6555030</v>
      </c>
      <c r="I32" s="21">
        <f t="shared" si="6"/>
        <v>6265764</v>
      </c>
      <c r="J32" s="21">
        <f t="shared" si="6"/>
        <v>17641462</v>
      </c>
      <c r="K32" s="21">
        <f t="shared" si="6"/>
        <v>7052833</v>
      </c>
      <c r="L32" s="21">
        <f t="shared" si="6"/>
        <v>9675479</v>
      </c>
      <c r="M32" s="21">
        <f t="shared" si="6"/>
        <v>9182157</v>
      </c>
      <c r="N32" s="21">
        <f t="shared" si="6"/>
        <v>25910469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43551931</v>
      </c>
      <c r="X32" s="21">
        <f t="shared" si="6"/>
        <v>47346060</v>
      </c>
      <c r="Y32" s="21">
        <f t="shared" si="6"/>
        <v>-3794129</v>
      </c>
      <c r="Z32" s="4">
        <f>+IF(X32&lt;&gt;0,+(Y32/X32)*100,0)</f>
        <v>-8.013610847449607</v>
      </c>
      <c r="AA32" s="19">
        <f>SUM(AA33:AA37)</f>
        <v>97651229</v>
      </c>
    </row>
    <row r="33" spans="1:27" ht="13.5">
      <c r="A33" s="5" t="s">
        <v>37</v>
      </c>
      <c r="B33" s="3"/>
      <c r="C33" s="22">
        <v>25343446</v>
      </c>
      <c r="D33" s="22"/>
      <c r="E33" s="23">
        <v>32563455</v>
      </c>
      <c r="F33" s="24">
        <v>28458724</v>
      </c>
      <c r="G33" s="24">
        <v>1736204</v>
      </c>
      <c r="H33" s="24">
        <v>2098812</v>
      </c>
      <c r="I33" s="24">
        <v>2102814</v>
      </c>
      <c r="J33" s="24">
        <v>5937830</v>
      </c>
      <c r="K33" s="24">
        <v>2446574</v>
      </c>
      <c r="L33" s="24">
        <v>3296428</v>
      </c>
      <c r="M33" s="24">
        <v>2180944</v>
      </c>
      <c r="N33" s="24">
        <v>7923946</v>
      </c>
      <c r="O33" s="24"/>
      <c r="P33" s="24"/>
      <c r="Q33" s="24"/>
      <c r="R33" s="24"/>
      <c r="S33" s="24"/>
      <c r="T33" s="24"/>
      <c r="U33" s="24"/>
      <c r="V33" s="24"/>
      <c r="W33" s="24">
        <v>13861776</v>
      </c>
      <c r="X33" s="24">
        <v>15831561</v>
      </c>
      <c r="Y33" s="24">
        <v>-1969785</v>
      </c>
      <c r="Z33" s="6">
        <v>-12.44</v>
      </c>
      <c r="AA33" s="22">
        <v>28458724</v>
      </c>
    </row>
    <row r="34" spans="1:27" ht="13.5">
      <c r="A34" s="5" t="s">
        <v>38</v>
      </c>
      <c r="B34" s="3"/>
      <c r="C34" s="22">
        <v>15633328</v>
      </c>
      <c r="D34" s="22"/>
      <c r="E34" s="23">
        <v>22245253</v>
      </c>
      <c r="F34" s="24">
        <v>19392577</v>
      </c>
      <c r="G34" s="24">
        <v>881375</v>
      </c>
      <c r="H34" s="24">
        <v>1175996</v>
      </c>
      <c r="I34" s="24">
        <v>1062094</v>
      </c>
      <c r="J34" s="24">
        <v>3119465</v>
      </c>
      <c r="K34" s="24">
        <v>1193439</v>
      </c>
      <c r="L34" s="24">
        <v>1583867</v>
      </c>
      <c r="M34" s="24">
        <v>2618187</v>
      </c>
      <c r="N34" s="24">
        <v>5395493</v>
      </c>
      <c r="O34" s="24"/>
      <c r="P34" s="24"/>
      <c r="Q34" s="24"/>
      <c r="R34" s="24"/>
      <c r="S34" s="24"/>
      <c r="T34" s="24"/>
      <c r="U34" s="24"/>
      <c r="V34" s="24"/>
      <c r="W34" s="24">
        <v>8514958</v>
      </c>
      <c r="X34" s="24">
        <v>10538958</v>
      </c>
      <c r="Y34" s="24">
        <v>-2024000</v>
      </c>
      <c r="Z34" s="6">
        <v>-19.2</v>
      </c>
      <c r="AA34" s="22">
        <v>19392577</v>
      </c>
    </row>
    <row r="35" spans="1:27" ht="13.5">
      <c r="A35" s="5" t="s">
        <v>39</v>
      </c>
      <c r="B35" s="3"/>
      <c r="C35" s="22">
        <v>51836312</v>
      </c>
      <c r="D35" s="22"/>
      <c r="E35" s="23">
        <v>49173143</v>
      </c>
      <c r="F35" s="24">
        <v>43842406</v>
      </c>
      <c r="G35" s="24">
        <v>1994510</v>
      </c>
      <c r="H35" s="24">
        <v>3039743</v>
      </c>
      <c r="I35" s="24">
        <v>2857986</v>
      </c>
      <c r="J35" s="24">
        <v>7892239</v>
      </c>
      <c r="K35" s="24">
        <v>3125698</v>
      </c>
      <c r="L35" s="24">
        <v>4405569</v>
      </c>
      <c r="M35" s="24">
        <v>3629757</v>
      </c>
      <c r="N35" s="24">
        <v>11161024</v>
      </c>
      <c r="O35" s="24"/>
      <c r="P35" s="24"/>
      <c r="Q35" s="24"/>
      <c r="R35" s="24"/>
      <c r="S35" s="24"/>
      <c r="T35" s="24"/>
      <c r="U35" s="24"/>
      <c r="V35" s="24"/>
      <c r="W35" s="24">
        <v>19053263</v>
      </c>
      <c r="X35" s="24">
        <v>20177866</v>
      </c>
      <c r="Y35" s="24">
        <v>-1124603</v>
      </c>
      <c r="Z35" s="6">
        <v>-5.57</v>
      </c>
      <c r="AA35" s="22">
        <v>43842406</v>
      </c>
    </row>
    <row r="36" spans="1:27" ht="13.5">
      <c r="A36" s="5" t="s">
        <v>40</v>
      </c>
      <c r="B36" s="3"/>
      <c r="C36" s="22">
        <v>27597305</v>
      </c>
      <c r="D36" s="22"/>
      <c r="E36" s="23">
        <v>9553708</v>
      </c>
      <c r="F36" s="24">
        <v>5957522</v>
      </c>
      <c r="G36" s="24">
        <v>208579</v>
      </c>
      <c r="H36" s="24">
        <v>240479</v>
      </c>
      <c r="I36" s="24">
        <v>242870</v>
      </c>
      <c r="J36" s="24">
        <v>691928</v>
      </c>
      <c r="K36" s="24">
        <v>287122</v>
      </c>
      <c r="L36" s="24">
        <v>389615</v>
      </c>
      <c r="M36" s="24">
        <v>753269</v>
      </c>
      <c r="N36" s="24">
        <v>1430006</v>
      </c>
      <c r="O36" s="24"/>
      <c r="P36" s="24"/>
      <c r="Q36" s="24"/>
      <c r="R36" s="24"/>
      <c r="S36" s="24"/>
      <c r="T36" s="24"/>
      <c r="U36" s="24"/>
      <c r="V36" s="24"/>
      <c r="W36" s="24">
        <v>2121934</v>
      </c>
      <c r="X36" s="24">
        <v>797675</v>
      </c>
      <c r="Y36" s="24">
        <v>1324259</v>
      </c>
      <c r="Z36" s="6">
        <v>166.01</v>
      </c>
      <c r="AA36" s="22">
        <v>5957522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121855223</v>
      </c>
      <c r="D38" s="19">
        <f>SUM(D39:D41)</f>
        <v>0</v>
      </c>
      <c r="E38" s="20">
        <f t="shared" si="7"/>
        <v>139514080</v>
      </c>
      <c r="F38" s="21">
        <f t="shared" si="7"/>
        <v>128927155</v>
      </c>
      <c r="G38" s="21">
        <f t="shared" si="7"/>
        <v>6365113</v>
      </c>
      <c r="H38" s="21">
        <f t="shared" si="7"/>
        <v>7217713</v>
      </c>
      <c r="I38" s="21">
        <f t="shared" si="7"/>
        <v>8858633</v>
      </c>
      <c r="J38" s="21">
        <f t="shared" si="7"/>
        <v>22441459</v>
      </c>
      <c r="K38" s="21">
        <f t="shared" si="7"/>
        <v>9988531</v>
      </c>
      <c r="L38" s="21">
        <f t="shared" si="7"/>
        <v>10981478</v>
      </c>
      <c r="M38" s="21">
        <f t="shared" si="7"/>
        <v>11166357</v>
      </c>
      <c r="N38" s="21">
        <f t="shared" si="7"/>
        <v>32136366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54577825</v>
      </c>
      <c r="X38" s="21">
        <f t="shared" si="7"/>
        <v>58352491</v>
      </c>
      <c r="Y38" s="21">
        <f t="shared" si="7"/>
        <v>-3774666</v>
      </c>
      <c r="Z38" s="4">
        <f>+IF(X38&lt;&gt;0,+(Y38/X38)*100,0)</f>
        <v>-6.468731557663922</v>
      </c>
      <c r="AA38" s="19">
        <f>SUM(AA39:AA41)</f>
        <v>128927155</v>
      </c>
    </row>
    <row r="39" spans="1:27" ht="13.5">
      <c r="A39" s="5" t="s">
        <v>43</v>
      </c>
      <c r="B39" s="3"/>
      <c r="C39" s="22">
        <v>36895967</v>
      </c>
      <c r="D39" s="22"/>
      <c r="E39" s="23">
        <v>37313559</v>
      </c>
      <c r="F39" s="24">
        <v>40747616</v>
      </c>
      <c r="G39" s="24">
        <v>2047714</v>
      </c>
      <c r="H39" s="24">
        <v>2571470</v>
      </c>
      <c r="I39" s="24">
        <v>2467687</v>
      </c>
      <c r="J39" s="24">
        <v>7086871</v>
      </c>
      <c r="K39" s="24">
        <v>3306686</v>
      </c>
      <c r="L39" s="24">
        <v>3648445</v>
      </c>
      <c r="M39" s="24">
        <v>3433791</v>
      </c>
      <c r="N39" s="24">
        <v>10388922</v>
      </c>
      <c r="O39" s="24"/>
      <c r="P39" s="24"/>
      <c r="Q39" s="24"/>
      <c r="R39" s="24"/>
      <c r="S39" s="24"/>
      <c r="T39" s="24"/>
      <c r="U39" s="24"/>
      <c r="V39" s="24"/>
      <c r="W39" s="24">
        <v>17475793</v>
      </c>
      <c r="X39" s="24">
        <v>16174141</v>
      </c>
      <c r="Y39" s="24">
        <v>1301652</v>
      </c>
      <c r="Z39" s="6">
        <v>8.05</v>
      </c>
      <c r="AA39" s="22">
        <v>40747616</v>
      </c>
    </row>
    <row r="40" spans="1:27" ht="13.5">
      <c r="A40" s="5" t="s">
        <v>44</v>
      </c>
      <c r="B40" s="3"/>
      <c r="C40" s="22">
        <v>78506905</v>
      </c>
      <c r="D40" s="22"/>
      <c r="E40" s="23">
        <v>95165520</v>
      </c>
      <c r="F40" s="24">
        <v>82197822</v>
      </c>
      <c r="G40" s="24">
        <v>4010620</v>
      </c>
      <c r="H40" s="24">
        <v>4315032</v>
      </c>
      <c r="I40" s="24">
        <v>6013695</v>
      </c>
      <c r="J40" s="24">
        <v>14339347</v>
      </c>
      <c r="K40" s="24">
        <v>6324353</v>
      </c>
      <c r="L40" s="24">
        <v>6770159</v>
      </c>
      <c r="M40" s="24">
        <v>7232353</v>
      </c>
      <c r="N40" s="24">
        <v>20326865</v>
      </c>
      <c r="O40" s="24"/>
      <c r="P40" s="24"/>
      <c r="Q40" s="24"/>
      <c r="R40" s="24"/>
      <c r="S40" s="24"/>
      <c r="T40" s="24"/>
      <c r="U40" s="24"/>
      <c r="V40" s="24"/>
      <c r="W40" s="24">
        <v>34666212</v>
      </c>
      <c r="X40" s="24">
        <v>39523794</v>
      </c>
      <c r="Y40" s="24">
        <v>-4857582</v>
      </c>
      <c r="Z40" s="6">
        <v>-12.29</v>
      </c>
      <c r="AA40" s="22">
        <v>82197822</v>
      </c>
    </row>
    <row r="41" spans="1:27" ht="13.5">
      <c r="A41" s="5" t="s">
        <v>45</v>
      </c>
      <c r="B41" s="3"/>
      <c r="C41" s="22">
        <v>6452351</v>
      </c>
      <c r="D41" s="22"/>
      <c r="E41" s="23">
        <v>7035001</v>
      </c>
      <c r="F41" s="24">
        <v>5981717</v>
      </c>
      <c r="G41" s="24">
        <v>306779</v>
      </c>
      <c r="H41" s="24">
        <v>331211</v>
      </c>
      <c r="I41" s="24">
        <v>377251</v>
      </c>
      <c r="J41" s="24">
        <v>1015241</v>
      </c>
      <c r="K41" s="24">
        <v>357492</v>
      </c>
      <c r="L41" s="24">
        <v>562874</v>
      </c>
      <c r="M41" s="24">
        <v>500213</v>
      </c>
      <c r="N41" s="24">
        <v>1420579</v>
      </c>
      <c r="O41" s="24"/>
      <c r="P41" s="24"/>
      <c r="Q41" s="24"/>
      <c r="R41" s="24"/>
      <c r="S41" s="24"/>
      <c r="T41" s="24"/>
      <c r="U41" s="24"/>
      <c r="V41" s="24"/>
      <c r="W41" s="24">
        <v>2435820</v>
      </c>
      <c r="X41" s="24">
        <v>2654556</v>
      </c>
      <c r="Y41" s="24">
        <v>-218736</v>
      </c>
      <c r="Z41" s="6">
        <v>-8.24</v>
      </c>
      <c r="AA41" s="22">
        <v>5981717</v>
      </c>
    </row>
    <row r="42" spans="1:27" ht="13.5">
      <c r="A42" s="2" t="s">
        <v>46</v>
      </c>
      <c r="B42" s="8"/>
      <c r="C42" s="19">
        <f aca="true" t="shared" si="8" ref="C42:Y42">SUM(C43:C46)</f>
        <v>376584814</v>
      </c>
      <c r="D42" s="19">
        <f>SUM(D43:D46)</f>
        <v>0</v>
      </c>
      <c r="E42" s="20">
        <f t="shared" si="8"/>
        <v>489171140</v>
      </c>
      <c r="F42" s="21">
        <f t="shared" si="8"/>
        <v>413331314</v>
      </c>
      <c r="G42" s="21">
        <f t="shared" si="8"/>
        <v>14287470</v>
      </c>
      <c r="H42" s="21">
        <f t="shared" si="8"/>
        <v>35295065</v>
      </c>
      <c r="I42" s="21">
        <f t="shared" si="8"/>
        <v>36400232</v>
      </c>
      <c r="J42" s="21">
        <f t="shared" si="8"/>
        <v>85982767</v>
      </c>
      <c r="K42" s="21">
        <f t="shared" si="8"/>
        <v>33515956</v>
      </c>
      <c r="L42" s="21">
        <f t="shared" si="8"/>
        <v>31700867</v>
      </c>
      <c r="M42" s="21">
        <f t="shared" si="8"/>
        <v>37111504</v>
      </c>
      <c r="N42" s="21">
        <f t="shared" si="8"/>
        <v>102328327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188311094</v>
      </c>
      <c r="X42" s="21">
        <f t="shared" si="8"/>
        <v>237981358</v>
      </c>
      <c r="Y42" s="21">
        <f t="shared" si="8"/>
        <v>-49670264</v>
      </c>
      <c r="Z42" s="4">
        <f>+IF(X42&lt;&gt;0,+(Y42/X42)*100,0)</f>
        <v>-20.871493640270764</v>
      </c>
      <c r="AA42" s="19">
        <f>SUM(AA43:AA46)</f>
        <v>413331314</v>
      </c>
    </row>
    <row r="43" spans="1:27" ht="13.5">
      <c r="A43" s="5" t="s">
        <v>47</v>
      </c>
      <c r="B43" s="3"/>
      <c r="C43" s="22">
        <v>221126737</v>
      </c>
      <c r="D43" s="22"/>
      <c r="E43" s="23">
        <v>272386078</v>
      </c>
      <c r="F43" s="24">
        <v>230527514</v>
      </c>
      <c r="G43" s="24">
        <v>6171295</v>
      </c>
      <c r="H43" s="24">
        <v>23198876</v>
      </c>
      <c r="I43" s="24">
        <v>23706135</v>
      </c>
      <c r="J43" s="24">
        <v>53076306</v>
      </c>
      <c r="K43" s="24">
        <v>18067263</v>
      </c>
      <c r="L43" s="24">
        <v>16104449</v>
      </c>
      <c r="M43" s="24">
        <v>19339421</v>
      </c>
      <c r="N43" s="24">
        <v>53511133</v>
      </c>
      <c r="O43" s="24"/>
      <c r="P43" s="24"/>
      <c r="Q43" s="24"/>
      <c r="R43" s="24"/>
      <c r="S43" s="24"/>
      <c r="T43" s="24"/>
      <c r="U43" s="24"/>
      <c r="V43" s="24"/>
      <c r="W43" s="24">
        <v>106587439</v>
      </c>
      <c r="X43" s="24">
        <v>143601075</v>
      </c>
      <c r="Y43" s="24">
        <v>-37013636</v>
      </c>
      <c r="Z43" s="6">
        <v>-25.78</v>
      </c>
      <c r="AA43" s="22">
        <v>230527514</v>
      </c>
    </row>
    <row r="44" spans="1:27" ht="13.5">
      <c r="A44" s="5" t="s">
        <v>48</v>
      </c>
      <c r="B44" s="3"/>
      <c r="C44" s="22">
        <v>73064292</v>
      </c>
      <c r="D44" s="22"/>
      <c r="E44" s="23">
        <v>93157457</v>
      </c>
      <c r="F44" s="24">
        <v>77382074</v>
      </c>
      <c r="G44" s="24">
        <v>3095786</v>
      </c>
      <c r="H44" s="24">
        <v>4172929</v>
      </c>
      <c r="I44" s="24">
        <v>4767002</v>
      </c>
      <c r="J44" s="24">
        <v>12035717</v>
      </c>
      <c r="K44" s="24">
        <v>7092914</v>
      </c>
      <c r="L44" s="24">
        <v>5799742</v>
      </c>
      <c r="M44" s="24">
        <v>7899779</v>
      </c>
      <c r="N44" s="24">
        <v>20792435</v>
      </c>
      <c r="O44" s="24"/>
      <c r="P44" s="24"/>
      <c r="Q44" s="24"/>
      <c r="R44" s="24"/>
      <c r="S44" s="24"/>
      <c r="T44" s="24"/>
      <c r="U44" s="24"/>
      <c r="V44" s="24"/>
      <c r="W44" s="24">
        <v>32828152</v>
      </c>
      <c r="X44" s="24">
        <v>39476490</v>
      </c>
      <c r="Y44" s="24">
        <v>-6648338</v>
      </c>
      <c r="Z44" s="6">
        <v>-16.84</v>
      </c>
      <c r="AA44" s="22">
        <v>77382074</v>
      </c>
    </row>
    <row r="45" spans="1:27" ht="13.5">
      <c r="A45" s="5" t="s">
        <v>49</v>
      </c>
      <c r="B45" s="3"/>
      <c r="C45" s="25">
        <v>53309211</v>
      </c>
      <c r="D45" s="25"/>
      <c r="E45" s="26">
        <v>67138464</v>
      </c>
      <c r="F45" s="27">
        <v>57071302</v>
      </c>
      <c r="G45" s="27">
        <v>2976768</v>
      </c>
      <c r="H45" s="27">
        <v>4240259</v>
      </c>
      <c r="I45" s="27">
        <v>4351800</v>
      </c>
      <c r="J45" s="27">
        <v>11568827</v>
      </c>
      <c r="K45" s="27">
        <v>4709022</v>
      </c>
      <c r="L45" s="27">
        <v>4894599</v>
      </c>
      <c r="M45" s="27">
        <v>5692513</v>
      </c>
      <c r="N45" s="27">
        <v>15296134</v>
      </c>
      <c r="O45" s="27"/>
      <c r="P45" s="27"/>
      <c r="Q45" s="27"/>
      <c r="R45" s="27"/>
      <c r="S45" s="27"/>
      <c r="T45" s="27"/>
      <c r="U45" s="27"/>
      <c r="V45" s="27"/>
      <c r="W45" s="27">
        <v>26864961</v>
      </c>
      <c r="X45" s="27">
        <v>30334384</v>
      </c>
      <c r="Y45" s="27">
        <v>-3469423</v>
      </c>
      <c r="Z45" s="7">
        <v>-11.44</v>
      </c>
      <c r="AA45" s="25">
        <v>57071302</v>
      </c>
    </row>
    <row r="46" spans="1:27" ht="13.5">
      <c r="A46" s="5" t="s">
        <v>50</v>
      </c>
      <c r="B46" s="3"/>
      <c r="C46" s="22">
        <v>29084574</v>
      </c>
      <c r="D46" s="22"/>
      <c r="E46" s="23">
        <v>56489141</v>
      </c>
      <c r="F46" s="24">
        <v>48350424</v>
      </c>
      <c r="G46" s="24">
        <v>2043621</v>
      </c>
      <c r="H46" s="24">
        <v>3683001</v>
      </c>
      <c r="I46" s="24">
        <v>3575295</v>
      </c>
      <c r="J46" s="24">
        <v>9301917</v>
      </c>
      <c r="K46" s="24">
        <v>3646757</v>
      </c>
      <c r="L46" s="24">
        <v>4902077</v>
      </c>
      <c r="M46" s="24">
        <v>4179791</v>
      </c>
      <c r="N46" s="24">
        <v>12728625</v>
      </c>
      <c r="O46" s="24"/>
      <c r="P46" s="24"/>
      <c r="Q46" s="24"/>
      <c r="R46" s="24"/>
      <c r="S46" s="24"/>
      <c r="T46" s="24"/>
      <c r="U46" s="24"/>
      <c r="V46" s="24"/>
      <c r="W46" s="24">
        <v>22030542</v>
      </c>
      <c r="X46" s="24">
        <v>24569409</v>
      </c>
      <c r="Y46" s="24">
        <v>-2538867</v>
      </c>
      <c r="Z46" s="6">
        <v>-10.33</v>
      </c>
      <c r="AA46" s="22">
        <v>48350424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832021846</v>
      </c>
      <c r="D48" s="40">
        <f>+D28+D32+D38+D42+D47</f>
        <v>0</v>
      </c>
      <c r="E48" s="41">
        <f t="shared" si="9"/>
        <v>869588449</v>
      </c>
      <c r="F48" s="42">
        <f t="shared" si="9"/>
        <v>869588449</v>
      </c>
      <c r="G48" s="42">
        <f t="shared" si="9"/>
        <v>39414824</v>
      </c>
      <c r="H48" s="42">
        <f t="shared" si="9"/>
        <v>67602827</v>
      </c>
      <c r="I48" s="42">
        <f t="shared" si="9"/>
        <v>70721543</v>
      </c>
      <c r="J48" s="42">
        <f t="shared" si="9"/>
        <v>177739194</v>
      </c>
      <c r="K48" s="42">
        <f t="shared" si="9"/>
        <v>68190909</v>
      </c>
      <c r="L48" s="42">
        <f t="shared" si="9"/>
        <v>73861355</v>
      </c>
      <c r="M48" s="42">
        <f t="shared" si="9"/>
        <v>75649122</v>
      </c>
      <c r="N48" s="42">
        <f t="shared" si="9"/>
        <v>217701386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395440580</v>
      </c>
      <c r="X48" s="42">
        <f t="shared" si="9"/>
        <v>406909342</v>
      </c>
      <c r="Y48" s="42">
        <f t="shared" si="9"/>
        <v>-11468762</v>
      </c>
      <c r="Z48" s="43">
        <f>+IF(X48&lt;&gt;0,+(Y48/X48)*100,0)</f>
        <v>-2.8185054547113344</v>
      </c>
      <c r="AA48" s="40">
        <f>+AA28+AA32+AA38+AA42+AA47</f>
        <v>869588449</v>
      </c>
    </row>
    <row r="49" spans="1:27" ht="13.5">
      <c r="A49" s="14" t="s">
        <v>58</v>
      </c>
      <c r="B49" s="15"/>
      <c r="C49" s="44">
        <f aca="true" t="shared" si="10" ref="C49:Y49">+C25-C48</f>
        <v>-45014526</v>
      </c>
      <c r="D49" s="44">
        <f>+D25-D48</f>
        <v>0</v>
      </c>
      <c r="E49" s="45">
        <f t="shared" si="10"/>
        <v>-48746638</v>
      </c>
      <c r="F49" s="46">
        <f t="shared" si="10"/>
        <v>-45857654</v>
      </c>
      <c r="G49" s="46">
        <f t="shared" si="10"/>
        <v>43584778</v>
      </c>
      <c r="H49" s="46">
        <f t="shared" si="10"/>
        <v>-5878484</v>
      </c>
      <c r="I49" s="46">
        <f t="shared" si="10"/>
        <v>-7659611</v>
      </c>
      <c r="J49" s="46">
        <f t="shared" si="10"/>
        <v>30046683</v>
      </c>
      <c r="K49" s="46">
        <f t="shared" si="10"/>
        <v>-5899688</v>
      </c>
      <c r="L49" s="46">
        <f t="shared" si="10"/>
        <v>7493021</v>
      </c>
      <c r="M49" s="46">
        <f t="shared" si="10"/>
        <v>-5446822</v>
      </c>
      <c r="N49" s="46">
        <f t="shared" si="10"/>
        <v>-3853489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26193194</v>
      </c>
      <c r="X49" s="46">
        <f>IF(F25=F48,0,X25-X48)</f>
        <v>6934519</v>
      </c>
      <c r="Y49" s="46">
        <f t="shared" si="10"/>
        <v>19258675</v>
      </c>
      <c r="Z49" s="47">
        <f>+IF(X49&lt;&gt;0,+(Y49/X49)*100,0)</f>
        <v>277.72185785344305</v>
      </c>
      <c r="AA49" s="44">
        <f>+AA25-AA48</f>
        <v>-45857654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99239987</v>
      </c>
      <c r="D5" s="19">
        <f>SUM(D6:D8)</f>
        <v>0</v>
      </c>
      <c r="E5" s="20">
        <f t="shared" si="0"/>
        <v>67278350</v>
      </c>
      <c r="F5" s="21">
        <f t="shared" si="0"/>
        <v>67278350</v>
      </c>
      <c r="G5" s="21">
        <f t="shared" si="0"/>
        <v>50798483</v>
      </c>
      <c r="H5" s="21">
        <f t="shared" si="0"/>
        <v>439056</v>
      </c>
      <c r="I5" s="21">
        <f t="shared" si="0"/>
        <v>1327984</v>
      </c>
      <c r="J5" s="21">
        <f t="shared" si="0"/>
        <v>52565523</v>
      </c>
      <c r="K5" s="21">
        <f t="shared" si="0"/>
        <v>1589215</v>
      </c>
      <c r="L5" s="21">
        <f t="shared" si="0"/>
        <v>611095</v>
      </c>
      <c r="M5" s="21">
        <f t="shared" si="0"/>
        <v>8319067</v>
      </c>
      <c r="N5" s="21">
        <f t="shared" si="0"/>
        <v>10519377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63084900</v>
      </c>
      <c r="X5" s="21">
        <f t="shared" si="0"/>
        <v>77350857</v>
      </c>
      <c r="Y5" s="21">
        <f t="shared" si="0"/>
        <v>-14265957</v>
      </c>
      <c r="Z5" s="4">
        <f>+IF(X5&lt;&gt;0,+(Y5/X5)*100,0)</f>
        <v>-18.443178981197324</v>
      </c>
      <c r="AA5" s="19">
        <f>SUM(AA6:AA8)</f>
        <v>67278350</v>
      </c>
    </row>
    <row r="6" spans="1:27" ht="13.5">
      <c r="A6" s="5" t="s">
        <v>33</v>
      </c>
      <c r="B6" s="3"/>
      <c r="C6" s="22">
        <v>55907303</v>
      </c>
      <c r="D6" s="22"/>
      <c r="E6" s="23">
        <v>20320000</v>
      </c>
      <c r="F6" s="24">
        <v>20320000</v>
      </c>
      <c r="G6" s="24">
        <v>7672750</v>
      </c>
      <c r="H6" s="24">
        <v>10546</v>
      </c>
      <c r="I6" s="24">
        <v>18200</v>
      </c>
      <c r="J6" s="24">
        <v>7701496</v>
      </c>
      <c r="K6" s="24">
        <v>2250</v>
      </c>
      <c r="L6" s="24"/>
      <c r="M6" s="24">
        <v>6460150</v>
      </c>
      <c r="N6" s="24">
        <v>6462400</v>
      </c>
      <c r="O6" s="24"/>
      <c r="P6" s="24"/>
      <c r="Q6" s="24"/>
      <c r="R6" s="24"/>
      <c r="S6" s="24"/>
      <c r="T6" s="24"/>
      <c r="U6" s="24"/>
      <c r="V6" s="24"/>
      <c r="W6" s="24">
        <v>14163896</v>
      </c>
      <c r="X6" s="24">
        <v>33674823</v>
      </c>
      <c r="Y6" s="24">
        <v>-19510927</v>
      </c>
      <c r="Z6" s="6">
        <v>-57.94</v>
      </c>
      <c r="AA6" s="22">
        <v>20320000</v>
      </c>
    </row>
    <row r="7" spans="1:27" ht="13.5">
      <c r="A7" s="5" t="s">
        <v>34</v>
      </c>
      <c r="B7" s="3"/>
      <c r="C7" s="25">
        <v>42714390</v>
      </c>
      <c r="D7" s="25"/>
      <c r="E7" s="26">
        <v>46874030</v>
      </c>
      <c r="F7" s="27">
        <v>46874030</v>
      </c>
      <c r="G7" s="27">
        <v>43011142</v>
      </c>
      <c r="H7" s="27">
        <v>304399</v>
      </c>
      <c r="I7" s="27">
        <v>363109</v>
      </c>
      <c r="J7" s="27">
        <v>43678650</v>
      </c>
      <c r="K7" s="27">
        <v>756684</v>
      </c>
      <c r="L7" s="27">
        <v>396778</v>
      </c>
      <c r="M7" s="27">
        <v>524171</v>
      </c>
      <c r="N7" s="27">
        <v>1677633</v>
      </c>
      <c r="O7" s="27"/>
      <c r="P7" s="27"/>
      <c r="Q7" s="27"/>
      <c r="R7" s="27"/>
      <c r="S7" s="27"/>
      <c r="T7" s="27"/>
      <c r="U7" s="27"/>
      <c r="V7" s="27"/>
      <c r="W7" s="27">
        <v>45356283</v>
      </c>
      <c r="X7" s="27">
        <v>43643904</v>
      </c>
      <c r="Y7" s="27">
        <v>1712379</v>
      </c>
      <c r="Z7" s="7">
        <v>3.92</v>
      </c>
      <c r="AA7" s="25">
        <v>46874030</v>
      </c>
    </row>
    <row r="8" spans="1:27" ht="13.5">
      <c r="A8" s="5" t="s">
        <v>35</v>
      </c>
      <c r="B8" s="3"/>
      <c r="C8" s="22">
        <v>618294</v>
      </c>
      <c r="D8" s="22"/>
      <c r="E8" s="23">
        <v>84320</v>
      </c>
      <c r="F8" s="24">
        <v>84320</v>
      </c>
      <c r="G8" s="24">
        <v>114591</v>
      </c>
      <c r="H8" s="24">
        <v>124111</v>
      </c>
      <c r="I8" s="24">
        <v>946675</v>
      </c>
      <c r="J8" s="24">
        <v>1185377</v>
      </c>
      <c r="K8" s="24">
        <v>830281</v>
      </c>
      <c r="L8" s="24">
        <v>214317</v>
      </c>
      <c r="M8" s="24">
        <v>1334746</v>
      </c>
      <c r="N8" s="24">
        <v>2379344</v>
      </c>
      <c r="O8" s="24"/>
      <c r="P8" s="24"/>
      <c r="Q8" s="24"/>
      <c r="R8" s="24"/>
      <c r="S8" s="24"/>
      <c r="T8" s="24"/>
      <c r="U8" s="24"/>
      <c r="V8" s="24"/>
      <c r="W8" s="24">
        <v>3564721</v>
      </c>
      <c r="X8" s="24">
        <v>32130</v>
      </c>
      <c r="Y8" s="24">
        <v>3532591</v>
      </c>
      <c r="Z8" s="6">
        <v>10994.68</v>
      </c>
      <c r="AA8" s="22">
        <v>84320</v>
      </c>
    </row>
    <row r="9" spans="1:27" ht="13.5">
      <c r="A9" s="2" t="s">
        <v>36</v>
      </c>
      <c r="B9" s="3"/>
      <c r="C9" s="19">
        <f aca="true" t="shared" si="1" ref="C9:Y9">SUM(C10:C14)</f>
        <v>14004111</v>
      </c>
      <c r="D9" s="19">
        <f>SUM(D10:D14)</f>
        <v>0</v>
      </c>
      <c r="E9" s="20">
        <f t="shared" si="1"/>
        <v>32392470</v>
      </c>
      <c r="F9" s="21">
        <f t="shared" si="1"/>
        <v>32392470</v>
      </c>
      <c r="G9" s="21">
        <f t="shared" si="1"/>
        <v>970858</v>
      </c>
      <c r="H9" s="21">
        <f t="shared" si="1"/>
        <v>10239</v>
      </c>
      <c r="I9" s="21">
        <f t="shared" si="1"/>
        <v>1295034</v>
      </c>
      <c r="J9" s="21">
        <f t="shared" si="1"/>
        <v>2276131</v>
      </c>
      <c r="K9" s="21">
        <f t="shared" si="1"/>
        <v>1188510</v>
      </c>
      <c r="L9" s="21">
        <f t="shared" si="1"/>
        <v>538354</v>
      </c>
      <c r="M9" s="21">
        <f t="shared" si="1"/>
        <v>632988</v>
      </c>
      <c r="N9" s="21">
        <f t="shared" si="1"/>
        <v>2359852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4635983</v>
      </c>
      <c r="X9" s="21">
        <f t="shared" si="1"/>
        <v>7044434</v>
      </c>
      <c r="Y9" s="21">
        <f t="shared" si="1"/>
        <v>-2408451</v>
      </c>
      <c r="Z9" s="4">
        <f>+IF(X9&lt;&gt;0,+(Y9/X9)*100,0)</f>
        <v>-34.18941819882193</v>
      </c>
      <c r="AA9" s="19">
        <f>SUM(AA10:AA14)</f>
        <v>32392470</v>
      </c>
    </row>
    <row r="10" spans="1:27" ht="13.5">
      <c r="A10" s="5" t="s">
        <v>37</v>
      </c>
      <c r="B10" s="3"/>
      <c r="C10" s="22">
        <v>6294971</v>
      </c>
      <c r="D10" s="22"/>
      <c r="E10" s="23">
        <v>24826410</v>
      </c>
      <c r="F10" s="24">
        <v>24826410</v>
      </c>
      <c r="G10" s="24">
        <v>835041</v>
      </c>
      <c r="H10" s="24">
        <v>-326793</v>
      </c>
      <c r="I10" s="24">
        <v>195737</v>
      </c>
      <c r="J10" s="24">
        <v>703985</v>
      </c>
      <c r="K10" s="24">
        <v>143867</v>
      </c>
      <c r="L10" s="24">
        <v>103341</v>
      </c>
      <c r="M10" s="24">
        <v>170827</v>
      </c>
      <c r="N10" s="24">
        <v>418035</v>
      </c>
      <c r="O10" s="24"/>
      <c r="P10" s="24"/>
      <c r="Q10" s="24"/>
      <c r="R10" s="24"/>
      <c r="S10" s="24"/>
      <c r="T10" s="24"/>
      <c r="U10" s="24"/>
      <c r="V10" s="24"/>
      <c r="W10" s="24">
        <v>1122020</v>
      </c>
      <c r="X10" s="24">
        <v>2976867</v>
      </c>
      <c r="Y10" s="24">
        <v>-1854847</v>
      </c>
      <c r="Z10" s="6">
        <v>-62.31</v>
      </c>
      <c r="AA10" s="22">
        <v>24826410</v>
      </c>
    </row>
    <row r="11" spans="1:27" ht="13.5">
      <c r="A11" s="5" t="s">
        <v>38</v>
      </c>
      <c r="B11" s="3"/>
      <c r="C11" s="22">
        <v>4254403</v>
      </c>
      <c r="D11" s="22"/>
      <c r="E11" s="23">
        <v>4623570</v>
      </c>
      <c r="F11" s="24">
        <v>4623570</v>
      </c>
      <c r="G11" s="24">
        <v>116217</v>
      </c>
      <c r="H11" s="24">
        <v>281632</v>
      </c>
      <c r="I11" s="24">
        <v>1064567</v>
      </c>
      <c r="J11" s="24">
        <v>1462416</v>
      </c>
      <c r="K11" s="24">
        <v>980184</v>
      </c>
      <c r="L11" s="24">
        <v>378867</v>
      </c>
      <c r="M11" s="24">
        <v>479291</v>
      </c>
      <c r="N11" s="24">
        <v>1838342</v>
      </c>
      <c r="O11" s="24"/>
      <c r="P11" s="24"/>
      <c r="Q11" s="24"/>
      <c r="R11" s="24"/>
      <c r="S11" s="24"/>
      <c r="T11" s="24"/>
      <c r="U11" s="24"/>
      <c r="V11" s="24"/>
      <c r="W11" s="24">
        <v>3300758</v>
      </c>
      <c r="X11" s="24">
        <v>2803978</v>
      </c>
      <c r="Y11" s="24">
        <v>496780</v>
      </c>
      <c r="Z11" s="6">
        <v>17.72</v>
      </c>
      <c r="AA11" s="22">
        <v>4623570</v>
      </c>
    </row>
    <row r="12" spans="1:27" ht="13.5">
      <c r="A12" s="5" t="s">
        <v>39</v>
      </c>
      <c r="B12" s="3"/>
      <c r="C12" s="22">
        <v>3454737</v>
      </c>
      <c r="D12" s="22"/>
      <c r="E12" s="23">
        <v>2942490</v>
      </c>
      <c r="F12" s="24">
        <v>2942490</v>
      </c>
      <c r="G12" s="24">
        <v>19600</v>
      </c>
      <c r="H12" s="24">
        <v>55400</v>
      </c>
      <c r="I12" s="24">
        <v>34730</v>
      </c>
      <c r="J12" s="24">
        <v>109730</v>
      </c>
      <c r="K12" s="24">
        <v>64459</v>
      </c>
      <c r="L12" s="24">
        <v>56146</v>
      </c>
      <c r="M12" s="24">
        <v>-17130</v>
      </c>
      <c r="N12" s="24">
        <v>103475</v>
      </c>
      <c r="O12" s="24"/>
      <c r="P12" s="24"/>
      <c r="Q12" s="24"/>
      <c r="R12" s="24"/>
      <c r="S12" s="24"/>
      <c r="T12" s="24"/>
      <c r="U12" s="24"/>
      <c r="V12" s="24"/>
      <c r="W12" s="24">
        <v>213205</v>
      </c>
      <c r="X12" s="24">
        <v>1263589</v>
      </c>
      <c r="Y12" s="24">
        <v>-1050384</v>
      </c>
      <c r="Z12" s="6">
        <v>-83.13</v>
      </c>
      <c r="AA12" s="22">
        <v>2942490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212441</v>
      </c>
      <c r="D15" s="19">
        <f>SUM(D16:D18)</f>
        <v>0</v>
      </c>
      <c r="E15" s="20">
        <f t="shared" si="2"/>
        <v>11117960</v>
      </c>
      <c r="F15" s="21">
        <f t="shared" si="2"/>
        <v>11117960</v>
      </c>
      <c r="G15" s="21">
        <f t="shared" si="2"/>
        <v>203325</v>
      </c>
      <c r="H15" s="21">
        <f t="shared" si="2"/>
        <v>80401</v>
      </c>
      <c r="I15" s="21">
        <f t="shared" si="2"/>
        <v>198656</v>
      </c>
      <c r="J15" s="21">
        <f t="shared" si="2"/>
        <v>482382</v>
      </c>
      <c r="K15" s="21">
        <f t="shared" si="2"/>
        <v>171811</v>
      </c>
      <c r="L15" s="21">
        <f t="shared" si="2"/>
        <v>271276</v>
      </c>
      <c r="M15" s="21">
        <f t="shared" si="2"/>
        <v>112805</v>
      </c>
      <c r="N15" s="21">
        <f t="shared" si="2"/>
        <v>555892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1038274</v>
      </c>
      <c r="X15" s="21">
        <f t="shared" si="2"/>
        <v>50061</v>
      </c>
      <c r="Y15" s="21">
        <f t="shared" si="2"/>
        <v>988213</v>
      </c>
      <c r="Z15" s="4">
        <f>+IF(X15&lt;&gt;0,+(Y15/X15)*100,0)</f>
        <v>1974.0176984079421</v>
      </c>
      <c r="AA15" s="19">
        <f>SUM(AA16:AA18)</f>
        <v>11117960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212441</v>
      </c>
      <c r="D17" s="22"/>
      <c r="E17" s="23">
        <v>11117960</v>
      </c>
      <c r="F17" s="24">
        <v>11117960</v>
      </c>
      <c r="G17" s="24">
        <v>203325</v>
      </c>
      <c r="H17" s="24">
        <v>80401</v>
      </c>
      <c r="I17" s="24">
        <v>198656</v>
      </c>
      <c r="J17" s="24">
        <v>482382</v>
      </c>
      <c r="K17" s="24">
        <v>171811</v>
      </c>
      <c r="L17" s="24">
        <v>271276</v>
      </c>
      <c r="M17" s="24">
        <v>112805</v>
      </c>
      <c r="N17" s="24">
        <v>555892</v>
      </c>
      <c r="O17" s="24"/>
      <c r="P17" s="24"/>
      <c r="Q17" s="24"/>
      <c r="R17" s="24"/>
      <c r="S17" s="24"/>
      <c r="T17" s="24"/>
      <c r="U17" s="24"/>
      <c r="V17" s="24"/>
      <c r="W17" s="24">
        <v>1038274</v>
      </c>
      <c r="X17" s="24">
        <v>50061</v>
      </c>
      <c r="Y17" s="24">
        <v>988213</v>
      </c>
      <c r="Z17" s="6">
        <v>1974.02</v>
      </c>
      <c r="AA17" s="22">
        <v>11117960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107203519</v>
      </c>
      <c r="D19" s="19">
        <f>SUM(D20:D23)</f>
        <v>0</v>
      </c>
      <c r="E19" s="20">
        <f t="shared" si="3"/>
        <v>119126820</v>
      </c>
      <c r="F19" s="21">
        <f t="shared" si="3"/>
        <v>119126820</v>
      </c>
      <c r="G19" s="21">
        <f t="shared" si="3"/>
        <v>9588284</v>
      </c>
      <c r="H19" s="21">
        <f t="shared" si="3"/>
        <v>9735656</v>
      </c>
      <c r="I19" s="21">
        <f t="shared" si="3"/>
        <v>9929006</v>
      </c>
      <c r="J19" s="21">
        <f t="shared" si="3"/>
        <v>29252946</v>
      </c>
      <c r="K19" s="21">
        <f t="shared" si="3"/>
        <v>9910059</v>
      </c>
      <c r="L19" s="21">
        <f t="shared" si="3"/>
        <v>9476879</v>
      </c>
      <c r="M19" s="21">
        <f t="shared" si="3"/>
        <v>9881597</v>
      </c>
      <c r="N19" s="21">
        <f t="shared" si="3"/>
        <v>29268535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58521481</v>
      </c>
      <c r="X19" s="21">
        <f t="shared" si="3"/>
        <v>58938024</v>
      </c>
      <c r="Y19" s="21">
        <f t="shared" si="3"/>
        <v>-416543</v>
      </c>
      <c r="Z19" s="4">
        <f>+IF(X19&lt;&gt;0,+(Y19/X19)*100,0)</f>
        <v>-0.7067474810489065</v>
      </c>
      <c r="AA19" s="19">
        <f>SUM(AA20:AA23)</f>
        <v>119126820</v>
      </c>
    </row>
    <row r="20" spans="1:27" ht="13.5">
      <c r="A20" s="5" t="s">
        <v>47</v>
      </c>
      <c r="B20" s="3"/>
      <c r="C20" s="22">
        <v>71611969</v>
      </c>
      <c r="D20" s="22"/>
      <c r="E20" s="23">
        <v>76820560</v>
      </c>
      <c r="F20" s="24">
        <v>76820560</v>
      </c>
      <c r="G20" s="24">
        <v>6347746</v>
      </c>
      <c r="H20" s="24">
        <v>6482375</v>
      </c>
      <c r="I20" s="24">
        <v>6632927</v>
      </c>
      <c r="J20" s="24">
        <v>19463048</v>
      </c>
      <c r="K20" s="24">
        <v>6458489</v>
      </c>
      <c r="L20" s="24">
        <v>6017356</v>
      </c>
      <c r="M20" s="24">
        <v>6218164</v>
      </c>
      <c r="N20" s="24">
        <v>18694009</v>
      </c>
      <c r="O20" s="24"/>
      <c r="P20" s="24"/>
      <c r="Q20" s="24"/>
      <c r="R20" s="24"/>
      <c r="S20" s="24"/>
      <c r="T20" s="24"/>
      <c r="U20" s="24"/>
      <c r="V20" s="24"/>
      <c r="W20" s="24">
        <v>38157057</v>
      </c>
      <c r="X20" s="24">
        <v>38833631</v>
      </c>
      <c r="Y20" s="24">
        <v>-676574</v>
      </c>
      <c r="Z20" s="6">
        <v>-1.74</v>
      </c>
      <c r="AA20" s="22">
        <v>76820560</v>
      </c>
    </row>
    <row r="21" spans="1:27" ht="13.5">
      <c r="A21" s="5" t="s">
        <v>48</v>
      </c>
      <c r="B21" s="3"/>
      <c r="C21" s="22">
        <v>17163068</v>
      </c>
      <c r="D21" s="22"/>
      <c r="E21" s="23">
        <v>20422200</v>
      </c>
      <c r="F21" s="24">
        <v>20422200</v>
      </c>
      <c r="G21" s="24">
        <v>1420302</v>
      </c>
      <c r="H21" s="24">
        <v>1408915</v>
      </c>
      <c r="I21" s="24">
        <v>1464511</v>
      </c>
      <c r="J21" s="24">
        <v>4293728</v>
      </c>
      <c r="K21" s="24">
        <v>1585719</v>
      </c>
      <c r="L21" s="24">
        <v>1593286</v>
      </c>
      <c r="M21" s="24">
        <v>1754995</v>
      </c>
      <c r="N21" s="24">
        <v>4934000</v>
      </c>
      <c r="O21" s="24"/>
      <c r="P21" s="24"/>
      <c r="Q21" s="24"/>
      <c r="R21" s="24"/>
      <c r="S21" s="24"/>
      <c r="T21" s="24"/>
      <c r="U21" s="24"/>
      <c r="V21" s="24"/>
      <c r="W21" s="24">
        <v>9227728</v>
      </c>
      <c r="X21" s="24">
        <v>9299677</v>
      </c>
      <c r="Y21" s="24">
        <v>-71949</v>
      </c>
      <c r="Z21" s="6">
        <v>-0.77</v>
      </c>
      <c r="AA21" s="22">
        <v>20422200</v>
      </c>
    </row>
    <row r="22" spans="1:27" ht="13.5">
      <c r="A22" s="5" t="s">
        <v>49</v>
      </c>
      <c r="B22" s="3"/>
      <c r="C22" s="25">
        <v>7655606</v>
      </c>
      <c r="D22" s="25"/>
      <c r="E22" s="26">
        <v>8568160</v>
      </c>
      <c r="F22" s="27">
        <v>8568160</v>
      </c>
      <c r="G22" s="27">
        <v>724652</v>
      </c>
      <c r="H22" s="27">
        <v>734133</v>
      </c>
      <c r="I22" s="27">
        <v>726223</v>
      </c>
      <c r="J22" s="27">
        <v>2185008</v>
      </c>
      <c r="K22" s="27">
        <v>747017</v>
      </c>
      <c r="L22" s="27">
        <v>745714</v>
      </c>
      <c r="M22" s="27">
        <v>801543</v>
      </c>
      <c r="N22" s="27">
        <v>2294274</v>
      </c>
      <c r="O22" s="27"/>
      <c r="P22" s="27"/>
      <c r="Q22" s="27"/>
      <c r="R22" s="27"/>
      <c r="S22" s="27"/>
      <c r="T22" s="27"/>
      <c r="U22" s="27"/>
      <c r="V22" s="27"/>
      <c r="W22" s="27">
        <v>4479282</v>
      </c>
      <c r="X22" s="27">
        <v>4250843</v>
      </c>
      <c r="Y22" s="27">
        <v>228439</v>
      </c>
      <c r="Z22" s="7">
        <v>5.37</v>
      </c>
      <c r="AA22" s="25">
        <v>8568160</v>
      </c>
    </row>
    <row r="23" spans="1:27" ht="13.5">
      <c r="A23" s="5" t="s">
        <v>50</v>
      </c>
      <c r="B23" s="3"/>
      <c r="C23" s="22">
        <v>10772876</v>
      </c>
      <c r="D23" s="22"/>
      <c r="E23" s="23">
        <v>13315900</v>
      </c>
      <c r="F23" s="24">
        <v>13315900</v>
      </c>
      <c r="G23" s="24">
        <v>1095584</v>
      </c>
      <c r="H23" s="24">
        <v>1110233</v>
      </c>
      <c r="I23" s="24">
        <v>1105345</v>
      </c>
      <c r="J23" s="24">
        <v>3311162</v>
      </c>
      <c r="K23" s="24">
        <v>1118834</v>
      </c>
      <c r="L23" s="24">
        <v>1120523</v>
      </c>
      <c r="M23" s="24">
        <v>1106895</v>
      </c>
      <c r="N23" s="24">
        <v>3346252</v>
      </c>
      <c r="O23" s="24"/>
      <c r="P23" s="24"/>
      <c r="Q23" s="24"/>
      <c r="R23" s="24"/>
      <c r="S23" s="24"/>
      <c r="T23" s="24"/>
      <c r="U23" s="24"/>
      <c r="V23" s="24"/>
      <c r="W23" s="24">
        <v>6657414</v>
      </c>
      <c r="X23" s="24">
        <v>6553873</v>
      </c>
      <c r="Y23" s="24">
        <v>103541</v>
      </c>
      <c r="Z23" s="6">
        <v>1.58</v>
      </c>
      <c r="AA23" s="22">
        <v>13315900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220660058</v>
      </c>
      <c r="D25" s="40">
        <f>+D5+D9+D15+D19+D24</f>
        <v>0</v>
      </c>
      <c r="E25" s="41">
        <f t="shared" si="4"/>
        <v>229915600</v>
      </c>
      <c r="F25" s="42">
        <f t="shared" si="4"/>
        <v>229915600</v>
      </c>
      <c r="G25" s="42">
        <f t="shared" si="4"/>
        <v>61560950</v>
      </c>
      <c r="H25" s="42">
        <f t="shared" si="4"/>
        <v>10265352</v>
      </c>
      <c r="I25" s="42">
        <f t="shared" si="4"/>
        <v>12750680</v>
      </c>
      <c r="J25" s="42">
        <f t="shared" si="4"/>
        <v>84576982</v>
      </c>
      <c r="K25" s="42">
        <f t="shared" si="4"/>
        <v>12859595</v>
      </c>
      <c r="L25" s="42">
        <f t="shared" si="4"/>
        <v>10897604</v>
      </c>
      <c r="M25" s="42">
        <f t="shared" si="4"/>
        <v>18946457</v>
      </c>
      <c r="N25" s="42">
        <f t="shared" si="4"/>
        <v>42703656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127280638</v>
      </c>
      <c r="X25" s="42">
        <f t="shared" si="4"/>
        <v>143383376</v>
      </c>
      <c r="Y25" s="42">
        <f t="shared" si="4"/>
        <v>-16102738</v>
      </c>
      <c r="Z25" s="43">
        <f>+IF(X25&lt;&gt;0,+(Y25/X25)*100,0)</f>
        <v>-11.230547396233717</v>
      </c>
      <c r="AA25" s="40">
        <f>+AA5+AA9+AA15+AA19+AA24</f>
        <v>229915600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82029749</v>
      </c>
      <c r="D28" s="19">
        <f>SUM(D29:D31)</f>
        <v>0</v>
      </c>
      <c r="E28" s="20">
        <f t="shared" si="5"/>
        <v>62996321</v>
      </c>
      <c r="F28" s="21">
        <f t="shared" si="5"/>
        <v>62996321</v>
      </c>
      <c r="G28" s="21">
        <f t="shared" si="5"/>
        <v>5217988</v>
      </c>
      <c r="H28" s="21">
        <f t="shared" si="5"/>
        <v>5386400</v>
      </c>
      <c r="I28" s="21">
        <f t="shared" si="5"/>
        <v>5458036</v>
      </c>
      <c r="J28" s="21">
        <f t="shared" si="5"/>
        <v>16062424</v>
      </c>
      <c r="K28" s="21">
        <f t="shared" si="5"/>
        <v>7533598</v>
      </c>
      <c r="L28" s="21">
        <f t="shared" si="5"/>
        <v>6014504</v>
      </c>
      <c r="M28" s="21">
        <f t="shared" si="5"/>
        <v>5479812</v>
      </c>
      <c r="N28" s="21">
        <f t="shared" si="5"/>
        <v>19027914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35090338</v>
      </c>
      <c r="X28" s="21">
        <f t="shared" si="5"/>
        <v>38558005</v>
      </c>
      <c r="Y28" s="21">
        <f t="shared" si="5"/>
        <v>-3467667</v>
      </c>
      <c r="Z28" s="4">
        <f>+IF(X28&lt;&gt;0,+(Y28/X28)*100,0)</f>
        <v>-8.993377639740437</v>
      </c>
      <c r="AA28" s="19">
        <f>SUM(AA29:AA31)</f>
        <v>62996321</v>
      </c>
    </row>
    <row r="29" spans="1:27" ht="13.5">
      <c r="A29" s="5" t="s">
        <v>33</v>
      </c>
      <c r="B29" s="3"/>
      <c r="C29" s="22">
        <v>37323112</v>
      </c>
      <c r="D29" s="22"/>
      <c r="E29" s="23">
        <v>19598742</v>
      </c>
      <c r="F29" s="24">
        <v>19598742</v>
      </c>
      <c r="G29" s="24">
        <v>2155461</v>
      </c>
      <c r="H29" s="24">
        <v>1738883</v>
      </c>
      <c r="I29" s="24">
        <v>1675591</v>
      </c>
      <c r="J29" s="24">
        <v>5569935</v>
      </c>
      <c r="K29" s="24">
        <v>1994748</v>
      </c>
      <c r="L29" s="24">
        <v>1923933</v>
      </c>
      <c r="M29" s="24">
        <v>1639533</v>
      </c>
      <c r="N29" s="24">
        <v>5558214</v>
      </c>
      <c r="O29" s="24"/>
      <c r="P29" s="24"/>
      <c r="Q29" s="24"/>
      <c r="R29" s="24"/>
      <c r="S29" s="24"/>
      <c r="T29" s="24"/>
      <c r="U29" s="24"/>
      <c r="V29" s="24"/>
      <c r="W29" s="24">
        <v>11128149</v>
      </c>
      <c r="X29" s="24">
        <v>18555174</v>
      </c>
      <c r="Y29" s="24">
        <v>-7427025</v>
      </c>
      <c r="Z29" s="6">
        <v>-40.03</v>
      </c>
      <c r="AA29" s="22">
        <v>19598742</v>
      </c>
    </row>
    <row r="30" spans="1:27" ht="13.5">
      <c r="A30" s="5" t="s">
        <v>34</v>
      </c>
      <c r="B30" s="3"/>
      <c r="C30" s="25">
        <v>27511812</v>
      </c>
      <c r="D30" s="25"/>
      <c r="E30" s="26">
        <v>26546634</v>
      </c>
      <c r="F30" s="27">
        <v>26546634</v>
      </c>
      <c r="G30" s="27">
        <v>1276437</v>
      </c>
      <c r="H30" s="27">
        <v>1405774</v>
      </c>
      <c r="I30" s="27">
        <v>1488486</v>
      </c>
      <c r="J30" s="27">
        <v>4170697</v>
      </c>
      <c r="K30" s="27">
        <v>2257845</v>
      </c>
      <c r="L30" s="27">
        <v>1751210</v>
      </c>
      <c r="M30" s="27">
        <v>1962103</v>
      </c>
      <c r="N30" s="27">
        <v>5971158</v>
      </c>
      <c r="O30" s="27"/>
      <c r="P30" s="27"/>
      <c r="Q30" s="27"/>
      <c r="R30" s="27"/>
      <c r="S30" s="27"/>
      <c r="T30" s="27"/>
      <c r="U30" s="27"/>
      <c r="V30" s="27"/>
      <c r="W30" s="27">
        <v>10141855</v>
      </c>
      <c r="X30" s="27">
        <v>10625257</v>
      </c>
      <c r="Y30" s="27">
        <v>-483402</v>
      </c>
      <c r="Z30" s="7">
        <v>-4.55</v>
      </c>
      <c r="AA30" s="25">
        <v>26546634</v>
      </c>
    </row>
    <row r="31" spans="1:27" ht="13.5">
      <c r="A31" s="5" t="s">
        <v>35</v>
      </c>
      <c r="B31" s="3"/>
      <c r="C31" s="22">
        <v>17194825</v>
      </c>
      <c r="D31" s="22"/>
      <c r="E31" s="23">
        <v>16850945</v>
      </c>
      <c r="F31" s="24">
        <v>16850945</v>
      </c>
      <c r="G31" s="24">
        <v>1786090</v>
      </c>
      <c r="H31" s="24">
        <v>2241743</v>
      </c>
      <c r="I31" s="24">
        <v>2293959</v>
      </c>
      <c r="J31" s="24">
        <v>6321792</v>
      </c>
      <c r="K31" s="24">
        <v>3281005</v>
      </c>
      <c r="L31" s="24">
        <v>2339361</v>
      </c>
      <c r="M31" s="24">
        <v>1878176</v>
      </c>
      <c r="N31" s="24">
        <v>7498542</v>
      </c>
      <c r="O31" s="24"/>
      <c r="P31" s="24"/>
      <c r="Q31" s="24"/>
      <c r="R31" s="24"/>
      <c r="S31" s="24"/>
      <c r="T31" s="24"/>
      <c r="U31" s="24"/>
      <c r="V31" s="24"/>
      <c r="W31" s="24">
        <v>13820334</v>
      </c>
      <c r="X31" s="24">
        <v>9377574</v>
      </c>
      <c r="Y31" s="24">
        <v>4442760</v>
      </c>
      <c r="Z31" s="6">
        <v>47.38</v>
      </c>
      <c r="AA31" s="22">
        <v>16850945</v>
      </c>
    </row>
    <row r="32" spans="1:27" ht="13.5">
      <c r="A32" s="2" t="s">
        <v>36</v>
      </c>
      <c r="B32" s="3"/>
      <c r="C32" s="19">
        <f aca="true" t="shared" si="6" ref="C32:Y32">SUM(C33:C37)</f>
        <v>26154214</v>
      </c>
      <c r="D32" s="19">
        <f>SUM(D33:D37)</f>
        <v>0</v>
      </c>
      <c r="E32" s="20">
        <f t="shared" si="6"/>
        <v>46758312</v>
      </c>
      <c r="F32" s="21">
        <f t="shared" si="6"/>
        <v>46758312</v>
      </c>
      <c r="G32" s="21">
        <f t="shared" si="6"/>
        <v>1645361</v>
      </c>
      <c r="H32" s="21">
        <f t="shared" si="6"/>
        <v>1676285</v>
      </c>
      <c r="I32" s="21">
        <f t="shared" si="6"/>
        <v>1975542</v>
      </c>
      <c r="J32" s="21">
        <f t="shared" si="6"/>
        <v>5297188</v>
      </c>
      <c r="K32" s="21">
        <f t="shared" si="6"/>
        <v>12413619</v>
      </c>
      <c r="L32" s="21">
        <f t="shared" si="6"/>
        <v>-7380719</v>
      </c>
      <c r="M32" s="21">
        <f t="shared" si="6"/>
        <v>2096177</v>
      </c>
      <c r="N32" s="21">
        <f t="shared" si="6"/>
        <v>7129077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12426265</v>
      </c>
      <c r="X32" s="21">
        <f t="shared" si="6"/>
        <v>13836597</v>
      </c>
      <c r="Y32" s="21">
        <f t="shared" si="6"/>
        <v>-1410332</v>
      </c>
      <c r="Z32" s="4">
        <f>+IF(X32&lt;&gt;0,+(Y32/X32)*100,0)</f>
        <v>-10.19276632831035</v>
      </c>
      <c r="AA32" s="19">
        <f>SUM(AA33:AA37)</f>
        <v>46758312</v>
      </c>
    </row>
    <row r="33" spans="1:27" ht="13.5">
      <c r="A33" s="5" t="s">
        <v>37</v>
      </c>
      <c r="B33" s="3"/>
      <c r="C33" s="22">
        <v>12573824</v>
      </c>
      <c r="D33" s="22"/>
      <c r="E33" s="23">
        <v>31292082</v>
      </c>
      <c r="F33" s="24">
        <v>31292082</v>
      </c>
      <c r="G33" s="24">
        <v>1109440</v>
      </c>
      <c r="H33" s="24">
        <v>1045369</v>
      </c>
      <c r="I33" s="24">
        <v>1169163</v>
      </c>
      <c r="J33" s="24">
        <v>3323972</v>
      </c>
      <c r="K33" s="24">
        <v>11602547</v>
      </c>
      <c r="L33" s="24">
        <v>-8556473</v>
      </c>
      <c r="M33" s="24">
        <v>1341688</v>
      </c>
      <c r="N33" s="24">
        <v>4387762</v>
      </c>
      <c r="O33" s="24"/>
      <c r="P33" s="24"/>
      <c r="Q33" s="24"/>
      <c r="R33" s="24"/>
      <c r="S33" s="24"/>
      <c r="T33" s="24"/>
      <c r="U33" s="24"/>
      <c r="V33" s="24"/>
      <c r="W33" s="24">
        <v>7711734</v>
      </c>
      <c r="X33" s="24">
        <v>6609871</v>
      </c>
      <c r="Y33" s="24">
        <v>1101863</v>
      </c>
      <c r="Z33" s="6">
        <v>16.67</v>
      </c>
      <c r="AA33" s="22">
        <v>31292082</v>
      </c>
    </row>
    <row r="34" spans="1:27" ht="13.5">
      <c r="A34" s="5" t="s">
        <v>38</v>
      </c>
      <c r="B34" s="3"/>
      <c r="C34" s="22">
        <v>6978950</v>
      </c>
      <c r="D34" s="22"/>
      <c r="E34" s="23">
        <v>9055802</v>
      </c>
      <c r="F34" s="24">
        <v>9055802</v>
      </c>
      <c r="G34" s="24">
        <v>276926</v>
      </c>
      <c r="H34" s="24">
        <v>303331</v>
      </c>
      <c r="I34" s="24">
        <v>397112</v>
      </c>
      <c r="J34" s="24">
        <v>977369</v>
      </c>
      <c r="K34" s="24">
        <v>423165</v>
      </c>
      <c r="L34" s="24">
        <v>670597</v>
      </c>
      <c r="M34" s="24">
        <v>409875</v>
      </c>
      <c r="N34" s="24">
        <v>1503637</v>
      </c>
      <c r="O34" s="24"/>
      <c r="P34" s="24"/>
      <c r="Q34" s="24"/>
      <c r="R34" s="24"/>
      <c r="S34" s="24"/>
      <c r="T34" s="24"/>
      <c r="U34" s="24"/>
      <c r="V34" s="24"/>
      <c r="W34" s="24">
        <v>2481006</v>
      </c>
      <c r="X34" s="24">
        <v>3875565</v>
      </c>
      <c r="Y34" s="24">
        <v>-1394559</v>
      </c>
      <c r="Z34" s="6">
        <v>-35.98</v>
      </c>
      <c r="AA34" s="22">
        <v>9055802</v>
      </c>
    </row>
    <row r="35" spans="1:27" ht="13.5">
      <c r="A35" s="5" t="s">
        <v>39</v>
      </c>
      <c r="B35" s="3"/>
      <c r="C35" s="22">
        <v>6601440</v>
      </c>
      <c r="D35" s="22"/>
      <c r="E35" s="23">
        <v>6410428</v>
      </c>
      <c r="F35" s="24">
        <v>6410428</v>
      </c>
      <c r="G35" s="24">
        <v>258995</v>
      </c>
      <c r="H35" s="24">
        <v>327585</v>
      </c>
      <c r="I35" s="24">
        <v>409267</v>
      </c>
      <c r="J35" s="24">
        <v>995847</v>
      </c>
      <c r="K35" s="24">
        <v>387907</v>
      </c>
      <c r="L35" s="24">
        <v>505157</v>
      </c>
      <c r="M35" s="24">
        <v>344614</v>
      </c>
      <c r="N35" s="24">
        <v>1237678</v>
      </c>
      <c r="O35" s="24"/>
      <c r="P35" s="24"/>
      <c r="Q35" s="24"/>
      <c r="R35" s="24"/>
      <c r="S35" s="24"/>
      <c r="T35" s="24"/>
      <c r="U35" s="24"/>
      <c r="V35" s="24"/>
      <c r="W35" s="24">
        <v>2233525</v>
      </c>
      <c r="X35" s="24">
        <v>3351161</v>
      </c>
      <c r="Y35" s="24">
        <v>-1117636</v>
      </c>
      <c r="Z35" s="6">
        <v>-33.35</v>
      </c>
      <c r="AA35" s="22">
        <v>6410428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12594775</v>
      </c>
      <c r="D38" s="19">
        <f>SUM(D39:D41)</f>
        <v>0</v>
      </c>
      <c r="E38" s="20">
        <f t="shared" si="7"/>
        <v>16038743</v>
      </c>
      <c r="F38" s="21">
        <f t="shared" si="7"/>
        <v>16038743</v>
      </c>
      <c r="G38" s="21">
        <f t="shared" si="7"/>
        <v>667606</v>
      </c>
      <c r="H38" s="21">
        <f t="shared" si="7"/>
        <v>1224146</v>
      </c>
      <c r="I38" s="21">
        <f t="shared" si="7"/>
        <v>1462860</v>
      </c>
      <c r="J38" s="21">
        <f t="shared" si="7"/>
        <v>3354612</v>
      </c>
      <c r="K38" s="21">
        <f t="shared" si="7"/>
        <v>1208271</v>
      </c>
      <c r="L38" s="21">
        <f t="shared" si="7"/>
        <v>1670144</v>
      </c>
      <c r="M38" s="21">
        <f t="shared" si="7"/>
        <v>1181161</v>
      </c>
      <c r="N38" s="21">
        <f t="shared" si="7"/>
        <v>4059576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7414188</v>
      </c>
      <c r="X38" s="21">
        <f t="shared" si="7"/>
        <v>6877329</v>
      </c>
      <c r="Y38" s="21">
        <f t="shared" si="7"/>
        <v>536859</v>
      </c>
      <c r="Z38" s="4">
        <f>+IF(X38&lt;&gt;0,+(Y38/X38)*100,0)</f>
        <v>7.8062137204720035</v>
      </c>
      <c r="AA38" s="19">
        <f>SUM(AA39:AA41)</f>
        <v>16038743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>
        <v>12201825</v>
      </c>
      <c r="D40" s="22"/>
      <c r="E40" s="23">
        <v>15465674</v>
      </c>
      <c r="F40" s="24">
        <v>15465674</v>
      </c>
      <c r="G40" s="24">
        <v>667606</v>
      </c>
      <c r="H40" s="24">
        <v>1224146</v>
      </c>
      <c r="I40" s="24">
        <v>1462860</v>
      </c>
      <c r="J40" s="24">
        <v>3354612</v>
      </c>
      <c r="K40" s="24">
        <v>1208271</v>
      </c>
      <c r="L40" s="24">
        <v>1670144</v>
      </c>
      <c r="M40" s="24">
        <v>1181161</v>
      </c>
      <c r="N40" s="24">
        <v>4059576</v>
      </c>
      <c r="O40" s="24"/>
      <c r="P40" s="24"/>
      <c r="Q40" s="24"/>
      <c r="R40" s="24"/>
      <c r="S40" s="24"/>
      <c r="T40" s="24"/>
      <c r="U40" s="24"/>
      <c r="V40" s="24"/>
      <c r="W40" s="24">
        <v>7414188</v>
      </c>
      <c r="X40" s="24">
        <v>6592078</v>
      </c>
      <c r="Y40" s="24">
        <v>822110</v>
      </c>
      <c r="Z40" s="6">
        <v>12.47</v>
      </c>
      <c r="AA40" s="22">
        <v>15465674</v>
      </c>
    </row>
    <row r="41" spans="1:27" ht="13.5">
      <c r="A41" s="5" t="s">
        <v>45</v>
      </c>
      <c r="B41" s="3"/>
      <c r="C41" s="22">
        <v>392950</v>
      </c>
      <c r="D41" s="22"/>
      <c r="E41" s="23">
        <v>573069</v>
      </c>
      <c r="F41" s="24">
        <v>573069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>
        <v>285251</v>
      </c>
      <c r="Y41" s="24">
        <v>-285251</v>
      </c>
      <c r="Z41" s="6">
        <v>-100</v>
      </c>
      <c r="AA41" s="22">
        <v>573069</v>
      </c>
    </row>
    <row r="42" spans="1:27" ht="13.5">
      <c r="A42" s="2" t="s">
        <v>46</v>
      </c>
      <c r="B42" s="8"/>
      <c r="C42" s="19">
        <f aca="true" t="shared" si="8" ref="C42:Y42">SUM(C43:C46)</f>
        <v>92988769</v>
      </c>
      <c r="D42" s="19">
        <f>SUM(D43:D46)</f>
        <v>0</v>
      </c>
      <c r="E42" s="20">
        <f t="shared" si="8"/>
        <v>100686516</v>
      </c>
      <c r="F42" s="21">
        <f t="shared" si="8"/>
        <v>100686516</v>
      </c>
      <c r="G42" s="21">
        <f t="shared" si="8"/>
        <v>8044863</v>
      </c>
      <c r="H42" s="21">
        <f t="shared" si="8"/>
        <v>8620996</v>
      </c>
      <c r="I42" s="21">
        <f t="shared" si="8"/>
        <v>10201352</v>
      </c>
      <c r="J42" s="21">
        <f t="shared" si="8"/>
        <v>26867211</v>
      </c>
      <c r="K42" s="21">
        <f t="shared" si="8"/>
        <v>7664288</v>
      </c>
      <c r="L42" s="21">
        <f t="shared" si="8"/>
        <v>7729636</v>
      </c>
      <c r="M42" s="21">
        <f t="shared" si="8"/>
        <v>7329348</v>
      </c>
      <c r="N42" s="21">
        <f t="shared" si="8"/>
        <v>22723272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49590483</v>
      </c>
      <c r="X42" s="21">
        <f t="shared" si="8"/>
        <v>52069407</v>
      </c>
      <c r="Y42" s="21">
        <f t="shared" si="8"/>
        <v>-2478924</v>
      </c>
      <c r="Z42" s="4">
        <f>+IF(X42&lt;&gt;0,+(Y42/X42)*100,0)</f>
        <v>-4.760807051249882</v>
      </c>
      <c r="AA42" s="19">
        <f>SUM(AA43:AA46)</f>
        <v>100686516</v>
      </c>
    </row>
    <row r="43" spans="1:27" ht="13.5">
      <c r="A43" s="5" t="s">
        <v>47</v>
      </c>
      <c r="B43" s="3"/>
      <c r="C43" s="22">
        <v>61943021</v>
      </c>
      <c r="D43" s="22"/>
      <c r="E43" s="23">
        <v>69691770</v>
      </c>
      <c r="F43" s="24">
        <v>69691770</v>
      </c>
      <c r="G43" s="24">
        <v>6579261</v>
      </c>
      <c r="H43" s="24">
        <v>6665664</v>
      </c>
      <c r="I43" s="24">
        <v>7141832</v>
      </c>
      <c r="J43" s="24">
        <v>20386757</v>
      </c>
      <c r="K43" s="24">
        <v>4831710</v>
      </c>
      <c r="L43" s="24">
        <v>4540959</v>
      </c>
      <c r="M43" s="24">
        <v>4896772</v>
      </c>
      <c r="N43" s="24">
        <v>14269441</v>
      </c>
      <c r="O43" s="24"/>
      <c r="P43" s="24"/>
      <c r="Q43" s="24"/>
      <c r="R43" s="24"/>
      <c r="S43" s="24"/>
      <c r="T43" s="24"/>
      <c r="U43" s="24"/>
      <c r="V43" s="24"/>
      <c r="W43" s="24">
        <v>34656198</v>
      </c>
      <c r="X43" s="24">
        <v>36499877</v>
      </c>
      <c r="Y43" s="24">
        <v>-1843679</v>
      </c>
      <c r="Z43" s="6">
        <v>-5.05</v>
      </c>
      <c r="AA43" s="22">
        <v>69691770</v>
      </c>
    </row>
    <row r="44" spans="1:27" ht="13.5">
      <c r="A44" s="5" t="s">
        <v>48</v>
      </c>
      <c r="B44" s="3"/>
      <c r="C44" s="22">
        <v>12181964</v>
      </c>
      <c r="D44" s="22"/>
      <c r="E44" s="23">
        <v>12875971</v>
      </c>
      <c r="F44" s="24">
        <v>12875971</v>
      </c>
      <c r="G44" s="24">
        <v>692512</v>
      </c>
      <c r="H44" s="24">
        <v>966555</v>
      </c>
      <c r="I44" s="24">
        <v>1405783</v>
      </c>
      <c r="J44" s="24">
        <v>3064850</v>
      </c>
      <c r="K44" s="24">
        <v>1202335</v>
      </c>
      <c r="L44" s="24">
        <v>1286763</v>
      </c>
      <c r="M44" s="24">
        <v>1158842</v>
      </c>
      <c r="N44" s="24">
        <v>3647940</v>
      </c>
      <c r="O44" s="24"/>
      <c r="P44" s="24"/>
      <c r="Q44" s="24"/>
      <c r="R44" s="24"/>
      <c r="S44" s="24"/>
      <c r="T44" s="24"/>
      <c r="U44" s="24"/>
      <c r="V44" s="24"/>
      <c r="W44" s="24">
        <v>6712790</v>
      </c>
      <c r="X44" s="24">
        <v>6774258</v>
      </c>
      <c r="Y44" s="24">
        <v>-61468</v>
      </c>
      <c r="Z44" s="6">
        <v>-0.91</v>
      </c>
      <c r="AA44" s="22">
        <v>12875971</v>
      </c>
    </row>
    <row r="45" spans="1:27" ht="13.5">
      <c r="A45" s="5" t="s">
        <v>49</v>
      </c>
      <c r="B45" s="3"/>
      <c r="C45" s="25">
        <v>6911437</v>
      </c>
      <c r="D45" s="25"/>
      <c r="E45" s="26">
        <v>6895467</v>
      </c>
      <c r="F45" s="27">
        <v>6895467</v>
      </c>
      <c r="G45" s="27">
        <v>402747</v>
      </c>
      <c r="H45" s="27">
        <v>450554</v>
      </c>
      <c r="I45" s="27">
        <v>871650</v>
      </c>
      <c r="J45" s="27">
        <v>1724951</v>
      </c>
      <c r="K45" s="27">
        <v>731199</v>
      </c>
      <c r="L45" s="27">
        <v>859380</v>
      </c>
      <c r="M45" s="27">
        <v>637380</v>
      </c>
      <c r="N45" s="27">
        <v>2227959</v>
      </c>
      <c r="O45" s="27"/>
      <c r="P45" s="27"/>
      <c r="Q45" s="27"/>
      <c r="R45" s="27"/>
      <c r="S45" s="27"/>
      <c r="T45" s="27"/>
      <c r="U45" s="27"/>
      <c r="V45" s="27"/>
      <c r="W45" s="27">
        <v>3952910</v>
      </c>
      <c r="X45" s="27">
        <v>3330143</v>
      </c>
      <c r="Y45" s="27">
        <v>622767</v>
      </c>
      <c r="Z45" s="7">
        <v>18.7</v>
      </c>
      <c r="AA45" s="25">
        <v>6895467</v>
      </c>
    </row>
    <row r="46" spans="1:27" ht="13.5">
      <c r="A46" s="5" t="s">
        <v>50</v>
      </c>
      <c r="B46" s="3"/>
      <c r="C46" s="22">
        <v>11952347</v>
      </c>
      <c r="D46" s="22"/>
      <c r="E46" s="23">
        <v>11223308</v>
      </c>
      <c r="F46" s="24">
        <v>11223308</v>
      </c>
      <c r="G46" s="24">
        <v>370343</v>
      </c>
      <c r="H46" s="24">
        <v>538223</v>
      </c>
      <c r="I46" s="24">
        <v>782087</v>
      </c>
      <c r="J46" s="24">
        <v>1690653</v>
      </c>
      <c r="K46" s="24">
        <v>899044</v>
      </c>
      <c r="L46" s="24">
        <v>1042534</v>
      </c>
      <c r="M46" s="24">
        <v>636354</v>
      </c>
      <c r="N46" s="24">
        <v>2577932</v>
      </c>
      <c r="O46" s="24"/>
      <c r="P46" s="24"/>
      <c r="Q46" s="24"/>
      <c r="R46" s="24"/>
      <c r="S46" s="24"/>
      <c r="T46" s="24"/>
      <c r="U46" s="24"/>
      <c r="V46" s="24"/>
      <c r="W46" s="24">
        <v>4268585</v>
      </c>
      <c r="X46" s="24">
        <v>5465129</v>
      </c>
      <c r="Y46" s="24">
        <v>-1196544</v>
      </c>
      <c r="Z46" s="6">
        <v>-21.89</v>
      </c>
      <c r="AA46" s="22">
        <v>11223308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213767507</v>
      </c>
      <c r="D48" s="40">
        <f>+D28+D32+D38+D42+D47</f>
        <v>0</v>
      </c>
      <c r="E48" s="41">
        <f t="shared" si="9"/>
        <v>226479892</v>
      </c>
      <c r="F48" s="42">
        <f t="shared" si="9"/>
        <v>226479892</v>
      </c>
      <c r="G48" s="42">
        <f t="shared" si="9"/>
        <v>15575818</v>
      </c>
      <c r="H48" s="42">
        <f t="shared" si="9"/>
        <v>16907827</v>
      </c>
      <c r="I48" s="42">
        <f t="shared" si="9"/>
        <v>19097790</v>
      </c>
      <c r="J48" s="42">
        <f t="shared" si="9"/>
        <v>51581435</v>
      </c>
      <c r="K48" s="42">
        <f t="shared" si="9"/>
        <v>28819776</v>
      </c>
      <c r="L48" s="42">
        <f t="shared" si="9"/>
        <v>8033565</v>
      </c>
      <c r="M48" s="42">
        <f t="shared" si="9"/>
        <v>16086498</v>
      </c>
      <c r="N48" s="42">
        <f t="shared" si="9"/>
        <v>52939839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104521274</v>
      </c>
      <c r="X48" s="42">
        <f t="shared" si="9"/>
        <v>111341338</v>
      </c>
      <c r="Y48" s="42">
        <f t="shared" si="9"/>
        <v>-6820064</v>
      </c>
      <c r="Z48" s="43">
        <f>+IF(X48&lt;&gt;0,+(Y48/X48)*100,0)</f>
        <v>-6.125365585242024</v>
      </c>
      <c r="AA48" s="40">
        <f>+AA28+AA32+AA38+AA42+AA47</f>
        <v>226479892</v>
      </c>
    </row>
    <row r="49" spans="1:27" ht="13.5">
      <c r="A49" s="14" t="s">
        <v>58</v>
      </c>
      <c r="B49" s="15"/>
      <c r="C49" s="44">
        <f aca="true" t="shared" si="10" ref="C49:Y49">+C25-C48</f>
        <v>6892551</v>
      </c>
      <c r="D49" s="44">
        <f>+D25-D48</f>
        <v>0</v>
      </c>
      <c r="E49" s="45">
        <f t="shared" si="10"/>
        <v>3435708</v>
      </c>
      <c r="F49" s="46">
        <f t="shared" si="10"/>
        <v>3435708</v>
      </c>
      <c r="G49" s="46">
        <f t="shared" si="10"/>
        <v>45985132</v>
      </c>
      <c r="H49" s="46">
        <f t="shared" si="10"/>
        <v>-6642475</v>
      </c>
      <c r="I49" s="46">
        <f t="shared" si="10"/>
        <v>-6347110</v>
      </c>
      <c r="J49" s="46">
        <f t="shared" si="10"/>
        <v>32995547</v>
      </c>
      <c r="K49" s="46">
        <f t="shared" si="10"/>
        <v>-15960181</v>
      </c>
      <c r="L49" s="46">
        <f t="shared" si="10"/>
        <v>2864039</v>
      </c>
      <c r="M49" s="46">
        <f t="shared" si="10"/>
        <v>2859959</v>
      </c>
      <c r="N49" s="46">
        <f t="shared" si="10"/>
        <v>-10236183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22759364</v>
      </c>
      <c r="X49" s="46">
        <f>IF(F25=F48,0,X25-X48)</f>
        <v>32042038</v>
      </c>
      <c r="Y49" s="46">
        <f t="shared" si="10"/>
        <v>-9282674</v>
      </c>
      <c r="Z49" s="47">
        <f>+IF(X49&lt;&gt;0,+(Y49/X49)*100,0)</f>
        <v>-28.97029833121102</v>
      </c>
      <c r="AA49" s="44">
        <f>+AA25-AA48</f>
        <v>3435708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56109875</v>
      </c>
      <c r="D5" s="19">
        <f>SUM(D6:D8)</f>
        <v>0</v>
      </c>
      <c r="E5" s="20">
        <f t="shared" si="0"/>
        <v>56256650</v>
      </c>
      <c r="F5" s="21">
        <f t="shared" si="0"/>
        <v>56256650</v>
      </c>
      <c r="G5" s="21">
        <f t="shared" si="0"/>
        <v>35728442</v>
      </c>
      <c r="H5" s="21">
        <f t="shared" si="0"/>
        <v>170901</v>
      </c>
      <c r="I5" s="21">
        <f t="shared" si="0"/>
        <v>629146</v>
      </c>
      <c r="J5" s="21">
        <f t="shared" si="0"/>
        <v>36528489</v>
      </c>
      <c r="K5" s="21">
        <f t="shared" si="0"/>
        <v>-149345</v>
      </c>
      <c r="L5" s="21">
        <f t="shared" si="0"/>
        <v>7170116</v>
      </c>
      <c r="M5" s="21">
        <f t="shared" si="0"/>
        <v>835658</v>
      </c>
      <c r="N5" s="21">
        <f t="shared" si="0"/>
        <v>7856429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44384918</v>
      </c>
      <c r="X5" s="21">
        <f t="shared" si="0"/>
        <v>28117074</v>
      </c>
      <c r="Y5" s="21">
        <f t="shared" si="0"/>
        <v>16267844</v>
      </c>
      <c r="Z5" s="4">
        <f>+IF(X5&lt;&gt;0,+(Y5/X5)*100,0)</f>
        <v>57.85752813397297</v>
      </c>
      <c r="AA5" s="19">
        <f>SUM(AA6:AA8)</f>
        <v>56256650</v>
      </c>
    </row>
    <row r="6" spans="1:27" ht="13.5">
      <c r="A6" s="5" t="s">
        <v>33</v>
      </c>
      <c r="B6" s="3"/>
      <c r="C6" s="22">
        <v>21446923</v>
      </c>
      <c r="D6" s="22"/>
      <c r="E6" s="23">
        <v>20951000</v>
      </c>
      <c r="F6" s="24">
        <v>20951000</v>
      </c>
      <c r="G6" s="24">
        <v>8288941</v>
      </c>
      <c r="H6" s="24">
        <v>1467</v>
      </c>
      <c r="I6" s="24">
        <v>197</v>
      </c>
      <c r="J6" s="24">
        <v>8290605</v>
      </c>
      <c r="K6" s="24">
        <v>803</v>
      </c>
      <c r="L6" s="24">
        <v>6985001</v>
      </c>
      <c r="M6" s="24">
        <v>756042</v>
      </c>
      <c r="N6" s="24">
        <v>7741846</v>
      </c>
      <c r="O6" s="24"/>
      <c r="P6" s="24"/>
      <c r="Q6" s="24"/>
      <c r="R6" s="24"/>
      <c r="S6" s="24"/>
      <c r="T6" s="24"/>
      <c r="U6" s="24"/>
      <c r="V6" s="24"/>
      <c r="W6" s="24">
        <v>16032451</v>
      </c>
      <c r="X6" s="24">
        <v>25596480</v>
      </c>
      <c r="Y6" s="24">
        <v>-9564029</v>
      </c>
      <c r="Z6" s="6">
        <v>-37.36</v>
      </c>
      <c r="AA6" s="22">
        <v>20951000</v>
      </c>
    </row>
    <row r="7" spans="1:27" ht="13.5">
      <c r="A7" s="5" t="s">
        <v>34</v>
      </c>
      <c r="B7" s="3"/>
      <c r="C7" s="25">
        <v>30739308</v>
      </c>
      <c r="D7" s="25"/>
      <c r="E7" s="26">
        <v>34755650</v>
      </c>
      <c r="F7" s="27">
        <v>34755650</v>
      </c>
      <c r="G7" s="27">
        <v>27338747</v>
      </c>
      <c r="H7" s="27">
        <v>-50928</v>
      </c>
      <c r="I7" s="27">
        <v>-142365</v>
      </c>
      <c r="J7" s="27">
        <v>27145454</v>
      </c>
      <c r="K7" s="27">
        <v>-356268</v>
      </c>
      <c r="L7" s="27">
        <v>-43416</v>
      </c>
      <c r="M7" s="27">
        <v>-206523</v>
      </c>
      <c r="N7" s="27">
        <v>-606207</v>
      </c>
      <c r="O7" s="27"/>
      <c r="P7" s="27"/>
      <c r="Q7" s="27"/>
      <c r="R7" s="27"/>
      <c r="S7" s="27"/>
      <c r="T7" s="27"/>
      <c r="U7" s="27"/>
      <c r="V7" s="27"/>
      <c r="W7" s="27">
        <v>26539247</v>
      </c>
      <c r="X7" s="27">
        <v>2245704</v>
      </c>
      <c r="Y7" s="27">
        <v>24293543</v>
      </c>
      <c r="Z7" s="7">
        <v>1081.78</v>
      </c>
      <c r="AA7" s="25">
        <v>34755650</v>
      </c>
    </row>
    <row r="8" spans="1:27" ht="13.5">
      <c r="A8" s="5" t="s">
        <v>35</v>
      </c>
      <c r="B8" s="3"/>
      <c r="C8" s="22">
        <v>3923644</v>
      </c>
      <c r="D8" s="22"/>
      <c r="E8" s="23">
        <v>550000</v>
      </c>
      <c r="F8" s="24">
        <v>550000</v>
      </c>
      <c r="G8" s="24">
        <v>100754</v>
      </c>
      <c r="H8" s="24">
        <v>220362</v>
      </c>
      <c r="I8" s="24">
        <v>771314</v>
      </c>
      <c r="J8" s="24">
        <v>1092430</v>
      </c>
      <c r="K8" s="24">
        <v>206120</v>
      </c>
      <c r="L8" s="24">
        <v>228531</v>
      </c>
      <c r="M8" s="24">
        <v>286139</v>
      </c>
      <c r="N8" s="24">
        <v>720790</v>
      </c>
      <c r="O8" s="24"/>
      <c r="P8" s="24"/>
      <c r="Q8" s="24"/>
      <c r="R8" s="24"/>
      <c r="S8" s="24"/>
      <c r="T8" s="24"/>
      <c r="U8" s="24"/>
      <c r="V8" s="24"/>
      <c r="W8" s="24">
        <v>1813220</v>
      </c>
      <c r="X8" s="24">
        <v>274890</v>
      </c>
      <c r="Y8" s="24">
        <v>1538330</v>
      </c>
      <c r="Z8" s="6">
        <v>559.62</v>
      </c>
      <c r="AA8" s="22">
        <v>550000</v>
      </c>
    </row>
    <row r="9" spans="1:27" ht="13.5">
      <c r="A9" s="2" t="s">
        <v>36</v>
      </c>
      <c r="B9" s="3"/>
      <c r="C9" s="19">
        <f aca="true" t="shared" si="1" ref="C9:Y9">SUM(C10:C14)</f>
        <v>56443772</v>
      </c>
      <c r="D9" s="19">
        <f>SUM(D10:D14)</f>
        <v>0</v>
      </c>
      <c r="E9" s="20">
        <f t="shared" si="1"/>
        <v>25739000</v>
      </c>
      <c r="F9" s="21">
        <f t="shared" si="1"/>
        <v>26491109</v>
      </c>
      <c r="G9" s="21">
        <f t="shared" si="1"/>
        <v>385057</v>
      </c>
      <c r="H9" s="21">
        <f t="shared" si="1"/>
        <v>321444</v>
      </c>
      <c r="I9" s="21">
        <f t="shared" si="1"/>
        <v>499151</v>
      </c>
      <c r="J9" s="21">
        <f t="shared" si="1"/>
        <v>1205652</v>
      </c>
      <c r="K9" s="21">
        <f t="shared" si="1"/>
        <v>6312035</v>
      </c>
      <c r="L9" s="21">
        <f t="shared" si="1"/>
        <v>7068720</v>
      </c>
      <c r="M9" s="21">
        <f t="shared" si="1"/>
        <v>5357361</v>
      </c>
      <c r="N9" s="21">
        <f t="shared" si="1"/>
        <v>18738116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19943768</v>
      </c>
      <c r="X9" s="21">
        <f t="shared" si="1"/>
        <v>12865854</v>
      </c>
      <c r="Y9" s="21">
        <f t="shared" si="1"/>
        <v>7077914</v>
      </c>
      <c r="Z9" s="4">
        <f>+IF(X9&lt;&gt;0,+(Y9/X9)*100,0)</f>
        <v>55.013168966475135</v>
      </c>
      <c r="AA9" s="19">
        <f>SUM(AA10:AA14)</f>
        <v>26491109</v>
      </c>
    </row>
    <row r="10" spans="1:27" ht="13.5">
      <c r="A10" s="5" t="s">
        <v>37</v>
      </c>
      <c r="B10" s="3"/>
      <c r="C10" s="22">
        <v>56440018</v>
      </c>
      <c r="D10" s="22"/>
      <c r="E10" s="23">
        <v>25736600</v>
      </c>
      <c r="F10" s="24">
        <v>26488709</v>
      </c>
      <c r="G10" s="24">
        <v>383556</v>
      </c>
      <c r="H10" s="24">
        <v>321437</v>
      </c>
      <c r="I10" s="24">
        <v>499151</v>
      </c>
      <c r="J10" s="24">
        <v>1204144</v>
      </c>
      <c r="K10" s="24">
        <v>6312035</v>
      </c>
      <c r="L10" s="24">
        <v>7068720</v>
      </c>
      <c r="M10" s="24">
        <v>5356161</v>
      </c>
      <c r="N10" s="24">
        <v>18736916</v>
      </c>
      <c r="O10" s="24"/>
      <c r="P10" s="24"/>
      <c r="Q10" s="24"/>
      <c r="R10" s="24"/>
      <c r="S10" s="24"/>
      <c r="T10" s="24"/>
      <c r="U10" s="24"/>
      <c r="V10" s="24"/>
      <c r="W10" s="24">
        <v>19941060</v>
      </c>
      <c r="X10" s="24">
        <v>12864654</v>
      </c>
      <c r="Y10" s="24">
        <v>7076406</v>
      </c>
      <c r="Z10" s="6">
        <v>55.01</v>
      </c>
      <c r="AA10" s="22">
        <v>26488709</v>
      </c>
    </row>
    <row r="11" spans="1:27" ht="13.5">
      <c r="A11" s="5" t="s">
        <v>38</v>
      </c>
      <c r="B11" s="3"/>
      <c r="C11" s="22">
        <v>3754</v>
      </c>
      <c r="D11" s="22"/>
      <c r="E11" s="23">
        <v>2400</v>
      </c>
      <c r="F11" s="24">
        <v>2400</v>
      </c>
      <c r="G11" s="24">
        <v>1494</v>
      </c>
      <c r="H11" s="24"/>
      <c r="I11" s="24"/>
      <c r="J11" s="24">
        <v>1494</v>
      </c>
      <c r="K11" s="24"/>
      <c r="L11" s="24"/>
      <c r="M11" s="24">
        <v>1200</v>
      </c>
      <c r="N11" s="24">
        <v>1200</v>
      </c>
      <c r="O11" s="24"/>
      <c r="P11" s="24"/>
      <c r="Q11" s="24"/>
      <c r="R11" s="24"/>
      <c r="S11" s="24"/>
      <c r="T11" s="24"/>
      <c r="U11" s="24"/>
      <c r="V11" s="24"/>
      <c r="W11" s="24">
        <v>2694</v>
      </c>
      <c r="X11" s="24">
        <v>1200</v>
      </c>
      <c r="Y11" s="24">
        <v>1494</v>
      </c>
      <c r="Z11" s="6">
        <v>124.5</v>
      </c>
      <c r="AA11" s="22">
        <v>2400</v>
      </c>
    </row>
    <row r="12" spans="1:27" ht="13.5">
      <c r="A12" s="5" t="s">
        <v>39</v>
      </c>
      <c r="B12" s="3"/>
      <c r="C12" s="22"/>
      <c r="D12" s="22"/>
      <c r="E12" s="23"/>
      <c r="F12" s="24"/>
      <c r="G12" s="24">
        <v>7</v>
      </c>
      <c r="H12" s="24">
        <v>7</v>
      </c>
      <c r="I12" s="24"/>
      <c r="J12" s="24">
        <v>14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>
        <v>14</v>
      </c>
      <c r="X12" s="24"/>
      <c r="Y12" s="24">
        <v>14</v>
      </c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1010161</v>
      </c>
      <c r="D15" s="19">
        <f>SUM(D16:D18)</f>
        <v>0</v>
      </c>
      <c r="E15" s="20">
        <f t="shared" si="2"/>
        <v>18346000</v>
      </c>
      <c r="F15" s="21">
        <f t="shared" si="2"/>
        <v>18346000</v>
      </c>
      <c r="G15" s="21">
        <f t="shared" si="2"/>
        <v>663487</v>
      </c>
      <c r="H15" s="21">
        <f t="shared" si="2"/>
        <v>3624472</v>
      </c>
      <c r="I15" s="21">
        <f t="shared" si="2"/>
        <v>3190624</v>
      </c>
      <c r="J15" s="21">
        <f t="shared" si="2"/>
        <v>7478583</v>
      </c>
      <c r="K15" s="21">
        <f t="shared" si="2"/>
        <v>5905611</v>
      </c>
      <c r="L15" s="21">
        <f t="shared" si="2"/>
        <v>2680934</v>
      </c>
      <c r="M15" s="21">
        <f t="shared" si="2"/>
        <v>4181719</v>
      </c>
      <c r="N15" s="21">
        <f t="shared" si="2"/>
        <v>12768264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20246847</v>
      </c>
      <c r="X15" s="21">
        <f t="shared" si="2"/>
        <v>9169332</v>
      </c>
      <c r="Y15" s="21">
        <f t="shared" si="2"/>
        <v>11077515</v>
      </c>
      <c r="Z15" s="4">
        <f>+IF(X15&lt;&gt;0,+(Y15/X15)*100,0)</f>
        <v>120.81049088417781</v>
      </c>
      <c r="AA15" s="19">
        <f>SUM(AA16:AA18)</f>
        <v>18346000</v>
      </c>
    </row>
    <row r="16" spans="1:27" ht="13.5">
      <c r="A16" s="5" t="s">
        <v>43</v>
      </c>
      <c r="B16" s="3"/>
      <c r="C16" s="22"/>
      <c r="D16" s="22"/>
      <c r="E16" s="23">
        <v>167000</v>
      </c>
      <c r="F16" s="24">
        <v>167000</v>
      </c>
      <c r="G16" s="24">
        <v>24491</v>
      </c>
      <c r="H16" s="24">
        <v>14478</v>
      </c>
      <c r="I16" s="24">
        <v>21764</v>
      </c>
      <c r="J16" s="24">
        <v>60733</v>
      </c>
      <c r="K16" s="24">
        <v>16539</v>
      </c>
      <c r="L16" s="24">
        <v>10350</v>
      </c>
      <c r="M16" s="24">
        <v>19116</v>
      </c>
      <c r="N16" s="24">
        <v>46005</v>
      </c>
      <c r="O16" s="24"/>
      <c r="P16" s="24"/>
      <c r="Q16" s="24"/>
      <c r="R16" s="24"/>
      <c r="S16" s="24"/>
      <c r="T16" s="24"/>
      <c r="U16" s="24"/>
      <c r="V16" s="24"/>
      <c r="W16" s="24">
        <v>106738</v>
      </c>
      <c r="X16" s="24">
        <v>83466</v>
      </c>
      <c r="Y16" s="24">
        <v>23272</v>
      </c>
      <c r="Z16" s="6">
        <v>27.88</v>
      </c>
      <c r="AA16" s="22">
        <v>167000</v>
      </c>
    </row>
    <row r="17" spans="1:27" ht="13.5">
      <c r="A17" s="5" t="s">
        <v>44</v>
      </c>
      <c r="B17" s="3"/>
      <c r="C17" s="22">
        <v>1010161</v>
      </c>
      <c r="D17" s="22"/>
      <c r="E17" s="23">
        <v>18179000</v>
      </c>
      <c r="F17" s="24">
        <v>18179000</v>
      </c>
      <c r="G17" s="24">
        <v>638996</v>
      </c>
      <c r="H17" s="24">
        <v>3609994</v>
      </c>
      <c r="I17" s="24">
        <v>3168860</v>
      </c>
      <c r="J17" s="24">
        <v>7417850</v>
      </c>
      <c r="K17" s="24">
        <v>5889072</v>
      </c>
      <c r="L17" s="24">
        <v>2670584</v>
      </c>
      <c r="M17" s="24">
        <v>4162603</v>
      </c>
      <c r="N17" s="24">
        <v>12722259</v>
      </c>
      <c r="O17" s="24"/>
      <c r="P17" s="24"/>
      <c r="Q17" s="24"/>
      <c r="R17" s="24"/>
      <c r="S17" s="24"/>
      <c r="T17" s="24"/>
      <c r="U17" s="24"/>
      <c r="V17" s="24"/>
      <c r="W17" s="24">
        <v>20140109</v>
      </c>
      <c r="X17" s="24">
        <v>9085866</v>
      </c>
      <c r="Y17" s="24">
        <v>11054243</v>
      </c>
      <c r="Z17" s="6">
        <v>121.66</v>
      </c>
      <c r="AA17" s="22">
        <v>18179000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97371811</v>
      </c>
      <c r="D19" s="19">
        <f>SUM(D20:D23)</f>
        <v>0</v>
      </c>
      <c r="E19" s="20">
        <f t="shared" si="3"/>
        <v>95890600</v>
      </c>
      <c r="F19" s="21">
        <f t="shared" si="3"/>
        <v>112593413</v>
      </c>
      <c r="G19" s="21">
        <f t="shared" si="3"/>
        <v>9041794</v>
      </c>
      <c r="H19" s="21">
        <f t="shared" si="3"/>
        <v>6668609</v>
      </c>
      <c r="I19" s="21">
        <f t="shared" si="3"/>
        <v>6472896</v>
      </c>
      <c r="J19" s="21">
        <f t="shared" si="3"/>
        <v>22183299</v>
      </c>
      <c r="K19" s="21">
        <f t="shared" si="3"/>
        <v>6352925</v>
      </c>
      <c r="L19" s="21">
        <f t="shared" si="3"/>
        <v>5882108</v>
      </c>
      <c r="M19" s="21">
        <f t="shared" si="3"/>
        <v>7486953</v>
      </c>
      <c r="N19" s="21">
        <f t="shared" si="3"/>
        <v>19721986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41905285</v>
      </c>
      <c r="X19" s="21">
        <f t="shared" si="3"/>
        <v>47924358</v>
      </c>
      <c r="Y19" s="21">
        <f t="shared" si="3"/>
        <v>-6019073</v>
      </c>
      <c r="Z19" s="4">
        <f>+IF(X19&lt;&gt;0,+(Y19/X19)*100,0)</f>
        <v>-12.559527662321527</v>
      </c>
      <c r="AA19" s="19">
        <f>SUM(AA20:AA23)</f>
        <v>112593413</v>
      </c>
    </row>
    <row r="20" spans="1:27" ht="13.5">
      <c r="A20" s="5" t="s">
        <v>47</v>
      </c>
      <c r="B20" s="3"/>
      <c r="C20" s="22">
        <v>51683089</v>
      </c>
      <c r="D20" s="22"/>
      <c r="E20" s="23">
        <v>63461000</v>
      </c>
      <c r="F20" s="24">
        <v>63458000</v>
      </c>
      <c r="G20" s="24">
        <v>5519739</v>
      </c>
      <c r="H20" s="24">
        <v>4469967</v>
      </c>
      <c r="I20" s="24">
        <v>4297100</v>
      </c>
      <c r="J20" s="24">
        <v>14286806</v>
      </c>
      <c r="K20" s="24">
        <v>3741705</v>
      </c>
      <c r="L20" s="24">
        <v>3895345</v>
      </c>
      <c r="M20" s="24">
        <v>4846125</v>
      </c>
      <c r="N20" s="24">
        <v>12483175</v>
      </c>
      <c r="O20" s="24"/>
      <c r="P20" s="24"/>
      <c r="Q20" s="24"/>
      <c r="R20" s="24"/>
      <c r="S20" s="24"/>
      <c r="T20" s="24"/>
      <c r="U20" s="24"/>
      <c r="V20" s="24"/>
      <c r="W20" s="24">
        <v>26769981</v>
      </c>
      <c r="X20" s="24">
        <v>31716306</v>
      </c>
      <c r="Y20" s="24">
        <v>-4946325</v>
      </c>
      <c r="Z20" s="6">
        <v>-15.6</v>
      </c>
      <c r="AA20" s="22">
        <v>63458000</v>
      </c>
    </row>
    <row r="21" spans="1:27" ht="13.5">
      <c r="A21" s="5" t="s">
        <v>48</v>
      </c>
      <c r="B21" s="3"/>
      <c r="C21" s="22">
        <v>9389518</v>
      </c>
      <c r="D21" s="22"/>
      <c r="E21" s="23">
        <v>10997000</v>
      </c>
      <c r="F21" s="24">
        <v>10997000</v>
      </c>
      <c r="G21" s="24">
        <v>1171386</v>
      </c>
      <c r="H21" s="24">
        <v>571816</v>
      </c>
      <c r="I21" s="24">
        <v>853664</v>
      </c>
      <c r="J21" s="24">
        <v>2596866</v>
      </c>
      <c r="K21" s="24">
        <v>902502</v>
      </c>
      <c r="L21" s="24">
        <v>663795</v>
      </c>
      <c r="M21" s="24">
        <v>906551</v>
      </c>
      <c r="N21" s="24">
        <v>2472848</v>
      </c>
      <c r="O21" s="24"/>
      <c r="P21" s="24"/>
      <c r="Q21" s="24"/>
      <c r="R21" s="24"/>
      <c r="S21" s="24"/>
      <c r="T21" s="24"/>
      <c r="U21" s="24"/>
      <c r="V21" s="24"/>
      <c r="W21" s="24">
        <v>5069714</v>
      </c>
      <c r="X21" s="24">
        <v>5496300</v>
      </c>
      <c r="Y21" s="24">
        <v>-426586</v>
      </c>
      <c r="Z21" s="6">
        <v>-7.76</v>
      </c>
      <c r="AA21" s="22">
        <v>10997000</v>
      </c>
    </row>
    <row r="22" spans="1:27" ht="13.5">
      <c r="A22" s="5" t="s">
        <v>49</v>
      </c>
      <c r="B22" s="3"/>
      <c r="C22" s="25">
        <v>30164080</v>
      </c>
      <c r="D22" s="25"/>
      <c r="E22" s="26">
        <v>13811600</v>
      </c>
      <c r="F22" s="27">
        <v>30517413</v>
      </c>
      <c r="G22" s="27">
        <v>1398209</v>
      </c>
      <c r="H22" s="27">
        <v>994850</v>
      </c>
      <c r="I22" s="27">
        <v>833816</v>
      </c>
      <c r="J22" s="27">
        <v>3226875</v>
      </c>
      <c r="K22" s="27">
        <v>1057481</v>
      </c>
      <c r="L22" s="27">
        <v>811981</v>
      </c>
      <c r="M22" s="27">
        <v>1060554</v>
      </c>
      <c r="N22" s="27">
        <v>2930016</v>
      </c>
      <c r="O22" s="27"/>
      <c r="P22" s="27"/>
      <c r="Q22" s="27"/>
      <c r="R22" s="27"/>
      <c r="S22" s="27"/>
      <c r="T22" s="27"/>
      <c r="U22" s="27"/>
      <c r="V22" s="27"/>
      <c r="W22" s="27">
        <v>6156891</v>
      </c>
      <c r="X22" s="27">
        <v>6902778</v>
      </c>
      <c r="Y22" s="27">
        <v>-745887</v>
      </c>
      <c r="Z22" s="7">
        <v>-10.81</v>
      </c>
      <c r="AA22" s="25">
        <v>30517413</v>
      </c>
    </row>
    <row r="23" spans="1:27" ht="13.5">
      <c r="A23" s="5" t="s">
        <v>50</v>
      </c>
      <c r="B23" s="3"/>
      <c r="C23" s="22">
        <v>6135124</v>
      </c>
      <c r="D23" s="22"/>
      <c r="E23" s="23">
        <v>7621000</v>
      </c>
      <c r="F23" s="24">
        <v>7621000</v>
      </c>
      <c r="G23" s="24">
        <v>952460</v>
      </c>
      <c r="H23" s="24">
        <v>631976</v>
      </c>
      <c r="I23" s="24">
        <v>488316</v>
      </c>
      <c r="J23" s="24">
        <v>2072752</v>
      </c>
      <c r="K23" s="24">
        <v>651237</v>
      </c>
      <c r="L23" s="24">
        <v>510987</v>
      </c>
      <c r="M23" s="24">
        <v>673723</v>
      </c>
      <c r="N23" s="24">
        <v>1835947</v>
      </c>
      <c r="O23" s="24"/>
      <c r="P23" s="24"/>
      <c r="Q23" s="24"/>
      <c r="R23" s="24"/>
      <c r="S23" s="24"/>
      <c r="T23" s="24"/>
      <c r="U23" s="24"/>
      <c r="V23" s="24"/>
      <c r="W23" s="24">
        <v>3908699</v>
      </c>
      <c r="X23" s="24">
        <v>3808974</v>
      </c>
      <c r="Y23" s="24">
        <v>99725</v>
      </c>
      <c r="Z23" s="6">
        <v>2.62</v>
      </c>
      <c r="AA23" s="22">
        <v>7621000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210935619</v>
      </c>
      <c r="D25" s="40">
        <f>+D5+D9+D15+D19+D24</f>
        <v>0</v>
      </c>
      <c r="E25" s="41">
        <f t="shared" si="4"/>
        <v>196232250</v>
      </c>
      <c r="F25" s="42">
        <f t="shared" si="4"/>
        <v>213687172</v>
      </c>
      <c r="G25" s="42">
        <f t="shared" si="4"/>
        <v>45818780</v>
      </c>
      <c r="H25" s="42">
        <f t="shared" si="4"/>
        <v>10785426</v>
      </c>
      <c r="I25" s="42">
        <f t="shared" si="4"/>
        <v>10791817</v>
      </c>
      <c r="J25" s="42">
        <f t="shared" si="4"/>
        <v>67396023</v>
      </c>
      <c r="K25" s="42">
        <f t="shared" si="4"/>
        <v>18421226</v>
      </c>
      <c r="L25" s="42">
        <f t="shared" si="4"/>
        <v>22801878</v>
      </c>
      <c r="M25" s="42">
        <f t="shared" si="4"/>
        <v>17861691</v>
      </c>
      <c r="N25" s="42">
        <f t="shared" si="4"/>
        <v>59084795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126480818</v>
      </c>
      <c r="X25" s="42">
        <f t="shared" si="4"/>
        <v>98076618</v>
      </c>
      <c r="Y25" s="42">
        <f t="shared" si="4"/>
        <v>28404200</v>
      </c>
      <c r="Z25" s="43">
        <f>+IF(X25&lt;&gt;0,+(Y25/X25)*100,0)</f>
        <v>28.96123518451666</v>
      </c>
      <c r="AA25" s="40">
        <f>+AA5+AA9+AA15+AA19+AA24</f>
        <v>213687172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60863448</v>
      </c>
      <c r="D28" s="19">
        <f>SUM(D29:D31)</f>
        <v>0</v>
      </c>
      <c r="E28" s="20">
        <f t="shared" si="5"/>
        <v>47983827</v>
      </c>
      <c r="F28" s="21">
        <f t="shared" si="5"/>
        <v>47983827</v>
      </c>
      <c r="G28" s="21">
        <f t="shared" si="5"/>
        <v>2333073</v>
      </c>
      <c r="H28" s="21">
        <f t="shared" si="5"/>
        <v>3817842</v>
      </c>
      <c r="I28" s="21">
        <f t="shared" si="5"/>
        <v>5229323</v>
      </c>
      <c r="J28" s="21">
        <f t="shared" si="5"/>
        <v>11380238</v>
      </c>
      <c r="K28" s="21">
        <f t="shared" si="5"/>
        <v>3861278</v>
      </c>
      <c r="L28" s="21">
        <f t="shared" si="5"/>
        <v>4157094</v>
      </c>
      <c r="M28" s="21">
        <f t="shared" si="5"/>
        <v>3452709</v>
      </c>
      <c r="N28" s="21">
        <f t="shared" si="5"/>
        <v>11471081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22851319</v>
      </c>
      <c r="X28" s="21">
        <f t="shared" si="5"/>
        <v>23982318</v>
      </c>
      <c r="Y28" s="21">
        <f t="shared" si="5"/>
        <v>-1130999</v>
      </c>
      <c r="Z28" s="4">
        <f>+IF(X28&lt;&gt;0,+(Y28/X28)*100,0)</f>
        <v>-4.715970324469886</v>
      </c>
      <c r="AA28" s="19">
        <f>SUM(AA29:AA31)</f>
        <v>47983827</v>
      </c>
    </row>
    <row r="29" spans="1:27" ht="13.5">
      <c r="A29" s="5" t="s">
        <v>33</v>
      </c>
      <c r="B29" s="3"/>
      <c r="C29" s="22">
        <v>7703191</v>
      </c>
      <c r="D29" s="22"/>
      <c r="E29" s="23">
        <v>20498635</v>
      </c>
      <c r="F29" s="24">
        <v>20498635</v>
      </c>
      <c r="G29" s="24">
        <v>758328</v>
      </c>
      <c r="H29" s="24">
        <v>1391025</v>
      </c>
      <c r="I29" s="24">
        <v>2202034</v>
      </c>
      <c r="J29" s="24">
        <v>4351387</v>
      </c>
      <c r="K29" s="24">
        <v>898061</v>
      </c>
      <c r="L29" s="24">
        <v>833559</v>
      </c>
      <c r="M29" s="24">
        <v>1431311</v>
      </c>
      <c r="N29" s="24">
        <v>3162931</v>
      </c>
      <c r="O29" s="24"/>
      <c r="P29" s="24"/>
      <c r="Q29" s="24"/>
      <c r="R29" s="24"/>
      <c r="S29" s="24"/>
      <c r="T29" s="24"/>
      <c r="U29" s="24"/>
      <c r="V29" s="24"/>
      <c r="W29" s="24">
        <v>7514318</v>
      </c>
      <c r="X29" s="24">
        <v>10245216</v>
      </c>
      <c r="Y29" s="24">
        <v>-2730898</v>
      </c>
      <c r="Z29" s="6">
        <v>-26.66</v>
      </c>
      <c r="AA29" s="22">
        <v>20498635</v>
      </c>
    </row>
    <row r="30" spans="1:27" ht="13.5">
      <c r="A30" s="5" t="s">
        <v>34</v>
      </c>
      <c r="B30" s="3"/>
      <c r="C30" s="25">
        <v>14803101</v>
      </c>
      <c r="D30" s="25"/>
      <c r="E30" s="26">
        <v>19829613</v>
      </c>
      <c r="F30" s="27">
        <v>19829613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>
        <v>9910842</v>
      </c>
      <c r="Y30" s="27">
        <v>-9910842</v>
      </c>
      <c r="Z30" s="7">
        <v>-100</v>
      </c>
      <c r="AA30" s="25">
        <v>19829613</v>
      </c>
    </row>
    <row r="31" spans="1:27" ht="13.5">
      <c r="A31" s="5" t="s">
        <v>35</v>
      </c>
      <c r="B31" s="3"/>
      <c r="C31" s="22">
        <v>38357156</v>
      </c>
      <c r="D31" s="22"/>
      <c r="E31" s="23">
        <v>7655579</v>
      </c>
      <c r="F31" s="24">
        <v>7655579</v>
      </c>
      <c r="G31" s="24">
        <v>1574745</v>
      </c>
      <c r="H31" s="24">
        <v>2426817</v>
      </c>
      <c r="I31" s="24">
        <v>3027289</v>
      </c>
      <c r="J31" s="24">
        <v>7028851</v>
      </c>
      <c r="K31" s="24">
        <v>2963217</v>
      </c>
      <c r="L31" s="24">
        <v>3323535</v>
      </c>
      <c r="M31" s="24">
        <v>2021398</v>
      </c>
      <c r="N31" s="24">
        <v>8308150</v>
      </c>
      <c r="O31" s="24"/>
      <c r="P31" s="24"/>
      <c r="Q31" s="24"/>
      <c r="R31" s="24"/>
      <c r="S31" s="24"/>
      <c r="T31" s="24"/>
      <c r="U31" s="24"/>
      <c r="V31" s="24"/>
      <c r="W31" s="24">
        <v>15337001</v>
      </c>
      <c r="X31" s="24">
        <v>3826260</v>
      </c>
      <c r="Y31" s="24">
        <v>11510741</v>
      </c>
      <c r="Z31" s="6">
        <v>300.84</v>
      </c>
      <c r="AA31" s="22">
        <v>7655579</v>
      </c>
    </row>
    <row r="32" spans="1:27" ht="13.5">
      <c r="A32" s="2" t="s">
        <v>36</v>
      </c>
      <c r="B32" s="3"/>
      <c r="C32" s="19">
        <f aca="true" t="shared" si="6" ref="C32:Y32">SUM(C33:C37)</f>
        <v>50338714</v>
      </c>
      <c r="D32" s="19">
        <f>SUM(D33:D37)</f>
        <v>0</v>
      </c>
      <c r="E32" s="20">
        <f t="shared" si="6"/>
        <v>39155757</v>
      </c>
      <c r="F32" s="21">
        <f t="shared" si="6"/>
        <v>39487757</v>
      </c>
      <c r="G32" s="21">
        <f t="shared" si="6"/>
        <v>1152923</v>
      </c>
      <c r="H32" s="21">
        <f t="shared" si="6"/>
        <v>1259937</v>
      </c>
      <c r="I32" s="21">
        <f t="shared" si="6"/>
        <v>3265028</v>
      </c>
      <c r="J32" s="21">
        <f t="shared" si="6"/>
        <v>5677888</v>
      </c>
      <c r="K32" s="21">
        <f t="shared" si="6"/>
        <v>5284904</v>
      </c>
      <c r="L32" s="21">
        <f t="shared" si="6"/>
        <v>7975784</v>
      </c>
      <c r="M32" s="21">
        <f t="shared" si="6"/>
        <v>6538829</v>
      </c>
      <c r="N32" s="21">
        <f t="shared" si="6"/>
        <v>19799517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25477405</v>
      </c>
      <c r="X32" s="21">
        <f t="shared" si="6"/>
        <v>19570044</v>
      </c>
      <c r="Y32" s="21">
        <f t="shared" si="6"/>
        <v>5907361</v>
      </c>
      <c r="Z32" s="4">
        <f>+IF(X32&lt;&gt;0,+(Y32/X32)*100,0)</f>
        <v>30.18573182564127</v>
      </c>
      <c r="AA32" s="19">
        <f>SUM(AA33:AA37)</f>
        <v>39487757</v>
      </c>
    </row>
    <row r="33" spans="1:27" ht="13.5">
      <c r="A33" s="5" t="s">
        <v>37</v>
      </c>
      <c r="B33" s="3"/>
      <c r="C33" s="22">
        <v>48883447</v>
      </c>
      <c r="D33" s="22"/>
      <c r="E33" s="23">
        <v>37347757</v>
      </c>
      <c r="F33" s="24">
        <v>37679757</v>
      </c>
      <c r="G33" s="24">
        <v>1116172</v>
      </c>
      <c r="H33" s="24">
        <v>1105198</v>
      </c>
      <c r="I33" s="24">
        <v>3095540</v>
      </c>
      <c r="J33" s="24">
        <v>5316910</v>
      </c>
      <c r="K33" s="24">
        <v>5179030</v>
      </c>
      <c r="L33" s="24">
        <v>7842710</v>
      </c>
      <c r="M33" s="24">
        <v>6415048</v>
      </c>
      <c r="N33" s="24">
        <v>19436788</v>
      </c>
      <c r="O33" s="24"/>
      <c r="P33" s="24"/>
      <c r="Q33" s="24"/>
      <c r="R33" s="24"/>
      <c r="S33" s="24"/>
      <c r="T33" s="24"/>
      <c r="U33" s="24"/>
      <c r="V33" s="24"/>
      <c r="W33" s="24">
        <v>24753698</v>
      </c>
      <c r="X33" s="24">
        <v>18666408</v>
      </c>
      <c r="Y33" s="24">
        <v>6087290</v>
      </c>
      <c r="Z33" s="6">
        <v>32.61</v>
      </c>
      <c r="AA33" s="22">
        <v>37679757</v>
      </c>
    </row>
    <row r="34" spans="1:27" ht="13.5">
      <c r="A34" s="5" t="s">
        <v>38</v>
      </c>
      <c r="B34" s="3"/>
      <c r="C34" s="22">
        <v>235527</v>
      </c>
      <c r="D34" s="22"/>
      <c r="E34" s="23">
        <v>200000</v>
      </c>
      <c r="F34" s="24">
        <v>200000</v>
      </c>
      <c r="G34" s="24">
        <v>6286</v>
      </c>
      <c r="H34" s="24">
        <v>1455</v>
      </c>
      <c r="I34" s="24">
        <v>26376</v>
      </c>
      <c r="J34" s="24">
        <v>34117</v>
      </c>
      <c r="K34" s="24">
        <v>6145</v>
      </c>
      <c r="L34" s="24">
        <v>5626</v>
      </c>
      <c r="M34" s="24">
        <v>4559</v>
      </c>
      <c r="N34" s="24">
        <v>16330</v>
      </c>
      <c r="O34" s="24"/>
      <c r="P34" s="24"/>
      <c r="Q34" s="24"/>
      <c r="R34" s="24"/>
      <c r="S34" s="24"/>
      <c r="T34" s="24"/>
      <c r="U34" s="24"/>
      <c r="V34" s="24"/>
      <c r="W34" s="24">
        <v>50447</v>
      </c>
      <c r="X34" s="24">
        <v>99960</v>
      </c>
      <c r="Y34" s="24">
        <v>-49513</v>
      </c>
      <c r="Z34" s="6">
        <v>-49.53</v>
      </c>
      <c r="AA34" s="22">
        <v>200000</v>
      </c>
    </row>
    <row r="35" spans="1:27" ht="13.5">
      <c r="A35" s="5" t="s">
        <v>39</v>
      </c>
      <c r="B35" s="3"/>
      <c r="C35" s="22">
        <v>1219740</v>
      </c>
      <c r="D35" s="22"/>
      <c r="E35" s="23">
        <v>1608000</v>
      </c>
      <c r="F35" s="24">
        <v>1608000</v>
      </c>
      <c r="G35" s="24">
        <v>30465</v>
      </c>
      <c r="H35" s="24">
        <v>153284</v>
      </c>
      <c r="I35" s="24">
        <v>143112</v>
      </c>
      <c r="J35" s="24">
        <v>326861</v>
      </c>
      <c r="K35" s="24">
        <v>99729</v>
      </c>
      <c r="L35" s="24">
        <v>127448</v>
      </c>
      <c r="M35" s="24">
        <v>119222</v>
      </c>
      <c r="N35" s="24">
        <v>346399</v>
      </c>
      <c r="O35" s="24"/>
      <c r="P35" s="24"/>
      <c r="Q35" s="24"/>
      <c r="R35" s="24"/>
      <c r="S35" s="24"/>
      <c r="T35" s="24"/>
      <c r="U35" s="24"/>
      <c r="V35" s="24"/>
      <c r="W35" s="24">
        <v>673260</v>
      </c>
      <c r="X35" s="24">
        <v>803676</v>
      </c>
      <c r="Y35" s="24">
        <v>-130416</v>
      </c>
      <c r="Z35" s="6">
        <v>-16.23</v>
      </c>
      <c r="AA35" s="22">
        <v>1608000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9105450</v>
      </c>
      <c r="D38" s="19">
        <f>SUM(D39:D41)</f>
        <v>0</v>
      </c>
      <c r="E38" s="20">
        <f t="shared" si="7"/>
        <v>28035526</v>
      </c>
      <c r="F38" s="21">
        <f t="shared" si="7"/>
        <v>28035526</v>
      </c>
      <c r="G38" s="21">
        <f t="shared" si="7"/>
        <v>1136909</v>
      </c>
      <c r="H38" s="21">
        <f t="shared" si="7"/>
        <v>1480764</v>
      </c>
      <c r="I38" s="21">
        <f t="shared" si="7"/>
        <v>2294627</v>
      </c>
      <c r="J38" s="21">
        <f t="shared" si="7"/>
        <v>4912300</v>
      </c>
      <c r="K38" s="21">
        <f t="shared" si="7"/>
        <v>1829453</v>
      </c>
      <c r="L38" s="21">
        <f t="shared" si="7"/>
        <v>1761859</v>
      </c>
      <c r="M38" s="21">
        <f t="shared" si="7"/>
        <v>3020057</v>
      </c>
      <c r="N38" s="21">
        <f t="shared" si="7"/>
        <v>6611369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11523669</v>
      </c>
      <c r="X38" s="21">
        <f t="shared" si="7"/>
        <v>14012160</v>
      </c>
      <c r="Y38" s="21">
        <f t="shared" si="7"/>
        <v>-2488491</v>
      </c>
      <c r="Z38" s="4">
        <f>+IF(X38&lt;&gt;0,+(Y38/X38)*100,0)</f>
        <v>-17.75951031104412</v>
      </c>
      <c r="AA38" s="19">
        <f>SUM(AA39:AA41)</f>
        <v>28035526</v>
      </c>
    </row>
    <row r="39" spans="1:27" ht="13.5">
      <c r="A39" s="5" t="s">
        <v>43</v>
      </c>
      <c r="B39" s="3"/>
      <c r="C39" s="22"/>
      <c r="D39" s="22"/>
      <c r="E39" s="23">
        <v>2449157</v>
      </c>
      <c r="F39" s="24">
        <v>2449157</v>
      </c>
      <c r="G39" s="24">
        <v>111982</v>
      </c>
      <c r="H39" s="24">
        <v>166848</v>
      </c>
      <c r="I39" s="24">
        <v>130470</v>
      </c>
      <c r="J39" s="24">
        <v>409300</v>
      </c>
      <c r="K39" s="24">
        <v>178255</v>
      </c>
      <c r="L39" s="24">
        <v>142588</v>
      </c>
      <c r="M39" s="24">
        <v>166245</v>
      </c>
      <c r="N39" s="24">
        <v>487088</v>
      </c>
      <c r="O39" s="24"/>
      <c r="P39" s="24"/>
      <c r="Q39" s="24"/>
      <c r="R39" s="24"/>
      <c r="S39" s="24"/>
      <c r="T39" s="24"/>
      <c r="U39" s="24"/>
      <c r="V39" s="24"/>
      <c r="W39" s="24">
        <v>896388</v>
      </c>
      <c r="X39" s="24">
        <v>1224090</v>
      </c>
      <c r="Y39" s="24">
        <v>-327702</v>
      </c>
      <c r="Z39" s="6">
        <v>-26.77</v>
      </c>
      <c r="AA39" s="22">
        <v>2449157</v>
      </c>
    </row>
    <row r="40" spans="1:27" ht="13.5">
      <c r="A40" s="5" t="s">
        <v>44</v>
      </c>
      <c r="B40" s="3"/>
      <c r="C40" s="22">
        <v>9105450</v>
      </c>
      <c r="D40" s="22"/>
      <c r="E40" s="23">
        <v>25586369</v>
      </c>
      <c r="F40" s="24">
        <v>25586369</v>
      </c>
      <c r="G40" s="24">
        <v>1024927</v>
      </c>
      <c r="H40" s="24">
        <v>1313916</v>
      </c>
      <c r="I40" s="24">
        <v>2164157</v>
      </c>
      <c r="J40" s="24">
        <v>4503000</v>
      </c>
      <c r="K40" s="24">
        <v>1651198</v>
      </c>
      <c r="L40" s="24">
        <v>1619271</v>
      </c>
      <c r="M40" s="24">
        <v>2853812</v>
      </c>
      <c r="N40" s="24">
        <v>6124281</v>
      </c>
      <c r="O40" s="24"/>
      <c r="P40" s="24"/>
      <c r="Q40" s="24"/>
      <c r="R40" s="24"/>
      <c r="S40" s="24"/>
      <c r="T40" s="24"/>
      <c r="U40" s="24"/>
      <c r="V40" s="24"/>
      <c r="W40" s="24">
        <v>10627281</v>
      </c>
      <c r="X40" s="24">
        <v>12788070</v>
      </c>
      <c r="Y40" s="24">
        <v>-2160789</v>
      </c>
      <c r="Z40" s="6">
        <v>-16.9</v>
      </c>
      <c r="AA40" s="22">
        <v>25586369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75245688</v>
      </c>
      <c r="D42" s="19">
        <f>SUM(D43:D46)</f>
        <v>0</v>
      </c>
      <c r="E42" s="20">
        <f t="shared" si="8"/>
        <v>79137149</v>
      </c>
      <c r="F42" s="21">
        <f t="shared" si="8"/>
        <v>79137149</v>
      </c>
      <c r="G42" s="21">
        <f t="shared" si="8"/>
        <v>1999811</v>
      </c>
      <c r="H42" s="21">
        <f t="shared" si="8"/>
        <v>6498289</v>
      </c>
      <c r="I42" s="21">
        <f t="shared" si="8"/>
        <v>7749945</v>
      </c>
      <c r="J42" s="21">
        <f t="shared" si="8"/>
        <v>16248045</v>
      </c>
      <c r="K42" s="21">
        <f t="shared" si="8"/>
        <v>4692965</v>
      </c>
      <c r="L42" s="21">
        <f t="shared" si="8"/>
        <v>4782510</v>
      </c>
      <c r="M42" s="21">
        <f t="shared" si="8"/>
        <v>6356139</v>
      </c>
      <c r="N42" s="21">
        <f t="shared" si="8"/>
        <v>15831614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32079659</v>
      </c>
      <c r="X42" s="21">
        <f t="shared" si="8"/>
        <v>39552486</v>
      </c>
      <c r="Y42" s="21">
        <f t="shared" si="8"/>
        <v>-7472827</v>
      </c>
      <c r="Z42" s="4">
        <f>+IF(X42&lt;&gt;0,+(Y42/X42)*100,0)</f>
        <v>-18.893444523310116</v>
      </c>
      <c r="AA42" s="19">
        <f>SUM(AA43:AA46)</f>
        <v>79137149</v>
      </c>
    </row>
    <row r="43" spans="1:27" ht="13.5">
      <c r="A43" s="5" t="s">
        <v>47</v>
      </c>
      <c r="B43" s="3"/>
      <c r="C43" s="22">
        <v>56111095</v>
      </c>
      <c r="D43" s="22"/>
      <c r="E43" s="23">
        <v>55106249</v>
      </c>
      <c r="F43" s="24">
        <v>55106249</v>
      </c>
      <c r="G43" s="24">
        <v>1013973</v>
      </c>
      <c r="H43" s="24">
        <v>5365162</v>
      </c>
      <c r="I43" s="24">
        <v>5893506</v>
      </c>
      <c r="J43" s="24">
        <v>12272641</v>
      </c>
      <c r="K43" s="24">
        <v>3439019</v>
      </c>
      <c r="L43" s="24">
        <v>3523340</v>
      </c>
      <c r="M43" s="24">
        <v>4224865</v>
      </c>
      <c r="N43" s="24">
        <v>11187224</v>
      </c>
      <c r="O43" s="24"/>
      <c r="P43" s="24"/>
      <c r="Q43" s="24"/>
      <c r="R43" s="24"/>
      <c r="S43" s="24"/>
      <c r="T43" s="24"/>
      <c r="U43" s="24"/>
      <c r="V43" s="24"/>
      <c r="W43" s="24">
        <v>23459865</v>
      </c>
      <c r="X43" s="24">
        <v>27542106</v>
      </c>
      <c r="Y43" s="24">
        <v>-4082241</v>
      </c>
      <c r="Z43" s="6">
        <v>-14.82</v>
      </c>
      <c r="AA43" s="22">
        <v>55106249</v>
      </c>
    </row>
    <row r="44" spans="1:27" ht="13.5">
      <c r="A44" s="5" t="s">
        <v>48</v>
      </c>
      <c r="B44" s="3"/>
      <c r="C44" s="22">
        <v>13960751</v>
      </c>
      <c r="D44" s="22"/>
      <c r="E44" s="23">
        <v>11064417</v>
      </c>
      <c r="F44" s="24">
        <v>11064417</v>
      </c>
      <c r="G44" s="24">
        <v>415786</v>
      </c>
      <c r="H44" s="24">
        <v>498012</v>
      </c>
      <c r="I44" s="24">
        <v>893595</v>
      </c>
      <c r="J44" s="24">
        <v>1807393</v>
      </c>
      <c r="K44" s="24">
        <v>576363</v>
      </c>
      <c r="L44" s="24">
        <v>494838</v>
      </c>
      <c r="M44" s="24">
        <v>939835</v>
      </c>
      <c r="N44" s="24">
        <v>2011036</v>
      </c>
      <c r="O44" s="24"/>
      <c r="P44" s="24"/>
      <c r="Q44" s="24"/>
      <c r="R44" s="24"/>
      <c r="S44" s="24"/>
      <c r="T44" s="24"/>
      <c r="U44" s="24"/>
      <c r="V44" s="24"/>
      <c r="W44" s="24">
        <v>3818429</v>
      </c>
      <c r="X44" s="24">
        <v>5529996</v>
      </c>
      <c r="Y44" s="24">
        <v>-1711567</v>
      </c>
      <c r="Z44" s="6">
        <v>-30.95</v>
      </c>
      <c r="AA44" s="22">
        <v>11064417</v>
      </c>
    </row>
    <row r="45" spans="1:27" ht="13.5">
      <c r="A45" s="5" t="s">
        <v>49</v>
      </c>
      <c r="B45" s="3"/>
      <c r="C45" s="25">
        <v>5173842</v>
      </c>
      <c r="D45" s="25"/>
      <c r="E45" s="26">
        <v>7137190</v>
      </c>
      <c r="F45" s="27">
        <v>7137190</v>
      </c>
      <c r="G45" s="27">
        <v>349178</v>
      </c>
      <c r="H45" s="27">
        <v>381991</v>
      </c>
      <c r="I45" s="27">
        <v>496179</v>
      </c>
      <c r="J45" s="27">
        <v>1227348</v>
      </c>
      <c r="K45" s="27">
        <v>413890</v>
      </c>
      <c r="L45" s="27">
        <v>462139</v>
      </c>
      <c r="M45" s="27">
        <v>611156</v>
      </c>
      <c r="N45" s="27">
        <v>1487185</v>
      </c>
      <c r="O45" s="27"/>
      <c r="P45" s="27"/>
      <c r="Q45" s="27"/>
      <c r="R45" s="27"/>
      <c r="S45" s="27"/>
      <c r="T45" s="27"/>
      <c r="U45" s="27"/>
      <c r="V45" s="27"/>
      <c r="W45" s="27">
        <v>2714533</v>
      </c>
      <c r="X45" s="27">
        <v>3566904</v>
      </c>
      <c r="Y45" s="27">
        <v>-852371</v>
      </c>
      <c r="Z45" s="7">
        <v>-23.9</v>
      </c>
      <c r="AA45" s="25">
        <v>7137190</v>
      </c>
    </row>
    <row r="46" spans="1:27" ht="13.5">
      <c r="A46" s="5" t="s">
        <v>50</v>
      </c>
      <c r="B46" s="3"/>
      <c r="C46" s="22"/>
      <c r="D46" s="22"/>
      <c r="E46" s="23">
        <v>5829293</v>
      </c>
      <c r="F46" s="24">
        <v>5829293</v>
      </c>
      <c r="G46" s="24">
        <v>220874</v>
      </c>
      <c r="H46" s="24">
        <v>253124</v>
      </c>
      <c r="I46" s="24">
        <v>466665</v>
      </c>
      <c r="J46" s="24">
        <v>940663</v>
      </c>
      <c r="K46" s="24">
        <v>263693</v>
      </c>
      <c r="L46" s="24">
        <v>302193</v>
      </c>
      <c r="M46" s="24">
        <v>580283</v>
      </c>
      <c r="N46" s="24">
        <v>1146169</v>
      </c>
      <c r="O46" s="24"/>
      <c r="P46" s="24"/>
      <c r="Q46" s="24"/>
      <c r="R46" s="24"/>
      <c r="S46" s="24"/>
      <c r="T46" s="24"/>
      <c r="U46" s="24"/>
      <c r="V46" s="24"/>
      <c r="W46" s="24">
        <v>2086832</v>
      </c>
      <c r="X46" s="24">
        <v>2913480</v>
      </c>
      <c r="Y46" s="24">
        <v>-826648</v>
      </c>
      <c r="Z46" s="6">
        <v>-28.37</v>
      </c>
      <c r="AA46" s="22">
        <v>5829293</v>
      </c>
    </row>
    <row r="47" spans="1:27" ht="13.5">
      <c r="A47" s="2" t="s">
        <v>51</v>
      </c>
      <c r="B47" s="8" t="s">
        <v>52</v>
      </c>
      <c r="C47" s="19"/>
      <c r="D47" s="19"/>
      <c r="E47" s="20">
        <v>1367000</v>
      </c>
      <c r="F47" s="21">
        <v>1367000</v>
      </c>
      <c r="G47" s="21">
        <v>578</v>
      </c>
      <c r="H47" s="21">
        <v>90578</v>
      </c>
      <c r="I47" s="21">
        <v>90514</v>
      </c>
      <c r="J47" s="21">
        <v>181670</v>
      </c>
      <c r="K47" s="21">
        <v>90411</v>
      </c>
      <c r="L47" s="21">
        <v>90411</v>
      </c>
      <c r="M47" s="21">
        <v>180411</v>
      </c>
      <c r="N47" s="21">
        <v>361233</v>
      </c>
      <c r="O47" s="21"/>
      <c r="P47" s="21"/>
      <c r="Q47" s="21"/>
      <c r="R47" s="21"/>
      <c r="S47" s="21"/>
      <c r="T47" s="21"/>
      <c r="U47" s="21"/>
      <c r="V47" s="21"/>
      <c r="W47" s="21">
        <v>542903</v>
      </c>
      <c r="X47" s="21">
        <v>113871</v>
      </c>
      <c r="Y47" s="21">
        <v>429032</v>
      </c>
      <c r="Z47" s="4">
        <v>376.77</v>
      </c>
      <c r="AA47" s="19">
        <v>1367000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195553300</v>
      </c>
      <c r="D48" s="40">
        <f>+D28+D32+D38+D42+D47</f>
        <v>0</v>
      </c>
      <c r="E48" s="41">
        <f t="shared" si="9"/>
        <v>195679259</v>
      </c>
      <c r="F48" s="42">
        <f t="shared" si="9"/>
        <v>196011259</v>
      </c>
      <c r="G48" s="42">
        <f t="shared" si="9"/>
        <v>6623294</v>
      </c>
      <c r="H48" s="42">
        <f t="shared" si="9"/>
        <v>13147410</v>
      </c>
      <c r="I48" s="42">
        <f t="shared" si="9"/>
        <v>18629437</v>
      </c>
      <c r="J48" s="42">
        <f t="shared" si="9"/>
        <v>38400141</v>
      </c>
      <c r="K48" s="42">
        <f t="shared" si="9"/>
        <v>15759011</v>
      </c>
      <c r="L48" s="42">
        <f t="shared" si="9"/>
        <v>18767658</v>
      </c>
      <c r="M48" s="42">
        <f t="shared" si="9"/>
        <v>19548145</v>
      </c>
      <c r="N48" s="42">
        <f t="shared" si="9"/>
        <v>54074814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92474955</v>
      </c>
      <c r="X48" s="42">
        <f t="shared" si="9"/>
        <v>97230879</v>
      </c>
      <c r="Y48" s="42">
        <f t="shared" si="9"/>
        <v>-4755924</v>
      </c>
      <c r="Z48" s="43">
        <f>+IF(X48&lt;&gt;0,+(Y48/X48)*100,0)</f>
        <v>-4.891372009503278</v>
      </c>
      <c r="AA48" s="40">
        <f>+AA28+AA32+AA38+AA42+AA47</f>
        <v>196011259</v>
      </c>
    </row>
    <row r="49" spans="1:27" ht="13.5">
      <c r="A49" s="14" t="s">
        <v>58</v>
      </c>
      <c r="B49" s="15"/>
      <c r="C49" s="44">
        <f aca="true" t="shared" si="10" ref="C49:Y49">+C25-C48</f>
        <v>15382319</v>
      </c>
      <c r="D49" s="44">
        <f>+D25-D48</f>
        <v>0</v>
      </c>
      <c r="E49" s="45">
        <f t="shared" si="10"/>
        <v>552991</v>
      </c>
      <c r="F49" s="46">
        <f t="shared" si="10"/>
        <v>17675913</v>
      </c>
      <c r="G49" s="46">
        <f t="shared" si="10"/>
        <v>39195486</v>
      </c>
      <c r="H49" s="46">
        <f t="shared" si="10"/>
        <v>-2361984</v>
      </c>
      <c r="I49" s="46">
        <f t="shared" si="10"/>
        <v>-7837620</v>
      </c>
      <c r="J49" s="46">
        <f t="shared" si="10"/>
        <v>28995882</v>
      </c>
      <c r="K49" s="46">
        <f t="shared" si="10"/>
        <v>2662215</v>
      </c>
      <c r="L49" s="46">
        <f t="shared" si="10"/>
        <v>4034220</v>
      </c>
      <c r="M49" s="46">
        <f t="shared" si="10"/>
        <v>-1686454</v>
      </c>
      <c r="N49" s="46">
        <f t="shared" si="10"/>
        <v>5009981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34005863</v>
      </c>
      <c r="X49" s="46">
        <f>IF(F25=F48,0,X25-X48)</f>
        <v>845739</v>
      </c>
      <c r="Y49" s="46">
        <f t="shared" si="10"/>
        <v>33160124</v>
      </c>
      <c r="Z49" s="47">
        <f>+IF(X49&lt;&gt;0,+(Y49/X49)*100,0)</f>
        <v>3920.846029330562</v>
      </c>
      <c r="AA49" s="44">
        <f>+AA25-AA48</f>
        <v>17675913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57451408</v>
      </c>
      <c r="D5" s="19">
        <f>SUM(D6:D8)</f>
        <v>0</v>
      </c>
      <c r="E5" s="20">
        <f t="shared" si="0"/>
        <v>60979150</v>
      </c>
      <c r="F5" s="21">
        <f t="shared" si="0"/>
        <v>62017000</v>
      </c>
      <c r="G5" s="21">
        <f t="shared" si="0"/>
        <v>20009347</v>
      </c>
      <c r="H5" s="21">
        <f t="shared" si="0"/>
        <v>197213</v>
      </c>
      <c r="I5" s="21">
        <f t="shared" si="0"/>
        <v>185986</v>
      </c>
      <c r="J5" s="21">
        <f t="shared" si="0"/>
        <v>20392546</v>
      </c>
      <c r="K5" s="21">
        <f t="shared" si="0"/>
        <v>1719403</v>
      </c>
      <c r="L5" s="21">
        <f t="shared" si="0"/>
        <v>636197</v>
      </c>
      <c r="M5" s="21">
        <f t="shared" si="0"/>
        <v>17431154</v>
      </c>
      <c r="N5" s="21">
        <f t="shared" si="0"/>
        <v>19786754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40179300</v>
      </c>
      <c r="X5" s="21">
        <f t="shared" si="0"/>
        <v>42786425</v>
      </c>
      <c r="Y5" s="21">
        <f t="shared" si="0"/>
        <v>-2607125</v>
      </c>
      <c r="Z5" s="4">
        <f>+IF(X5&lt;&gt;0,+(Y5/X5)*100,0)</f>
        <v>-6.093346195668369</v>
      </c>
      <c r="AA5" s="19">
        <f>SUM(AA6:AA8)</f>
        <v>62017000</v>
      </c>
    </row>
    <row r="6" spans="1:27" ht="13.5">
      <c r="A6" s="5" t="s">
        <v>33</v>
      </c>
      <c r="B6" s="3"/>
      <c r="C6" s="22">
        <v>4505518</v>
      </c>
      <c r="D6" s="22"/>
      <c r="E6" s="23">
        <v>4872750</v>
      </c>
      <c r="F6" s="24">
        <v>5461000</v>
      </c>
      <c r="G6" s="24">
        <v>303</v>
      </c>
      <c r="H6" s="24">
        <v>1683</v>
      </c>
      <c r="I6" s="24"/>
      <c r="J6" s="24">
        <v>1986</v>
      </c>
      <c r="K6" s="24">
        <v>1536999</v>
      </c>
      <c r="L6" s="24">
        <v>468890</v>
      </c>
      <c r="M6" s="24">
        <v>384250</v>
      </c>
      <c r="N6" s="24">
        <v>2390139</v>
      </c>
      <c r="O6" s="24"/>
      <c r="P6" s="24"/>
      <c r="Q6" s="24"/>
      <c r="R6" s="24"/>
      <c r="S6" s="24"/>
      <c r="T6" s="24"/>
      <c r="U6" s="24"/>
      <c r="V6" s="24"/>
      <c r="W6" s="24">
        <v>2392125</v>
      </c>
      <c r="X6" s="24">
        <v>3630441</v>
      </c>
      <c r="Y6" s="24">
        <v>-1238316</v>
      </c>
      <c r="Z6" s="6">
        <v>-34.11</v>
      </c>
      <c r="AA6" s="22">
        <v>5461000</v>
      </c>
    </row>
    <row r="7" spans="1:27" ht="13.5">
      <c r="A7" s="5" t="s">
        <v>34</v>
      </c>
      <c r="B7" s="3"/>
      <c r="C7" s="25">
        <v>52929588</v>
      </c>
      <c r="D7" s="25"/>
      <c r="E7" s="26">
        <v>55238800</v>
      </c>
      <c r="F7" s="27">
        <v>56538000</v>
      </c>
      <c r="G7" s="27">
        <v>20007593</v>
      </c>
      <c r="H7" s="27">
        <v>194079</v>
      </c>
      <c r="I7" s="27">
        <v>179678</v>
      </c>
      <c r="J7" s="27">
        <v>20381350</v>
      </c>
      <c r="K7" s="27">
        <v>177535</v>
      </c>
      <c r="L7" s="27">
        <v>165949</v>
      </c>
      <c r="M7" s="27">
        <v>16933710</v>
      </c>
      <c r="N7" s="27">
        <v>17277194</v>
      </c>
      <c r="O7" s="27"/>
      <c r="P7" s="27"/>
      <c r="Q7" s="27"/>
      <c r="R7" s="27"/>
      <c r="S7" s="27"/>
      <c r="T7" s="27"/>
      <c r="U7" s="27"/>
      <c r="V7" s="27"/>
      <c r="W7" s="27">
        <v>37658544</v>
      </c>
      <c r="X7" s="27">
        <v>39147182</v>
      </c>
      <c r="Y7" s="27">
        <v>-1488638</v>
      </c>
      <c r="Z7" s="7">
        <v>-3.8</v>
      </c>
      <c r="AA7" s="25">
        <v>56538000</v>
      </c>
    </row>
    <row r="8" spans="1:27" ht="13.5">
      <c r="A8" s="5" t="s">
        <v>35</v>
      </c>
      <c r="B8" s="3"/>
      <c r="C8" s="22">
        <v>16302</v>
      </c>
      <c r="D8" s="22"/>
      <c r="E8" s="23">
        <v>867600</v>
      </c>
      <c r="F8" s="24">
        <v>18000</v>
      </c>
      <c r="G8" s="24">
        <v>1451</v>
      </c>
      <c r="H8" s="24">
        <v>1451</v>
      </c>
      <c r="I8" s="24">
        <v>6308</v>
      </c>
      <c r="J8" s="24">
        <v>9210</v>
      </c>
      <c r="K8" s="24">
        <v>4869</v>
      </c>
      <c r="L8" s="24">
        <v>1358</v>
      </c>
      <c r="M8" s="24">
        <v>113194</v>
      </c>
      <c r="N8" s="24">
        <v>119421</v>
      </c>
      <c r="O8" s="24"/>
      <c r="P8" s="24"/>
      <c r="Q8" s="24"/>
      <c r="R8" s="24"/>
      <c r="S8" s="24"/>
      <c r="T8" s="24"/>
      <c r="U8" s="24"/>
      <c r="V8" s="24"/>
      <c r="W8" s="24">
        <v>128631</v>
      </c>
      <c r="X8" s="24">
        <v>8802</v>
      </c>
      <c r="Y8" s="24">
        <v>119829</v>
      </c>
      <c r="Z8" s="6">
        <v>1361.38</v>
      </c>
      <c r="AA8" s="22">
        <v>18000</v>
      </c>
    </row>
    <row r="9" spans="1:27" ht="13.5">
      <c r="A9" s="2" t="s">
        <v>36</v>
      </c>
      <c r="B9" s="3"/>
      <c r="C9" s="19">
        <f aca="true" t="shared" si="1" ref="C9:Y9">SUM(C10:C14)</f>
        <v>11678313</v>
      </c>
      <c r="D9" s="19">
        <f>SUM(D10:D14)</f>
        <v>0</v>
      </c>
      <c r="E9" s="20">
        <f t="shared" si="1"/>
        <v>11998750</v>
      </c>
      <c r="F9" s="21">
        <f t="shared" si="1"/>
        <v>12123750</v>
      </c>
      <c r="G9" s="21">
        <f t="shared" si="1"/>
        <v>7999785</v>
      </c>
      <c r="H9" s="21">
        <f t="shared" si="1"/>
        <v>204397</v>
      </c>
      <c r="I9" s="21">
        <f t="shared" si="1"/>
        <v>751411</v>
      </c>
      <c r="J9" s="21">
        <f t="shared" si="1"/>
        <v>8955593</v>
      </c>
      <c r="K9" s="21">
        <f t="shared" si="1"/>
        <v>822048</v>
      </c>
      <c r="L9" s="21">
        <f t="shared" si="1"/>
        <v>325367</v>
      </c>
      <c r="M9" s="21">
        <f t="shared" si="1"/>
        <v>332633</v>
      </c>
      <c r="N9" s="21">
        <f t="shared" si="1"/>
        <v>1480048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10435641</v>
      </c>
      <c r="X9" s="21">
        <f t="shared" si="1"/>
        <v>10403283</v>
      </c>
      <c r="Y9" s="21">
        <f t="shared" si="1"/>
        <v>32358</v>
      </c>
      <c r="Z9" s="4">
        <f>+IF(X9&lt;&gt;0,+(Y9/X9)*100,0)</f>
        <v>0.31103642955786165</v>
      </c>
      <c r="AA9" s="19">
        <f>SUM(AA10:AA14)</f>
        <v>12123750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>
        <v>1451</v>
      </c>
      <c r="N10" s="24">
        <v>1451</v>
      </c>
      <c r="O10" s="24"/>
      <c r="P10" s="24"/>
      <c r="Q10" s="24"/>
      <c r="R10" s="24"/>
      <c r="S10" s="24"/>
      <c r="T10" s="24"/>
      <c r="U10" s="24"/>
      <c r="V10" s="24"/>
      <c r="W10" s="24">
        <v>1451</v>
      </c>
      <c r="X10" s="24"/>
      <c r="Y10" s="24">
        <v>1451</v>
      </c>
      <c r="Z10" s="6">
        <v>0</v>
      </c>
      <c r="AA10" s="22"/>
    </row>
    <row r="11" spans="1:27" ht="13.5">
      <c r="A11" s="5" t="s">
        <v>38</v>
      </c>
      <c r="B11" s="3"/>
      <c r="C11" s="22">
        <v>11440574</v>
      </c>
      <c r="D11" s="22"/>
      <c r="E11" s="23">
        <v>11913250</v>
      </c>
      <c r="F11" s="24">
        <v>11913250</v>
      </c>
      <c r="G11" s="24">
        <v>7998379</v>
      </c>
      <c r="H11" s="24">
        <v>199190</v>
      </c>
      <c r="I11" s="24">
        <v>751411</v>
      </c>
      <c r="J11" s="24">
        <v>8948980</v>
      </c>
      <c r="K11" s="24">
        <v>783328</v>
      </c>
      <c r="L11" s="24">
        <v>320626</v>
      </c>
      <c r="M11" s="24">
        <v>318587</v>
      </c>
      <c r="N11" s="24">
        <v>1422541</v>
      </c>
      <c r="O11" s="24"/>
      <c r="P11" s="24"/>
      <c r="Q11" s="24"/>
      <c r="R11" s="24"/>
      <c r="S11" s="24"/>
      <c r="T11" s="24"/>
      <c r="U11" s="24"/>
      <c r="V11" s="24"/>
      <c r="W11" s="24">
        <v>10371521</v>
      </c>
      <c r="X11" s="24">
        <v>10372455</v>
      </c>
      <c r="Y11" s="24">
        <v>-934</v>
      </c>
      <c r="Z11" s="6">
        <v>-0.01</v>
      </c>
      <c r="AA11" s="22">
        <v>11913250</v>
      </c>
    </row>
    <row r="12" spans="1:27" ht="13.5">
      <c r="A12" s="5" t="s">
        <v>39</v>
      </c>
      <c r="B12" s="3"/>
      <c r="C12" s="22">
        <v>123084</v>
      </c>
      <c r="D12" s="22"/>
      <c r="E12" s="23">
        <v>85500</v>
      </c>
      <c r="F12" s="24">
        <v>85500</v>
      </c>
      <c r="G12" s="24">
        <v>1406</v>
      </c>
      <c r="H12" s="24">
        <v>5207</v>
      </c>
      <c r="I12" s="24"/>
      <c r="J12" s="24">
        <v>6613</v>
      </c>
      <c r="K12" s="24">
        <v>38720</v>
      </c>
      <c r="L12" s="24">
        <v>4741</v>
      </c>
      <c r="M12" s="24">
        <v>12595</v>
      </c>
      <c r="N12" s="24">
        <v>56056</v>
      </c>
      <c r="O12" s="24"/>
      <c r="P12" s="24"/>
      <c r="Q12" s="24"/>
      <c r="R12" s="24"/>
      <c r="S12" s="24"/>
      <c r="T12" s="24"/>
      <c r="U12" s="24"/>
      <c r="V12" s="24"/>
      <c r="W12" s="24">
        <v>62669</v>
      </c>
      <c r="X12" s="24">
        <v>30828</v>
      </c>
      <c r="Y12" s="24">
        <v>31841</v>
      </c>
      <c r="Z12" s="6">
        <v>103.29</v>
      </c>
      <c r="AA12" s="22">
        <v>85500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>
        <v>114655</v>
      </c>
      <c r="D14" s="25"/>
      <c r="E14" s="26"/>
      <c r="F14" s="27">
        <v>125000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>
        <v>125000</v>
      </c>
    </row>
    <row r="15" spans="1:27" ht="13.5">
      <c r="A15" s="2" t="s">
        <v>42</v>
      </c>
      <c r="B15" s="8"/>
      <c r="C15" s="19">
        <f aca="true" t="shared" si="2" ref="C15:Y15">SUM(C16:C18)</f>
        <v>50824921</v>
      </c>
      <c r="D15" s="19">
        <f>SUM(D16:D18)</f>
        <v>0</v>
      </c>
      <c r="E15" s="20">
        <f t="shared" si="2"/>
        <v>40943160</v>
      </c>
      <c r="F15" s="21">
        <f t="shared" si="2"/>
        <v>48765000</v>
      </c>
      <c r="G15" s="21">
        <f t="shared" si="2"/>
        <v>7709739</v>
      </c>
      <c r="H15" s="21">
        <f t="shared" si="2"/>
        <v>418974</v>
      </c>
      <c r="I15" s="21">
        <f t="shared" si="2"/>
        <v>9721944</v>
      </c>
      <c r="J15" s="21">
        <f t="shared" si="2"/>
        <v>17850657</v>
      </c>
      <c r="K15" s="21">
        <f t="shared" si="2"/>
        <v>11504275</v>
      </c>
      <c r="L15" s="21">
        <f t="shared" si="2"/>
        <v>12981</v>
      </c>
      <c r="M15" s="21">
        <f t="shared" si="2"/>
        <v>8427</v>
      </c>
      <c r="N15" s="21">
        <f t="shared" si="2"/>
        <v>11525683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29376340</v>
      </c>
      <c r="X15" s="21">
        <f t="shared" si="2"/>
        <v>25992580</v>
      </c>
      <c r="Y15" s="21">
        <f t="shared" si="2"/>
        <v>3383760</v>
      </c>
      <c r="Z15" s="4">
        <f>+IF(X15&lt;&gt;0,+(Y15/X15)*100,0)</f>
        <v>13.018176725819444</v>
      </c>
      <c r="AA15" s="19">
        <f>SUM(AA16:AA18)</f>
        <v>48765000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>
        <v>20000</v>
      </c>
      <c r="J16" s="24">
        <v>20000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20000</v>
      </c>
      <c r="X16" s="24"/>
      <c r="Y16" s="24">
        <v>20000</v>
      </c>
      <c r="Z16" s="6">
        <v>0</v>
      </c>
      <c r="AA16" s="22"/>
    </row>
    <row r="17" spans="1:27" ht="13.5">
      <c r="A17" s="5" t="s">
        <v>44</v>
      </c>
      <c r="B17" s="3"/>
      <c r="C17" s="22">
        <v>50779726</v>
      </c>
      <c r="D17" s="22"/>
      <c r="E17" s="23">
        <v>40921160</v>
      </c>
      <c r="F17" s="24">
        <v>48743000</v>
      </c>
      <c r="G17" s="24">
        <v>7706168</v>
      </c>
      <c r="H17" s="24">
        <v>403619</v>
      </c>
      <c r="I17" s="24">
        <v>9694996</v>
      </c>
      <c r="J17" s="24">
        <v>17804783</v>
      </c>
      <c r="K17" s="24">
        <v>11507224</v>
      </c>
      <c r="L17" s="24">
        <v>12981</v>
      </c>
      <c r="M17" s="24">
        <v>5822</v>
      </c>
      <c r="N17" s="24">
        <v>11526027</v>
      </c>
      <c r="O17" s="24"/>
      <c r="P17" s="24"/>
      <c r="Q17" s="24"/>
      <c r="R17" s="24"/>
      <c r="S17" s="24"/>
      <c r="T17" s="24"/>
      <c r="U17" s="24"/>
      <c r="V17" s="24"/>
      <c r="W17" s="24">
        <v>29330810</v>
      </c>
      <c r="X17" s="24">
        <v>25987886</v>
      </c>
      <c r="Y17" s="24">
        <v>3342924</v>
      </c>
      <c r="Z17" s="6">
        <v>12.86</v>
      </c>
      <c r="AA17" s="22">
        <v>48743000</v>
      </c>
    </row>
    <row r="18" spans="1:27" ht="13.5">
      <c r="A18" s="5" t="s">
        <v>45</v>
      </c>
      <c r="B18" s="3"/>
      <c r="C18" s="22">
        <v>45195</v>
      </c>
      <c r="D18" s="22"/>
      <c r="E18" s="23">
        <v>22000</v>
      </c>
      <c r="F18" s="24">
        <v>22000</v>
      </c>
      <c r="G18" s="24">
        <v>3571</v>
      </c>
      <c r="H18" s="24">
        <v>15355</v>
      </c>
      <c r="I18" s="24">
        <v>6948</v>
      </c>
      <c r="J18" s="24">
        <v>25874</v>
      </c>
      <c r="K18" s="24">
        <v>-2949</v>
      </c>
      <c r="L18" s="24"/>
      <c r="M18" s="24">
        <v>2605</v>
      </c>
      <c r="N18" s="24">
        <v>-344</v>
      </c>
      <c r="O18" s="24"/>
      <c r="P18" s="24"/>
      <c r="Q18" s="24"/>
      <c r="R18" s="24"/>
      <c r="S18" s="24"/>
      <c r="T18" s="24"/>
      <c r="U18" s="24"/>
      <c r="V18" s="24"/>
      <c r="W18" s="24">
        <v>25530</v>
      </c>
      <c r="X18" s="24">
        <v>4694</v>
      </c>
      <c r="Y18" s="24">
        <v>20836</v>
      </c>
      <c r="Z18" s="6">
        <v>443.89</v>
      </c>
      <c r="AA18" s="22">
        <v>22000</v>
      </c>
    </row>
    <row r="19" spans="1:27" ht="13.5">
      <c r="A19" s="2" t="s">
        <v>46</v>
      </c>
      <c r="B19" s="8"/>
      <c r="C19" s="19">
        <f aca="true" t="shared" si="3" ref="C19:Y19">SUM(C20:C23)</f>
        <v>11255</v>
      </c>
      <c r="D19" s="19">
        <f>SUM(D20:D23)</f>
        <v>0</v>
      </c>
      <c r="E19" s="20">
        <f t="shared" si="3"/>
        <v>0</v>
      </c>
      <c r="F19" s="21">
        <f t="shared" si="3"/>
        <v>45000</v>
      </c>
      <c r="G19" s="21">
        <f t="shared" si="3"/>
        <v>7500</v>
      </c>
      <c r="H19" s="21">
        <f t="shared" si="3"/>
        <v>0</v>
      </c>
      <c r="I19" s="21">
        <f t="shared" si="3"/>
        <v>0</v>
      </c>
      <c r="J19" s="21">
        <f t="shared" si="3"/>
        <v>7500</v>
      </c>
      <c r="K19" s="21">
        <f t="shared" si="3"/>
        <v>0</v>
      </c>
      <c r="L19" s="21">
        <f t="shared" si="3"/>
        <v>0</v>
      </c>
      <c r="M19" s="21">
        <f t="shared" si="3"/>
        <v>33233</v>
      </c>
      <c r="N19" s="21">
        <f t="shared" si="3"/>
        <v>33233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40733</v>
      </c>
      <c r="X19" s="21">
        <f t="shared" si="3"/>
        <v>0</v>
      </c>
      <c r="Y19" s="21">
        <f t="shared" si="3"/>
        <v>40733</v>
      </c>
      <c r="Z19" s="4">
        <f>+IF(X19&lt;&gt;0,+(Y19/X19)*100,0)</f>
        <v>0</v>
      </c>
      <c r="AA19" s="19">
        <f>SUM(AA20:AA23)</f>
        <v>45000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11255</v>
      </c>
      <c r="D23" s="22"/>
      <c r="E23" s="23"/>
      <c r="F23" s="24">
        <v>45000</v>
      </c>
      <c r="G23" s="24">
        <v>7500</v>
      </c>
      <c r="H23" s="24"/>
      <c r="I23" s="24"/>
      <c r="J23" s="24">
        <v>7500</v>
      </c>
      <c r="K23" s="24"/>
      <c r="L23" s="24"/>
      <c r="M23" s="24">
        <v>33233</v>
      </c>
      <c r="N23" s="24">
        <v>33233</v>
      </c>
      <c r="O23" s="24"/>
      <c r="P23" s="24"/>
      <c r="Q23" s="24"/>
      <c r="R23" s="24"/>
      <c r="S23" s="24"/>
      <c r="T23" s="24"/>
      <c r="U23" s="24"/>
      <c r="V23" s="24"/>
      <c r="W23" s="24">
        <v>40733</v>
      </c>
      <c r="X23" s="24"/>
      <c r="Y23" s="24">
        <v>40733</v>
      </c>
      <c r="Z23" s="6">
        <v>0</v>
      </c>
      <c r="AA23" s="22">
        <v>45000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>
        <v>5000</v>
      </c>
      <c r="N24" s="21">
        <v>5000</v>
      </c>
      <c r="O24" s="21"/>
      <c r="P24" s="21"/>
      <c r="Q24" s="21"/>
      <c r="R24" s="21"/>
      <c r="S24" s="21"/>
      <c r="T24" s="21"/>
      <c r="U24" s="21"/>
      <c r="V24" s="21"/>
      <c r="W24" s="21">
        <v>5000</v>
      </c>
      <c r="X24" s="21"/>
      <c r="Y24" s="21">
        <v>5000</v>
      </c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119965897</v>
      </c>
      <c r="D25" s="40">
        <f>+D5+D9+D15+D19+D24</f>
        <v>0</v>
      </c>
      <c r="E25" s="41">
        <f t="shared" si="4"/>
        <v>113921060</v>
      </c>
      <c r="F25" s="42">
        <f t="shared" si="4"/>
        <v>122950750</v>
      </c>
      <c r="G25" s="42">
        <f t="shared" si="4"/>
        <v>35726371</v>
      </c>
      <c r="H25" s="42">
        <f t="shared" si="4"/>
        <v>820584</v>
      </c>
      <c r="I25" s="42">
        <f t="shared" si="4"/>
        <v>10659341</v>
      </c>
      <c r="J25" s="42">
        <f t="shared" si="4"/>
        <v>47206296</v>
      </c>
      <c r="K25" s="42">
        <f t="shared" si="4"/>
        <v>14045726</v>
      </c>
      <c r="L25" s="42">
        <f t="shared" si="4"/>
        <v>974545</v>
      </c>
      <c r="M25" s="42">
        <f t="shared" si="4"/>
        <v>17810447</v>
      </c>
      <c r="N25" s="42">
        <f t="shared" si="4"/>
        <v>32830718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80037014</v>
      </c>
      <c r="X25" s="42">
        <f t="shared" si="4"/>
        <v>79182288</v>
      </c>
      <c r="Y25" s="42">
        <f t="shared" si="4"/>
        <v>854726</v>
      </c>
      <c r="Z25" s="43">
        <f>+IF(X25&lt;&gt;0,+(Y25/X25)*100,0)</f>
        <v>1.0794408971865022</v>
      </c>
      <c r="AA25" s="40">
        <f>+AA5+AA9+AA15+AA19+AA24</f>
        <v>122950750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30885822</v>
      </c>
      <c r="D28" s="19">
        <f>SUM(D29:D31)</f>
        <v>0</v>
      </c>
      <c r="E28" s="20">
        <f t="shared" si="5"/>
        <v>33003220</v>
      </c>
      <c r="F28" s="21">
        <f t="shared" si="5"/>
        <v>33447510</v>
      </c>
      <c r="G28" s="21">
        <f t="shared" si="5"/>
        <v>1975081</v>
      </c>
      <c r="H28" s="21">
        <f t="shared" si="5"/>
        <v>2407758</v>
      </c>
      <c r="I28" s="21">
        <f t="shared" si="5"/>
        <v>2384559</v>
      </c>
      <c r="J28" s="21">
        <f t="shared" si="5"/>
        <v>6767398</v>
      </c>
      <c r="K28" s="21">
        <f t="shared" si="5"/>
        <v>3349303</v>
      </c>
      <c r="L28" s="21">
        <f t="shared" si="5"/>
        <v>3524606</v>
      </c>
      <c r="M28" s="21">
        <f t="shared" si="5"/>
        <v>2797622</v>
      </c>
      <c r="N28" s="21">
        <f t="shared" si="5"/>
        <v>9671531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16438929</v>
      </c>
      <c r="X28" s="21">
        <f t="shared" si="5"/>
        <v>16074155</v>
      </c>
      <c r="Y28" s="21">
        <f t="shared" si="5"/>
        <v>364774</v>
      </c>
      <c r="Z28" s="4">
        <f>+IF(X28&lt;&gt;0,+(Y28/X28)*100,0)</f>
        <v>2.269319911373257</v>
      </c>
      <c r="AA28" s="19">
        <f>SUM(AA29:AA31)</f>
        <v>33447510</v>
      </c>
    </row>
    <row r="29" spans="1:27" ht="13.5">
      <c r="A29" s="5" t="s">
        <v>33</v>
      </c>
      <c r="B29" s="3"/>
      <c r="C29" s="22">
        <v>11483098</v>
      </c>
      <c r="D29" s="22"/>
      <c r="E29" s="23">
        <v>10691690</v>
      </c>
      <c r="F29" s="24">
        <v>11753000</v>
      </c>
      <c r="G29" s="24">
        <v>1101690</v>
      </c>
      <c r="H29" s="24">
        <v>761247</v>
      </c>
      <c r="I29" s="24">
        <v>920337</v>
      </c>
      <c r="J29" s="24">
        <v>2783274</v>
      </c>
      <c r="K29" s="24">
        <v>1065902</v>
      </c>
      <c r="L29" s="24">
        <v>1069346</v>
      </c>
      <c r="M29" s="24">
        <v>757371</v>
      </c>
      <c r="N29" s="24">
        <v>2892619</v>
      </c>
      <c r="O29" s="24"/>
      <c r="P29" s="24"/>
      <c r="Q29" s="24"/>
      <c r="R29" s="24"/>
      <c r="S29" s="24"/>
      <c r="T29" s="24"/>
      <c r="U29" s="24"/>
      <c r="V29" s="24"/>
      <c r="W29" s="24">
        <v>5675893</v>
      </c>
      <c r="X29" s="24">
        <v>4413086</v>
      </c>
      <c r="Y29" s="24">
        <v>1262807</v>
      </c>
      <c r="Z29" s="6">
        <v>28.62</v>
      </c>
      <c r="AA29" s="22">
        <v>11753000</v>
      </c>
    </row>
    <row r="30" spans="1:27" ht="13.5">
      <c r="A30" s="5" t="s">
        <v>34</v>
      </c>
      <c r="B30" s="3"/>
      <c r="C30" s="25">
        <v>13247832</v>
      </c>
      <c r="D30" s="25"/>
      <c r="E30" s="26">
        <v>14066960</v>
      </c>
      <c r="F30" s="27">
        <v>14763000</v>
      </c>
      <c r="G30" s="27">
        <v>536107</v>
      </c>
      <c r="H30" s="27">
        <v>1160642</v>
      </c>
      <c r="I30" s="27">
        <v>842615</v>
      </c>
      <c r="J30" s="27">
        <v>2539364</v>
      </c>
      <c r="K30" s="27">
        <v>1358557</v>
      </c>
      <c r="L30" s="27">
        <v>1347086</v>
      </c>
      <c r="M30" s="27">
        <v>1148000</v>
      </c>
      <c r="N30" s="27">
        <v>3853643</v>
      </c>
      <c r="O30" s="27"/>
      <c r="P30" s="27"/>
      <c r="Q30" s="27"/>
      <c r="R30" s="27"/>
      <c r="S30" s="27"/>
      <c r="T30" s="27"/>
      <c r="U30" s="27"/>
      <c r="V30" s="27"/>
      <c r="W30" s="27">
        <v>6393007</v>
      </c>
      <c r="X30" s="27">
        <v>7244233</v>
      </c>
      <c r="Y30" s="27">
        <v>-851226</v>
      </c>
      <c r="Z30" s="7">
        <v>-11.75</v>
      </c>
      <c r="AA30" s="25">
        <v>14763000</v>
      </c>
    </row>
    <row r="31" spans="1:27" ht="13.5">
      <c r="A31" s="5" t="s">
        <v>35</v>
      </c>
      <c r="B31" s="3"/>
      <c r="C31" s="22">
        <v>6154892</v>
      </c>
      <c r="D31" s="22"/>
      <c r="E31" s="23">
        <v>8244570</v>
      </c>
      <c r="F31" s="24">
        <v>6931510</v>
      </c>
      <c r="G31" s="24">
        <v>337284</v>
      </c>
      <c r="H31" s="24">
        <v>485869</v>
      </c>
      <c r="I31" s="24">
        <v>621607</v>
      </c>
      <c r="J31" s="24">
        <v>1444760</v>
      </c>
      <c r="K31" s="24">
        <v>924844</v>
      </c>
      <c r="L31" s="24">
        <v>1108174</v>
      </c>
      <c r="M31" s="24">
        <v>892251</v>
      </c>
      <c r="N31" s="24">
        <v>2925269</v>
      </c>
      <c r="O31" s="24"/>
      <c r="P31" s="24"/>
      <c r="Q31" s="24"/>
      <c r="R31" s="24"/>
      <c r="S31" s="24"/>
      <c r="T31" s="24"/>
      <c r="U31" s="24"/>
      <c r="V31" s="24"/>
      <c r="W31" s="24">
        <v>4370029</v>
      </c>
      <c r="X31" s="24">
        <v>4416836</v>
      </c>
      <c r="Y31" s="24">
        <v>-46807</v>
      </c>
      <c r="Z31" s="6">
        <v>-1.06</v>
      </c>
      <c r="AA31" s="22">
        <v>6931510</v>
      </c>
    </row>
    <row r="32" spans="1:27" ht="13.5">
      <c r="A32" s="2" t="s">
        <v>36</v>
      </c>
      <c r="B32" s="3"/>
      <c r="C32" s="19">
        <f aca="true" t="shared" si="6" ref="C32:Y32">SUM(C33:C37)</f>
        <v>27000821</v>
      </c>
      <c r="D32" s="19">
        <f>SUM(D33:D37)</f>
        <v>0</v>
      </c>
      <c r="E32" s="20">
        <f t="shared" si="6"/>
        <v>28715060</v>
      </c>
      <c r="F32" s="21">
        <f t="shared" si="6"/>
        <v>28815000</v>
      </c>
      <c r="G32" s="21">
        <f t="shared" si="6"/>
        <v>1394443</v>
      </c>
      <c r="H32" s="21">
        <f t="shared" si="6"/>
        <v>1927108</v>
      </c>
      <c r="I32" s="21">
        <f t="shared" si="6"/>
        <v>1916210</v>
      </c>
      <c r="J32" s="21">
        <f t="shared" si="6"/>
        <v>5237761</v>
      </c>
      <c r="K32" s="21">
        <f t="shared" si="6"/>
        <v>3515533</v>
      </c>
      <c r="L32" s="21">
        <f t="shared" si="6"/>
        <v>2517596</v>
      </c>
      <c r="M32" s="21">
        <f t="shared" si="6"/>
        <v>2735134</v>
      </c>
      <c r="N32" s="21">
        <f t="shared" si="6"/>
        <v>8768263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14006024</v>
      </c>
      <c r="X32" s="21">
        <f t="shared" si="6"/>
        <v>13168967</v>
      </c>
      <c r="Y32" s="21">
        <f t="shared" si="6"/>
        <v>837057</v>
      </c>
      <c r="Z32" s="4">
        <f>+IF(X32&lt;&gt;0,+(Y32/X32)*100,0)</f>
        <v>6.3562844374961225</v>
      </c>
      <c r="AA32" s="19">
        <f>SUM(AA33:AA37)</f>
        <v>28815000</v>
      </c>
    </row>
    <row r="33" spans="1:27" ht="13.5">
      <c r="A33" s="5" t="s">
        <v>37</v>
      </c>
      <c r="B33" s="3"/>
      <c r="C33" s="22"/>
      <c r="D33" s="22"/>
      <c r="E33" s="23"/>
      <c r="F33" s="24"/>
      <c r="G33" s="24">
        <v>97069</v>
      </c>
      <c r="H33" s="24"/>
      <c r="I33" s="24"/>
      <c r="J33" s="24">
        <v>97069</v>
      </c>
      <c r="K33" s="24"/>
      <c r="L33" s="24">
        <v>85829</v>
      </c>
      <c r="M33" s="24">
        <v>101345</v>
      </c>
      <c r="N33" s="24">
        <v>187174</v>
      </c>
      <c r="O33" s="24"/>
      <c r="P33" s="24"/>
      <c r="Q33" s="24"/>
      <c r="R33" s="24"/>
      <c r="S33" s="24"/>
      <c r="T33" s="24"/>
      <c r="U33" s="24"/>
      <c r="V33" s="24"/>
      <c r="W33" s="24">
        <v>284243</v>
      </c>
      <c r="X33" s="24"/>
      <c r="Y33" s="24">
        <v>284243</v>
      </c>
      <c r="Z33" s="6">
        <v>0</v>
      </c>
      <c r="AA33" s="22"/>
    </row>
    <row r="34" spans="1:27" ht="13.5">
      <c r="A34" s="5" t="s">
        <v>38</v>
      </c>
      <c r="B34" s="3"/>
      <c r="C34" s="22">
        <v>10523848</v>
      </c>
      <c r="D34" s="22"/>
      <c r="E34" s="23">
        <v>10693100</v>
      </c>
      <c r="F34" s="24">
        <v>10675000</v>
      </c>
      <c r="G34" s="24">
        <v>373793</v>
      </c>
      <c r="H34" s="24">
        <v>838024</v>
      </c>
      <c r="I34" s="24">
        <v>790788</v>
      </c>
      <c r="J34" s="24">
        <v>2002605</v>
      </c>
      <c r="K34" s="24">
        <v>1308458</v>
      </c>
      <c r="L34" s="24">
        <v>979880</v>
      </c>
      <c r="M34" s="24">
        <v>1067001</v>
      </c>
      <c r="N34" s="24">
        <v>3355339</v>
      </c>
      <c r="O34" s="24"/>
      <c r="P34" s="24"/>
      <c r="Q34" s="24"/>
      <c r="R34" s="24"/>
      <c r="S34" s="24"/>
      <c r="T34" s="24"/>
      <c r="U34" s="24"/>
      <c r="V34" s="24"/>
      <c r="W34" s="24">
        <v>5357944</v>
      </c>
      <c r="X34" s="24">
        <v>5127983</v>
      </c>
      <c r="Y34" s="24">
        <v>229961</v>
      </c>
      <c r="Z34" s="6">
        <v>4.48</v>
      </c>
      <c r="AA34" s="22">
        <v>10675000</v>
      </c>
    </row>
    <row r="35" spans="1:27" ht="13.5">
      <c r="A35" s="5" t="s">
        <v>39</v>
      </c>
      <c r="B35" s="3"/>
      <c r="C35" s="22">
        <v>16362318</v>
      </c>
      <c r="D35" s="22"/>
      <c r="E35" s="23">
        <v>18021960</v>
      </c>
      <c r="F35" s="24">
        <v>18015000</v>
      </c>
      <c r="G35" s="24">
        <v>914080</v>
      </c>
      <c r="H35" s="24">
        <v>1079108</v>
      </c>
      <c r="I35" s="24">
        <v>1125422</v>
      </c>
      <c r="J35" s="24">
        <v>3118610</v>
      </c>
      <c r="K35" s="24">
        <v>2207075</v>
      </c>
      <c r="L35" s="24">
        <v>1442755</v>
      </c>
      <c r="M35" s="24">
        <v>1556812</v>
      </c>
      <c r="N35" s="24">
        <v>5206642</v>
      </c>
      <c r="O35" s="24"/>
      <c r="P35" s="24"/>
      <c r="Q35" s="24"/>
      <c r="R35" s="24"/>
      <c r="S35" s="24"/>
      <c r="T35" s="24"/>
      <c r="U35" s="24"/>
      <c r="V35" s="24"/>
      <c r="W35" s="24">
        <v>8325252</v>
      </c>
      <c r="X35" s="24">
        <v>8040984</v>
      </c>
      <c r="Y35" s="24">
        <v>284268</v>
      </c>
      <c r="Z35" s="6">
        <v>3.54</v>
      </c>
      <c r="AA35" s="22">
        <v>18015000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114655</v>
      </c>
      <c r="D37" s="25"/>
      <c r="E37" s="26"/>
      <c r="F37" s="27">
        <v>125000</v>
      </c>
      <c r="G37" s="27">
        <v>9501</v>
      </c>
      <c r="H37" s="27">
        <v>9976</v>
      </c>
      <c r="I37" s="27"/>
      <c r="J37" s="27">
        <v>19477</v>
      </c>
      <c r="K37" s="27"/>
      <c r="L37" s="27">
        <v>9132</v>
      </c>
      <c r="M37" s="27">
        <v>9976</v>
      </c>
      <c r="N37" s="27">
        <v>19108</v>
      </c>
      <c r="O37" s="27"/>
      <c r="P37" s="27"/>
      <c r="Q37" s="27"/>
      <c r="R37" s="27"/>
      <c r="S37" s="27"/>
      <c r="T37" s="27"/>
      <c r="U37" s="27"/>
      <c r="V37" s="27"/>
      <c r="W37" s="27">
        <v>38585</v>
      </c>
      <c r="X37" s="27"/>
      <c r="Y37" s="27">
        <v>38585</v>
      </c>
      <c r="Z37" s="7">
        <v>0</v>
      </c>
      <c r="AA37" s="25">
        <v>125000</v>
      </c>
    </row>
    <row r="38" spans="1:27" ht="13.5">
      <c r="A38" s="2" t="s">
        <v>42</v>
      </c>
      <c r="B38" s="8"/>
      <c r="C38" s="19">
        <f aca="true" t="shared" si="7" ref="C38:Y38">SUM(C39:C41)</f>
        <v>62456453</v>
      </c>
      <c r="D38" s="19">
        <f>SUM(D39:D41)</f>
        <v>0</v>
      </c>
      <c r="E38" s="20">
        <f t="shared" si="7"/>
        <v>54999140</v>
      </c>
      <c r="F38" s="21">
        <f t="shared" si="7"/>
        <v>62938000</v>
      </c>
      <c r="G38" s="21">
        <f t="shared" si="7"/>
        <v>3464994</v>
      </c>
      <c r="H38" s="21">
        <f t="shared" si="7"/>
        <v>4857301</v>
      </c>
      <c r="I38" s="21">
        <f t="shared" si="7"/>
        <v>6121098</v>
      </c>
      <c r="J38" s="21">
        <f t="shared" si="7"/>
        <v>14443393</v>
      </c>
      <c r="K38" s="21">
        <f t="shared" si="7"/>
        <v>10395386</v>
      </c>
      <c r="L38" s="21">
        <f t="shared" si="7"/>
        <v>6510921</v>
      </c>
      <c r="M38" s="21">
        <f t="shared" si="7"/>
        <v>6306197</v>
      </c>
      <c r="N38" s="21">
        <f t="shared" si="7"/>
        <v>23212504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37655897</v>
      </c>
      <c r="X38" s="21">
        <f t="shared" si="7"/>
        <v>28291914</v>
      </c>
      <c r="Y38" s="21">
        <f t="shared" si="7"/>
        <v>9363983</v>
      </c>
      <c r="Z38" s="4">
        <f>+IF(X38&lt;&gt;0,+(Y38/X38)*100,0)</f>
        <v>33.09773598209015</v>
      </c>
      <c r="AA38" s="19">
        <f>SUM(AA39:AA41)</f>
        <v>62938000</v>
      </c>
    </row>
    <row r="39" spans="1:27" ht="13.5">
      <c r="A39" s="5" t="s">
        <v>43</v>
      </c>
      <c r="B39" s="3"/>
      <c r="C39" s="22">
        <v>992320</v>
      </c>
      <c r="D39" s="22"/>
      <c r="E39" s="23">
        <v>1253900</v>
      </c>
      <c r="F39" s="24">
        <v>1254100</v>
      </c>
      <c r="G39" s="24">
        <v>80584</v>
      </c>
      <c r="H39" s="24">
        <v>74490</v>
      </c>
      <c r="I39" s="24">
        <v>144475</v>
      </c>
      <c r="J39" s="24">
        <v>299549</v>
      </c>
      <c r="K39" s="24">
        <v>152170</v>
      </c>
      <c r="L39" s="24">
        <v>107825</v>
      </c>
      <c r="M39" s="24">
        <v>101298</v>
      </c>
      <c r="N39" s="24">
        <v>361293</v>
      </c>
      <c r="O39" s="24"/>
      <c r="P39" s="24"/>
      <c r="Q39" s="24"/>
      <c r="R39" s="24"/>
      <c r="S39" s="24"/>
      <c r="T39" s="24"/>
      <c r="U39" s="24"/>
      <c r="V39" s="24"/>
      <c r="W39" s="24">
        <v>660842</v>
      </c>
      <c r="X39" s="24">
        <v>489823</v>
      </c>
      <c r="Y39" s="24">
        <v>171019</v>
      </c>
      <c r="Z39" s="6">
        <v>34.91</v>
      </c>
      <c r="AA39" s="22">
        <v>1254100</v>
      </c>
    </row>
    <row r="40" spans="1:27" ht="13.5">
      <c r="A40" s="5" t="s">
        <v>44</v>
      </c>
      <c r="B40" s="3"/>
      <c r="C40" s="22">
        <v>50779725</v>
      </c>
      <c r="D40" s="22"/>
      <c r="E40" s="23">
        <v>40921160</v>
      </c>
      <c r="F40" s="24">
        <v>48743900</v>
      </c>
      <c r="G40" s="24">
        <v>2709970</v>
      </c>
      <c r="H40" s="24">
        <v>3979801</v>
      </c>
      <c r="I40" s="24">
        <v>5077863</v>
      </c>
      <c r="J40" s="24">
        <v>11767634</v>
      </c>
      <c r="K40" s="24">
        <v>8679260</v>
      </c>
      <c r="L40" s="24">
        <v>5335077</v>
      </c>
      <c r="M40" s="24">
        <v>5175918</v>
      </c>
      <c r="N40" s="24">
        <v>19190255</v>
      </c>
      <c r="O40" s="24"/>
      <c r="P40" s="24"/>
      <c r="Q40" s="24"/>
      <c r="R40" s="24"/>
      <c r="S40" s="24"/>
      <c r="T40" s="24"/>
      <c r="U40" s="24"/>
      <c r="V40" s="24"/>
      <c r="W40" s="24">
        <v>30957889</v>
      </c>
      <c r="X40" s="24">
        <v>21703807</v>
      </c>
      <c r="Y40" s="24">
        <v>9254082</v>
      </c>
      <c r="Z40" s="6">
        <v>42.64</v>
      </c>
      <c r="AA40" s="22">
        <v>48743900</v>
      </c>
    </row>
    <row r="41" spans="1:27" ht="13.5">
      <c r="A41" s="5" t="s">
        <v>45</v>
      </c>
      <c r="B41" s="3"/>
      <c r="C41" s="22">
        <v>10684408</v>
      </c>
      <c r="D41" s="22"/>
      <c r="E41" s="23">
        <v>12824080</v>
      </c>
      <c r="F41" s="24">
        <v>12940000</v>
      </c>
      <c r="G41" s="24">
        <v>674440</v>
      </c>
      <c r="H41" s="24">
        <v>803010</v>
      </c>
      <c r="I41" s="24">
        <v>898760</v>
      </c>
      <c r="J41" s="24">
        <v>2376210</v>
      </c>
      <c r="K41" s="24">
        <v>1563956</v>
      </c>
      <c r="L41" s="24">
        <v>1068019</v>
      </c>
      <c r="M41" s="24">
        <v>1028981</v>
      </c>
      <c r="N41" s="24">
        <v>3660956</v>
      </c>
      <c r="O41" s="24"/>
      <c r="P41" s="24"/>
      <c r="Q41" s="24"/>
      <c r="R41" s="24"/>
      <c r="S41" s="24"/>
      <c r="T41" s="24"/>
      <c r="U41" s="24"/>
      <c r="V41" s="24"/>
      <c r="W41" s="24">
        <v>6037166</v>
      </c>
      <c r="X41" s="24">
        <v>6098284</v>
      </c>
      <c r="Y41" s="24">
        <v>-61118</v>
      </c>
      <c r="Z41" s="6">
        <v>-1</v>
      </c>
      <c r="AA41" s="22">
        <v>12940000</v>
      </c>
    </row>
    <row r="42" spans="1:27" ht="13.5">
      <c r="A42" s="2" t="s">
        <v>46</v>
      </c>
      <c r="B42" s="8"/>
      <c r="C42" s="19">
        <f aca="true" t="shared" si="8" ref="C42:Y42">SUM(C43:C46)</f>
        <v>1480380</v>
      </c>
      <c r="D42" s="19">
        <f>SUM(D43:D46)</f>
        <v>0</v>
      </c>
      <c r="E42" s="20">
        <f t="shared" si="8"/>
        <v>248350</v>
      </c>
      <c r="F42" s="21">
        <f t="shared" si="8"/>
        <v>335000</v>
      </c>
      <c r="G42" s="21">
        <f t="shared" si="8"/>
        <v>3834</v>
      </c>
      <c r="H42" s="21">
        <f t="shared" si="8"/>
        <v>6011</v>
      </c>
      <c r="I42" s="21">
        <f t="shared" si="8"/>
        <v>30376</v>
      </c>
      <c r="J42" s="21">
        <f t="shared" si="8"/>
        <v>40221</v>
      </c>
      <c r="K42" s="21">
        <f t="shared" si="8"/>
        <v>0</v>
      </c>
      <c r="L42" s="21">
        <f t="shared" si="8"/>
        <v>88862</v>
      </c>
      <c r="M42" s="21">
        <f t="shared" si="8"/>
        <v>27750</v>
      </c>
      <c r="N42" s="21">
        <f t="shared" si="8"/>
        <v>116612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156833</v>
      </c>
      <c r="X42" s="21">
        <f t="shared" si="8"/>
        <v>124175</v>
      </c>
      <c r="Y42" s="21">
        <f t="shared" si="8"/>
        <v>32658</v>
      </c>
      <c r="Z42" s="4">
        <f>+IF(X42&lt;&gt;0,+(Y42/X42)*100,0)</f>
        <v>26.299979867123014</v>
      </c>
      <c r="AA42" s="19">
        <f>SUM(AA43:AA46)</f>
        <v>335000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1480380</v>
      </c>
      <c r="D46" s="22"/>
      <c r="E46" s="23">
        <v>248350</v>
      </c>
      <c r="F46" s="24">
        <v>335000</v>
      </c>
      <c r="G46" s="24">
        <v>3834</v>
      </c>
      <c r="H46" s="24">
        <v>6011</v>
      </c>
      <c r="I46" s="24">
        <v>30376</v>
      </c>
      <c r="J46" s="24">
        <v>40221</v>
      </c>
      <c r="K46" s="24"/>
      <c r="L46" s="24">
        <v>88862</v>
      </c>
      <c r="M46" s="24">
        <v>27750</v>
      </c>
      <c r="N46" s="24">
        <v>116612</v>
      </c>
      <c r="O46" s="24"/>
      <c r="P46" s="24"/>
      <c r="Q46" s="24"/>
      <c r="R46" s="24"/>
      <c r="S46" s="24"/>
      <c r="T46" s="24"/>
      <c r="U46" s="24"/>
      <c r="V46" s="24"/>
      <c r="W46" s="24">
        <v>156833</v>
      </c>
      <c r="X46" s="24">
        <v>124175</v>
      </c>
      <c r="Y46" s="24">
        <v>32658</v>
      </c>
      <c r="Z46" s="6">
        <v>26.3</v>
      </c>
      <c r="AA46" s="22">
        <v>335000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121823476</v>
      </c>
      <c r="D48" s="40">
        <f>+D28+D32+D38+D42+D47</f>
        <v>0</v>
      </c>
      <c r="E48" s="41">
        <f t="shared" si="9"/>
        <v>116965770</v>
      </c>
      <c r="F48" s="42">
        <f t="shared" si="9"/>
        <v>125535510</v>
      </c>
      <c r="G48" s="42">
        <f t="shared" si="9"/>
        <v>6838352</v>
      </c>
      <c r="H48" s="42">
        <f t="shared" si="9"/>
        <v>9198178</v>
      </c>
      <c r="I48" s="42">
        <f t="shared" si="9"/>
        <v>10452243</v>
      </c>
      <c r="J48" s="42">
        <f t="shared" si="9"/>
        <v>26488773</v>
      </c>
      <c r="K48" s="42">
        <f t="shared" si="9"/>
        <v>17260222</v>
      </c>
      <c r="L48" s="42">
        <f t="shared" si="9"/>
        <v>12641985</v>
      </c>
      <c r="M48" s="42">
        <f t="shared" si="9"/>
        <v>11866703</v>
      </c>
      <c r="N48" s="42">
        <f t="shared" si="9"/>
        <v>41768910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68257683</v>
      </c>
      <c r="X48" s="42">
        <f t="shared" si="9"/>
        <v>57659211</v>
      </c>
      <c r="Y48" s="42">
        <f t="shared" si="9"/>
        <v>10598472</v>
      </c>
      <c r="Z48" s="43">
        <f>+IF(X48&lt;&gt;0,+(Y48/X48)*100,0)</f>
        <v>18.381229670312347</v>
      </c>
      <c r="AA48" s="40">
        <f>+AA28+AA32+AA38+AA42+AA47</f>
        <v>125535510</v>
      </c>
    </row>
    <row r="49" spans="1:27" ht="13.5">
      <c r="A49" s="14" t="s">
        <v>58</v>
      </c>
      <c r="B49" s="15"/>
      <c r="C49" s="44">
        <f aca="true" t="shared" si="10" ref="C49:Y49">+C25-C48</f>
        <v>-1857579</v>
      </c>
      <c r="D49" s="44">
        <f>+D25-D48</f>
        <v>0</v>
      </c>
      <c r="E49" s="45">
        <f t="shared" si="10"/>
        <v>-3044710</v>
      </c>
      <c r="F49" s="46">
        <f t="shared" si="10"/>
        <v>-2584760</v>
      </c>
      <c r="G49" s="46">
        <f t="shared" si="10"/>
        <v>28888019</v>
      </c>
      <c r="H49" s="46">
        <f t="shared" si="10"/>
        <v>-8377594</v>
      </c>
      <c r="I49" s="46">
        <f t="shared" si="10"/>
        <v>207098</v>
      </c>
      <c r="J49" s="46">
        <f t="shared" si="10"/>
        <v>20717523</v>
      </c>
      <c r="K49" s="46">
        <f t="shared" si="10"/>
        <v>-3214496</v>
      </c>
      <c r="L49" s="46">
        <f t="shared" si="10"/>
        <v>-11667440</v>
      </c>
      <c r="M49" s="46">
        <f t="shared" si="10"/>
        <v>5943744</v>
      </c>
      <c r="N49" s="46">
        <f t="shared" si="10"/>
        <v>-8938192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11779331</v>
      </c>
      <c r="X49" s="46">
        <f>IF(F25=F48,0,X25-X48)</f>
        <v>21523077</v>
      </c>
      <c r="Y49" s="46">
        <f t="shared" si="10"/>
        <v>-9743746</v>
      </c>
      <c r="Z49" s="47">
        <f>+IF(X49&lt;&gt;0,+(Y49/X49)*100,0)</f>
        <v>-45.271157093384</v>
      </c>
      <c r="AA49" s="44">
        <f>+AA25-AA48</f>
        <v>-2584760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9373347610</v>
      </c>
      <c r="D5" s="19">
        <f>SUM(D6:D8)</f>
        <v>0</v>
      </c>
      <c r="E5" s="20">
        <f t="shared" si="0"/>
        <v>10091797086</v>
      </c>
      <c r="F5" s="21">
        <f t="shared" si="0"/>
        <v>10101725818</v>
      </c>
      <c r="G5" s="21">
        <f t="shared" si="0"/>
        <v>1056130792</v>
      </c>
      <c r="H5" s="21">
        <f t="shared" si="0"/>
        <v>1325599659</v>
      </c>
      <c r="I5" s="21">
        <f t="shared" si="0"/>
        <v>545212330</v>
      </c>
      <c r="J5" s="21">
        <f t="shared" si="0"/>
        <v>2926942781</v>
      </c>
      <c r="K5" s="21">
        <f t="shared" si="0"/>
        <v>548343125</v>
      </c>
      <c r="L5" s="21">
        <f t="shared" si="0"/>
        <v>607653417</v>
      </c>
      <c r="M5" s="21">
        <f t="shared" si="0"/>
        <v>1786601301</v>
      </c>
      <c r="N5" s="21">
        <f t="shared" si="0"/>
        <v>2942597843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5869540624</v>
      </c>
      <c r="X5" s="21">
        <f t="shared" si="0"/>
        <v>5401736217</v>
      </c>
      <c r="Y5" s="21">
        <f t="shared" si="0"/>
        <v>467804407</v>
      </c>
      <c r="Z5" s="4">
        <f>+IF(X5&lt;&gt;0,+(Y5/X5)*100,0)</f>
        <v>8.660260112808837</v>
      </c>
      <c r="AA5" s="19">
        <f>SUM(AA6:AA8)</f>
        <v>10101725818</v>
      </c>
    </row>
    <row r="6" spans="1:27" ht="13.5">
      <c r="A6" s="5" t="s">
        <v>33</v>
      </c>
      <c r="B6" s="3"/>
      <c r="C6" s="22">
        <v>1219793</v>
      </c>
      <c r="D6" s="22"/>
      <c r="E6" s="23">
        <v>3674360</v>
      </c>
      <c r="F6" s="24">
        <v>7565809</v>
      </c>
      <c r="G6" s="24">
        <v>95604</v>
      </c>
      <c r="H6" s="24">
        <v>53228</v>
      </c>
      <c r="I6" s="24">
        <v>66645</v>
      </c>
      <c r="J6" s="24">
        <v>215477</v>
      </c>
      <c r="K6" s="24">
        <v>27112</v>
      </c>
      <c r="L6" s="24">
        <v>22295</v>
      </c>
      <c r="M6" s="24">
        <v>58909626</v>
      </c>
      <c r="N6" s="24">
        <v>58959033</v>
      </c>
      <c r="O6" s="24"/>
      <c r="P6" s="24"/>
      <c r="Q6" s="24"/>
      <c r="R6" s="24"/>
      <c r="S6" s="24"/>
      <c r="T6" s="24"/>
      <c r="U6" s="24"/>
      <c r="V6" s="24"/>
      <c r="W6" s="24">
        <v>59174510</v>
      </c>
      <c r="X6" s="24">
        <v>1953907</v>
      </c>
      <c r="Y6" s="24">
        <v>57220603</v>
      </c>
      <c r="Z6" s="6">
        <v>2928.52</v>
      </c>
      <c r="AA6" s="22">
        <v>7565809</v>
      </c>
    </row>
    <row r="7" spans="1:27" ht="13.5">
      <c r="A7" s="5" t="s">
        <v>34</v>
      </c>
      <c r="B7" s="3"/>
      <c r="C7" s="25">
        <v>9187370833</v>
      </c>
      <c r="D7" s="25"/>
      <c r="E7" s="26">
        <v>9759439259</v>
      </c>
      <c r="F7" s="27">
        <v>9759439259</v>
      </c>
      <c r="G7" s="27">
        <v>1035198413</v>
      </c>
      <c r="H7" s="27">
        <v>1314351204</v>
      </c>
      <c r="I7" s="27">
        <v>532924568</v>
      </c>
      <c r="J7" s="27">
        <v>2882474185</v>
      </c>
      <c r="K7" s="27">
        <v>526407485</v>
      </c>
      <c r="L7" s="27">
        <v>574286668</v>
      </c>
      <c r="M7" s="27">
        <v>1714777728</v>
      </c>
      <c r="N7" s="27">
        <v>2815471881</v>
      </c>
      <c r="O7" s="27"/>
      <c r="P7" s="27"/>
      <c r="Q7" s="27"/>
      <c r="R7" s="27"/>
      <c r="S7" s="27"/>
      <c r="T7" s="27"/>
      <c r="U7" s="27"/>
      <c r="V7" s="27"/>
      <c r="W7" s="27">
        <v>5697946066</v>
      </c>
      <c r="X7" s="27">
        <v>5238683798</v>
      </c>
      <c r="Y7" s="27">
        <v>459262268</v>
      </c>
      <c r="Z7" s="7">
        <v>8.77</v>
      </c>
      <c r="AA7" s="25">
        <v>9759439259</v>
      </c>
    </row>
    <row r="8" spans="1:27" ht="13.5">
      <c r="A8" s="5" t="s">
        <v>35</v>
      </c>
      <c r="B8" s="3"/>
      <c r="C8" s="22">
        <v>184756984</v>
      </c>
      <c r="D8" s="22"/>
      <c r="E8" s="23">
        <v>328683467</v>
      </c>
      <c r="F8" s="24">
        <v>334720750</v>
      </c>
      <c r="G8" s="24">
        <v>20836775</v>
      </c>
      <c r="H8" s="24">
        <v>11195227</v>
      </c>
      <c r="I8" s="24">
        <v>12221117</v>
      </c>
      <c r="J8" s="24">
        <v>44253119</v>
      </c>
      <c r="K8" s="24">
        <v>21908528</v>
      </c>
      <c r="L8" s="24">
        <v>33344454</v>
      </c>
      <c r="M8" s="24">
        <v>12913947</v>
      </c>
      <c r="N8" s="24">
        <v>68166929</v>
      </c>
      <c r="O8" s="24"/>
      <c r="P8" s="24"/>
      <c r="Q8" s="24"/>
      <c r="R8" s="24"/>
      <c r="S8" s="24"/>
      <c r="T8" s="24"/>
      <c r="U8" s="24"/>
      <c r="V8" s="24"/>
      <c r="W8" s="24">
        <v>112420048</v>
      </c>
      <c r="X8" s="24">
        <v>161098512</v>
      </c>
      <c r="Y8" s="24">
        <v>-48678464</v>
      </c>
      <c r="Z8" s="6">
        <v>-30.22</v>
      </c>
      <c r="AA8" s="22">
        <v>334720750</v>
      </c>
    </row>
    <row r="9" spans="1:27" ht="13.5">
      <c r="A9" s="2" t="s">
        <v>36</v>
      </c>
      <c r="B9" s="3"/>
      <c r="C9" s="19">
        <f aca="true" t="shared" si="1" ref="C9:Y9">SUM(C10:C14)</f>
        <v>2632224351</v>
      </c>
      <c r="D9" s="19">
        <f>SUM(D10:D14)</f>
        <v>0</v>
      </c>
      <c r="E9" s="20">
        <f t="shared" si="1"/>
        <v>3113186849</v>
      </c>
      <c r="F9" s="21">
        <f t="shared" si="1"/>
        <v>4082767003</v>
      </c>
      <c r="G9" s="21">
        <f t="shared" si="1"/>
        <v>109219263</v>
      </c>
      <c r="H9" s="21">
        <f t="shared" si="1"/>
        <v>144635232</v>
      </c>
      <c r="I9" s="21">
        <f t="shared" si="1"/>
        <v>169556213</v>
      </c>
      <c r="J9" s="21">
        <f t="shared" si="1"/>
        <v>423410708</v>
      </c>
      <c r="K9" s="21">
        <f t="shared" si="1"/>
        <v>257946879</v>
      </c>
      <c r="L9" s="21">
        <f t="shared" si="1"/>
        <v>194952546</v>
      </c>
      <c r="M9" s="21">
        <f t="shared" si="1"/>
        <v>205390905</v>
      </c>
      <c r="N9" s="21">
        <f t="shared" si="1"/>
        <v>658290330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1081701038</v>
      </c>
      <c r="X9" s="21">
        <f t="shared" si="1"/>
        <v>1158001555</v>
      </c>
      <c r="Y9" s="21">
        <f t="shared" si="1"/>
        <v>-76300517</v>
      </c>
      <c r="Z9" s="4">
        <f>+IF(X9&lt;&gt;0,+(Y9/X9)*100,0)</f>
        <v>-6.588982257454741</v>
      </c>
      <c r="AA9" s="19">
        <f>SUM(AA10:AA14)</f>
        <v>4082767003</v>
      </c>
    </row>
    <row r="10" spans="1:27" ht="13.5">
      <c r="A10" s="5" t="s">
        <v>37</v>
      </c>
      <c r="B10" s="3"/>
      <c r="C10" s="22">
        <v>73890754</v>
      </c>
      <c r="D10" s="22"/>
      <c r="E10" s="23">
        <v>135471179</v>
      </c>
      <c r="F10" s="24">
        <v>119781067</v>
      </c>
      <c r="G10" s="24">
        <v>4677364</v>
      </c>
      <c r="H10" s="24">
        <v>4705018</v>
      </c>
      <c r="I10" s="24">
        <v>8345791</v>
      </c>
      <c r="J10" s="24">
        <v>17728173</v>
      </c>
      <c r="K10" s="24">
        <v>10285633</v>
      </c>
      <c r="L10" s="24">
        <v>6585373</v>
      </c>
      <c r="M10" s="24">
        <v>12355780</v>
      </c>
      <c r="N10" s="24">
        <v>29226786</v>
      </c>
      <c r="O10" s="24"/>
      <c r="P10" s="24"/>
      <c r="Q10" s="24"/>
      <c r="R10" s="24"/>
      <c r="S10" s="24"/>
      <c r="T10" s="24"/>
      <c r="U10" s="24"/>
      <c r="V10" s="24"/>
      <c r="W10" s="24">
        <v>46954959</v>
      </c>
      <c r="X10" s="24">
        <v>65116758</v>
      </c>
      <c r="Y10" s="24">
        <v>-18161799</v>
      </c>
      <c r="Z10" s="6">
        <v>-27.89</v>
      </c>
      <c r="AA10" s="22">
        <v>119781067</v>
      </c>
    </row>
    <row r="11" spans="1:27" ht="13.5">
      <c r="A11" s="5" t="s">
        <v>38</v>
      </c>
      <c r="B11" s="3"/>
      <c r="C11" s="22">
        <v>149451641</v>
      </c>
      <c r="D11" s="22"/>
      <c r="E11" s="23">
        <v>123551558</v>
      </c>
      <c r="F11" s="24">
        <v>131757838</v>
      </c>
      <c r="G11" s="24">
        <v>425395</v>
      </c>
      <c r="H11" s="24">
        <v>5663196</v>
      </c>
      <c r="I11" s="24">
        <v>15491193</v>
      </c>
      <c r="J11" s="24">
        <v>21579784</v>
      </c>
      <c r="K11" s="24">
        <v>13310719</v>
      </c>
      <c r="L11" s="24">
        <v>6895196</v>
      </c>
      <c r="M11" s="24">
        <v>11490151</v>
      </c>
      <c r="N11" s="24">
        <v>31696066</v>
      </c>
      <c r="O11" s="24"/>
      <c r="P11" s="24"/>
      <c r="Q11" s="24"/>
      <c r="R11" s="24"/>
      <c r="S11" s="24"/>
      <c r="T11" s="24"/>
      <c r="U11" s="24"/>
      <c r="V11" s="24"/>
      <c r="W11" s="24">
        <v>53275850</v>
      </c>
      <c r="X11" s="24">
        <v>40556402</v>
      </c>
      <c r="Y11" s="24">
        <v>12719448</v>
      </c>
      <c r="Z11" s="6">
        <v>31.36</v>
      </c>
      <c r="AA11" s="22">
        <v>131757838</v>
      </c>
    </row>
    <row r="12" spans="1:27" ht="13.5">
      <c r="A12" s="5" t="s">
        <v>39</v>
      </c>
      <c r="B12" s="3"/>
      <c r="C12" s="22">
        <v>850563776</v>
      </c>
      <c r="D12" s="22"/>
      <c r="E12" s="23">
        <v>265074358</v>
      </c>
      <c r="F12" s="24">
        <v>1030173628</v>
      </c>
      <c r="G12" s="24">
        <v>35851237</v>
      </c>
      <c r="H12" s="24">
        <v>14220238</v>
      </c>
      <c r="I12" s="24">
        <v>28371018</v>
      </c>
      <c r="J12" s="24">
        <v>78442493</v>
      </c>
      <c r="K12" s="24">
        <v>27027914</v>
      </c>
      <c r="L12" s="24">
        <v>40579800</v>
      </c>
      <c r="M12" s="24">
        <v>27868945</v>
      </c>
      <c r="N12" s="24">
        <v>95476659</v>
      </c>
      <c r="O12" s="24"/>
      <c r="P12" s="24"/>
      <c r="Q12" s="24"/>
      <c r="R12" s="24"/>
      <c r="S12" s="24"/>
      <c r="T12" s="24"/>
      <c r="U12" s="24"/>
      <c r="V12" s="24"/>
      <c r="W12" s="24">
        <v>173919152</v>
      </c>
      <c r="X12" s="24">
        <v>133558237</v>
      </c>
      <c r="Y12" s="24">
        <v>40360915</v>
      </c>
      <c r="Z12" s="6">
        <v>30.22</v>
      </c>
      <c r="AA12" s="22">
        <v>1030173628</v>
      </c>
    </row>
    <row r="13" spans="1:27" ht="13.5">
      <c r="A13" s="5" t="s">
        <v>40</v>
      </c>
      <c r="B13" s="3"/>
      <c r="C13" s="22">
        <v>1130540214</v>
      </c>
      <c r="D13" s="22"/>
      <c r="E13" s="23">
        <v>2099018133</v>
      </c>
      <c r="F13" s="24">
        <v>2307268452</v>
      </c>
      <c r="G13" s="24">
        <v>33648640</v>
      </c>
      <c r="H13" s="24">
        <v>77177052</v>
      </c>
      <c r="I13" s="24">
        <v>100059056</v>
      </c>
      <c r="J13" s="24">
        <v>210884748</v>
      </c>
      <c r="K13" s="24">
        <v>159413348</v>
      </c>
      <c r="L13" s="24">
        <v>112161259</v>
      </c>
      <c r="M13" s="24">
        <v>138582432</v>
      </c>
      <c r="N13" s="24">
        <v>410157039</v>
      </c>
      <c r="O13" s="24"/>
      <c r="P13" s="24"/>
      <c r="Q13" s="24"/>
      <c r="R13" s="24"/>
      <c r="S13" s="24"/>
      <c r="T13" s="24"/>
      <c r="U13" s="24"/>
      <c r="V13" s="24"/>
      <c r="W13" s="24">
        <v>621041787</v>
      </c>
      <c r="X13" s="24">
        <v>677825837</v>
      </c>
      <c r="Y13" s="24">
        <v>-56784050</v>
      </c>
      <c r="Z13" s="6">
        <v>-8.38</v>
      </c>
      <c r="AA13" s="22">
        <v>2307268452</v>
      </c>
    </row>
    <row r="14" spans="1:27" ht="13.5">
      <c r="A14" s="5" t="s">
        <v>41</v>
      </c>
      <c r="B14" s="3"/>
      <c r="C14" s="25">
        <v>427777966</v>
      </c>
      <c r="D14" s="25"/>
      <c r="E14" s="26">
        <v>490071621</v>
      </c>
      <c r="F14" s="27">
        <v>493786018</v>
      </c>
      <c r="G14" s="27">
        <v>34616627</v>
      </c>
      <c r="H14" s="27">
        <v>42869728</v>
      </c>
      <c r="I14" s="27">
        <v>17289155</v>
      </c>
      <c r="J14" s="27">
        <v>94775510</v>
      </c>
      <c r="K14" s="27">
        <v>47909265</v>
      </c>
      <c r="L14" s="27">
        <v>28730918</v>
      </c>
      <c r="M14" s="27">
        <v>15093597</v>
      </c>
      <c r="N14" s="27">
        <v>91733780</v>
      </c>
      <c r="O14" s="27"/>
      <c r="P14" s="27"/>
      <c r="Q14" s="27"/>
      <c r="R14" s="27"/>
      <c r="S14" s="27"/>
      <c r="T14" s="27"/>
      <c r="U14" s="27"/>
      <c r="V14" s="27"/>
      <c r="W14" s="27">
        <v>186509290</v>
      </c>
      <c r="X14" s="27">
        <v>240944321</v>
      </c>
      <c r="Y14" s="27">
        <v>-54435031</v>
      </c>
      <c r="Z14" s="7">
        <v>-22.59</v>
      </c>
      <c r="AA14" s="25">
        <v>493786018</v>
      </c>
    </row>
    <row r="15" spans="1:27" ht="13.5">
      <c r="A15" s="2" t="s">
        <v>42</v>
      </c>
      <c r="B15" s="8"/>
      <c r="C15" s="19">
        <f aca="true" t="shared" si="2" ref="C15:Y15">SUM(C16:C18)</f>
        <v>1789924841</v>
      </c>
      <c r="D15" s="19">
        <f>SUM(D16:D18)</f>
        <v>0</v>
      </c>
      <c r="E15" s="20">
        <f t="shared" si="2"/>
        <v>2284042304</v>
      </c>
      <c r="F15" s="21">
        <f t="shared" si="2"/>
        <v>2279618651</v>
      </c>
      <c r="G15" s="21">
        <f t="shared" si="2"/>
        <v>45282265</v>
      </c>
      <c r="H15" s="21">
        <f t="shared" si="2"/>
        <v>122710693</v>
      </c>
      <c r="I15" s="21">
        <f t="shared" si="2"/>
        <v>130384316</v>
      </c>
      <c r="J15" s="21">
        <f t="shared" si="2"/>
        <v>298377274</v>
      </c>
      <c r="K15" s="21">
        <f t="shared" si="2"/>
        <v>147418253</v>
      </c>
      <c r="L15" s="21">
        <f t="shared" si="2"/>
        <v>193703503</v>
      </c>
      <c r="M15" s="21">
        <f t="shared" si="2"/>
        <v>192716482</v>
      </c>
      <c r="N15" s="21">
        <f t="shared" si="2"/>
        <v>533838238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832215512</v>
      </c>
      <c r="X15" s="21">
        <f t="shared" si="2"/>
        <v>983177381</v>
      </c>
      <c r="Y15" s="21">
        <f t="shared" si="2"/>
        <v>-150961869</v>
      </c>
      <c r="Z15" s="4">
        <f>+IF(X15&lt;&gt;0,+(Y15/X15)*100,0)</f>
        <v>-15.354489628967574</v>
      </c>
      <c r="AA15" s="19">
        <f>SUM(AA16:AA18)</f>
        <v>2279618651</v>
      </c>
    </row>
    <row r="16" spans="1:27" ht="13.5">
      <c r="A16" s="5" t="s">
        <v>43</v>
      </c>
      <c r="B16" s="3"/>
      <c r="C16" s="22">
        <v>211991576</v>
      </c>
      <c r="D16" s="22"/>
      <c r="E16" s="23">
        <v>283953816</v>
      </c>
      <c r="F16" s="24">
        <v>231335600</v>
      </c>
      <c r="G16" s="24">
        <v>19802632</v>
      </c>
      <c r="H16" s="24">
        <v>18588516</v>
      </c>
      <c r="I16" s="24">
        <v>17028335</v>
      </c>
      <c r="J16" s="24">
        <v>55419483</v>
      </c>
      <c r="K16" s="24">
        <v>18558432</v>
      </c>
      <c r="L16" s="24">
        <v>20510702</v>
      </c>
      <c r="M16" s="24">
        <v>23168647</v>
      </c>
      <c r="N16" s="24">
        <v>62237781</v>
      </c>
      <c r="O16" s="24"/>
      <c r="P16" s="24"/>
      <c r="Q16" s="24"/>
      <c r="R16" s="24"/>
      <c r="S16" s="24"/>
      <c r="T16" s="24"/>
      <c r="U16" s="24"/>
      <c r="V16" s="24"/>
      <c r="W16" s="24">
        <v>117657264</v>
      </c>
      <c r="X16" s="24">
        <v>169048680</v>
      </c>
      <c r="Y16" s="24">
        <v>-51391416</v>
      </c>
      <c r="Z16" s="6">
        <v>-30.4</v>
      </c>
      <c r="AA16" s="22">
        <v>231335600</v>
      </c>
    </row>
    <row r="17" spans="1:27" ht="13.5">
      <c r="A17" s="5" t="s">
        <v>44</v>
      </c>
      <c r="B17" s="3"/>
      <c r="C17" s="22">
        <v>1551035153</v>
      </c>
      <c r="D17" s="22"/>
      <c r="E17" s="23">
        <v>1954592127</v>
      </c>
      <c r="F17" s="24">
        <v>2009646970</v>
      </c>
      <c r="G17" s="24">
        <v>23575106</v>
      </c>
      <c r="H17" s="24">
        <v>103079340</v>
      </c>
      <c r="I17" s="24">
        <v>108448892</v>
      </c>
      <c r="J17" s="24">
        <v>235103338</v>
      </c>
      <c r="K17" s="24">
        <v>123893998</v>
      </c>
      <c r="L17" s="24">
        <v>169659403</v>
      </c>
      <c r="M17" s="24">
        <v>167980388</v>
      </c>
      <c r="N17" s="24">
        <v>461533789</v>
      </c>
      <c r="O17" s="24"/>
      <c r="P17" s="24"/>
      <c r="Q17" s="24"/>
      <c r="R17" s="24"/>
      <c r="S17" s="24"/>
      <c r="T17" s="24"/>
      <c r="U17" s="24"/>
      <c r="V17" s="24"/>
      <c r="W17" s="24">
        <v>696637127</v>
      </c>
      <c r="X17" s="24">
        <v>794754699</v>
      </c>
      <c r="Y17" s="24">
        <v>-98117572</v>
      </c>
      <c r="Z17" s="6">
        <v>-12.35</v>
      </c>
      <c r="AA17" s="22">
        <v>2009646970</v>
      </c>
    </row>
    <row r="18" spans="1:27" ht="13.5">
      <c r="A18" s="5" t="s">
        <v>45</v>
      </c>
      <c r="B18" s="3"/>
      <c r="C18" s="22">
        <v>26898112</v>
      </c>
      <c r="D18" s="22"/>
      <c r="E18" s="23">
        <v>45496361</v>
      </c>
      <c r="F18" s="24">
        <v>38636081</v>
      </c>
      <c r="G18" s="24">
        <v>1904527</v>
      </c>
      <c r="H18" s="24">
        <v>1042837</v>
      </c>
      <c r="I18" s="24">
        <v>4907089</v>
      </c>
      <c r="J18" s="24">
        <v>7854453</v>
      </c>
      <c r="K18" s="24">
        <v>4965823</v>
      </c>
      <c r="L18" s="24">
        <v>3533398</v>
      </c>
      <c r="M18" s="24">
        <v>1567447</v>
      </c>
      <c r="N18" s="24">
        <v>10066668</v>
      </c>
      <c r="O18" s="24"/>
      <c r="P18" s="24"/>
      <c r="Q18" s="24"/>
      <c r="R18" s="24"/>
      <c r="S18" s="24"/>
      <c r="T18" s="24"/>
      <c r="U18" s="24"/>
      <c r="V18" s="24"/>
      <c r="W18" s="24">
        <v>17921121</v>
      </c>
      <c r="X18" s="24">
        <v>19374002</v>
      </c>
      <c r="Y18" s="24">
        <v>-1452881</v>
      </c>
      <c r="Z18" s="6">
        <v>-7.5</v>
      </c>
      <c r="AA18" s="22">
        <v>38636081</v>
      </c>
    </row>
    <row r="19" spans="1:27" ht="13.5">
      <c r="A19" s="2" t="s">
        <v>46</v>
      </c>
      <c r="B19" s="8"/>
      <c r="C19" s="19">
        <f aca="true" t="shared" si="3" ref="C19:Y19">SUM(C20:C23)</f>
        <v>14327962001</v>
      </c>
      <c r="D19" s="19">
        <f>SUM(D20:D23)</f>
        <v>0</v>
      </c>
      <c r="E19" s="20">
        <f t="shared" si="3"/>
        <v>15761553886</v>
      </c>
      <c r="F19" s="21">
        <f t="shared" si="3"/>
        <v>15808203296</v>
      </c>
      <c r="G19" s="21">
        <f t="shared" si="3"/>
        <v>1204318787</v>
      </c>
      <c r="H19" s="21">
        <f t="shared" si="3"/>
        <v>1288455643</v>
      </c>
      <c r="I19" s="21">
        <f t="shared" si="3"/>
        <v>1288127969</v>
      </c>
      <c r="J19" s="21">
        <f t="shared" si="3"/>
        <v>3780902399</v>
      </c>
      <c r="K19" s="21">
        <f t="shared" si="3"/>
        <v>1264465309</v>
      </c>
      <c r="L19" s="21">
        <f t="shared" si="3"/>
        <v>1299873456</v>
      </c>
      <c r="M19" s="21">
        <f t="shared" si="3"/>
        <v>1276949810</v>
      </c>
      <c r="N19" s="21">
        <f t="shared" si="3"/>
        <v>3841288575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7622190974</v>
      </c>
      <c r="X19" s="21">
        <f t="shared" si="3"/>
        <v>7702790393</v>
      </c>
      <c r="Y19" s="21">
        <f t="shared" si="3"/>
        <v>-80599419</v>
      </c>
      <c r="Z19" s="4">
        <f>+IF(X19&lt;&gt;0,+(Y19/X19)*100,0)</f>
        <v>-1.0463665098980968</v>
      </c>
      <c r="AA19" s="19">
        <f>SUM(AA20:AA23)</f>
        <v>15808203296</v>
      </c>
    </row>
    <row r="20" spans="1:27" ht="13.5">
      <c r="A20" s="5" t="s">
        <v>47</v>
      </c>
      <c r="B20" s="3"/>
      <c r="C20" s="22">
        <v>9626606901</v>
      </c>
      <c r="D20" s="22"/>
      <c r="E20" s="23">
        <v>10374795291</v>
      </c>
      <c r="F20" s="24">
        <v>10452912082</v>
      </c>
      <c r="G20" s="24">
        <v>881454440</v>
      </c>
      <c r="H20" s="24">
        <v>926175704</v>
      </c>
      <c r="I20" s="24">
        <v>909030982</v>
      </c>
      <c r="J20" s="24">
        <v>2716661126</v>
      </c>
      <c r="K20" s="24">
        <v>865255883</v>
      </c>
      <c r="L20" s="24">
        <v>851147359</v>
      </c>
      <c r="M20" s="24">
        <v>792112595</v>
      </c>
      <c r="N20" s="24">
        <v>2508515837</v>
      </c>
      <c r="O20" s="24"/>
      <c r="P20" s="24"/>
      <c r="Q20" s="24"/>
      <c r="R20" s="24"/>
      <c r="S20" s="24"/>
      <c r="T20" s="24"/>
      <c r="U20" s="24"/>
      <c r="V20" s="24"/>
      <c r="W20" s="24">
        <v>5225176963</v>
      </c>
      <c r="X20" s="24">
        <v>5092895703</v>
      </c>
      <c r="Y20" s="24">
        <v>132281260</v>
      </c>
      <c r="Z20" s="6">
        <v>2.6</v>
      </c>
      <c r="AA20" s="22">
        <v>10452912082</v>
      </c>
    </row>
    <row r="21" spans="1:27" ht="13.5">
      <c r="A21" s="5" t="s">
        <v>48</v>
      </c>
      <c r="B21" s="3"/>
      <c r="C21" s="22">
        <v>2332376054</v>
      </c>
      <c r="D21" s="22"/>
      <c r="E21" s="23">
        <v>2688261271</v>
      </c>
      <c r="F21" s="24">
        <v>2664604274</v>
      </c>
      <c r="G21" s="24">
        <v>155279317</v>
      </c>
      <c r="H21" s="24">
        <v>164859713</v>
      </c>
      <c r="I21" s="24">
        <v>178669612</v>
      </c>
      <c r="J21" s="24">
        <v>498808642</v>
      </c>
      <c r="K21" s="24">
        <v>194972643</v>
      </c>
      <c r="L21" s="24">
        <v>215984548</v>
      </c>
      <c r="M21" s="24">
        <v>252557435</v>
      </c>
      <c r="N21" s="24">
        <v>663514626</v>
      </c>
      <c r="O21" s="24"/>
      <c r="P21" s="24"/>
      <c r="Q21" s="24"/>
      <c r="R21" s="24"/>
      <c r="S21" s="24"/>
      <c r="T21" s="24"/>
      <c r="U21" s="24"/>
      <c r="V21" s="24"/>
      <c r="W21" s="24">
        <v>1162323268</v>
      </c>
      <c r="X21" s="24">
        <v>1327310730</v>
      </c>
      <c r="Y21" s="24">
        <v>-164987462</v>
      </c>
      <c r="Z21" s="6">
        <v>-12.43</v>
      </c>
      <c r="AA21" s="22">
        <v>2664604274</v>
      </c>
    </row>
    <row r="22" spans="1:27" ht="13.5">
      <c r="A22" s="5" t="s">
        <v>49</v>
      </c>
      <c r="B22" s="3"/>
      <c r="C22" s="25">
        <v>1375489222</v>
      </c>
      <c r="D22" s="25"/>
      <c r="E22" s="26">
        <v>1640953902</v>
      </c>
      <c r="F22" s="27">
        <v>1633143518</v>
      </c>
      <c r="G22" s="27">
        <v>84631621</v>
      </c>
      <c r="H22" s="27">
        <v>105194654</v>
      </c>
      <c r="I22" s="27">
        <v>104436571</v>
      </c>
      <c r="J22" s="27">
        <v>294262846</v>
      </c>
      <c r="K22" s="27">
        <v>113756778</v>
      </c>
      <c r="L22" s="27">
        <v>133573269</v>
      </c>
      <c r="M22" s="27">
        <v>151616171</v>
      </c>
      <c r="N22" s="27">
        <v>398946218</v>
      </c>
      <c r="O22" s="27"/>
      <c r="P22" s="27"/>
      <c r="Q22" s="27"/>
      <c r="R22" s="27"/>
      <c r="S22" s="27"/>
      <c r="T22" s="27"/>
      <c r="U22" s="27"/>
      <c r="V22" s="27"/>
      <c r="W22" s="27">
        <v>693209064</v>
      </c>
      <c r="X22" s="27">
        <v>728812248</v>
      </c>
      <c r="Y22" s="27">
        <v>-35603184</v>
      </c>
      <c r="Z22" s="7">
        <v>-4.89</v>
      </c>
      <c r="AA22" s="25">
        <v>1633143518</v>
      </c>
    </row>
    <row r="23" spans="1:27" ht="13.5">
      <c r="A23" s="5" t="s">
        <v>50</v>
      </c>
      <c r="B23" s="3"/>
      <c r="C23" s="22">
        <v>993489824</v>
      </c>
      <c r="D23" s="22"/>
      <c r="E23" s="23">
        <v>1057543422</v>
      </c>
      <c r="F23" s="24">
        <v>1057543422</v>
      </c>
      <c r="G23" s="24">
        <v>82953409</v>
      </c>
      <c r="H23" s="24">
        <v>92225572</v>
      </c>
      <c r="I23" s="24">
        <v>95990804</v>
      </c>
      <c r="J23" s="24">
        <v>271169785</v>
      </c>
      <c r="K23" s="24">
        <v>90480005</v>
      </c>
      <c r="L23" s="24">
        <v>99168280</v>
      </c>
      <c r="M23" s="24">
        <v>80663609</v>
      </c>
      <c r="N23" s="24">
        <v>270311894</v>
      </c>
      <c r="O23" s="24"/>
      <c r="P23" s="24"/>
      <c r="Q23" s="24"/>
      <c r="R23" s="24"/>
      <c r="S23" s="24"/>
      <c r="T23" s="24"/>
      <c r="U23" s="24"/>
      <c r="V23" s="24"/>
      <c r="W23" s="24">
        <v>541481679</v>
      </c>
      <c r="X23" s="24">
        <v>553771712</v>
      </c>
      <c r="Y23" s="24">
        <v>-12290033</v>
      </c>
      <c r="Z23" s="6">
        <v>-2.22</v>
      </c>
      <c r="AA23" s="22">
        <v>1057543422</v>
      </c>
    </row>
    <row r="24" spans="1:27" ht="13.5">
      <c r="A24" s="2" t="s">
        <v>51</v>
      </c>
      <c r="B24" s="8" t="s">
        <v>52</v>
      </c>
      <c r="C24" s="19">
        <v>1029597</v>
      </c>
      <c r="D24" s="19"/>
      <c r="E24" s="20">
        <v>3257722</v>
      </c>
      <c r="F24" s="21">
        <v>3257722</v>
      </c>
      <c r="G24" s="21">
        <v>153</v>
      </c>
      <c r="H24" s="21">
        <v>1025</v>
      </c>
      <c r="I24" s="21">
        <v>856</v>
      </c>
      <c r="J24" s="21">
        <v>2034</v>
      </c>
      <c r="K24" s="21">
        <v>120933</v>
      </c>
      <c r="L24" s="21">
        <v>281</v>
      </c>
      <c r="M24" s="21">
        <v>32</v>
      </c>
      <c r="N24" s="21">
        <v>121246</v>
      </c>
      <c r="O24" s="21"/>
      <c r="P24" s="21"/>
      <c r="Q24" s="21"/>
      <c r="R24" s="21"/>
      <c r="S24" s="21"/>
      <c r="T24" s="21"/>
      <c r="U24" s="21"/>
      <c r="V24" s="21"/>
      <c r="W24" s="21">
        <v>123280</v>
      </c>
      <c r="X24" s="21">
        <v>2823860</v>
      </c>
      <c r="Y24" s="21">
        <v>-2700580</v>
      </c>
      <c r="Z24" s="4">
        <v>-95.63</v>
      </c>
      <c r="AA24" s="19">
        <v>3257722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28124488400</v>
      </c>
      <c r="D25" s="40">
        <f>+D5+D9+D15+D19+D24</f>
        <v>0</v>
      </c>
      <c r="E25" s="41">
        <f t="shared" si="4"/>
        <v>31253837847</v>
      </c>
      <c r="F25" s="42">
        <f t="shared" si="4"/>
        <v>32275572490</v>
      </c>
      <c r="G25" s="42">
        <f t="shared" si="4"/>
        <v>2414951260</v>
      </c>
      <c r="H25" s="42">
        <f t="shared" si="4"/>
        <v>2881402252</v>
      </c>
      <c r="I25" s="42">
        <f t="shared" si="4"/>
        <v>2133281684</v>
      </c>
      <c r="J25" s="42">
        <f t="shared" si="4"/>
        <v>7429635196</v>
      </c>
      <c r="K25" s="42">
        <f t="shared" si="4"/>
        <v>2218294499</v>
      </c>
      <c r="L25" s="42">
        <f t="shared" si="4"/>
        <v>2296183203</v>
      </c>
      <c r="M25" s="42">
        <f t="shared" si="4"/>
        <v>3461658530</v>
      </c>
      <c r="N25" s="42">
        <f t="shared" si="4"/>
        <v>7976136232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15405771428</v>
      </c>
      <c r="X25" s="42">
        <f t="shared" si="4"/>
        <v>15248529406</v>
      </c>
      <c r="Y25" s="42">
        <f t="shared" si="4"/>
        <v>157242022</v>
      </c>
      <c r="Z25" s="43">
        <f>+IF(X25&lt;&gt;0,+(Y25/X25)*100,0)</f>
        <v>1.031194666799333</v>
      </c>
      <c r="AA25" s="40">
        <f>+AA5+AA9+AA15+AA19+AA24</f>
        <v>32275572490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5936977445</v>
      </c>
      <c r="D28" s="19">
        <f>SUM(D29:D31)</f>
        <v>0</v>
      </c>
      <c r="E28" s="20">
        <f t="shared" si="5"/>
        <v>5261995057</v>
      </c>
      <c r="F28" s="21">
        <f t="shared" si="5"/>
        <v>5286702378</v>
      </c>
      <c r="G28" s="21">
        <f t="shared" si="5"/>
        <v>380887397</v>
      </c>
      <c r="H28" s="21">
        <f t="shared" si="5"/>
        <v>423725725</v>
      </c>
      <c r="I28" s="21">
        <f t="shared" si="5"/>
        <v>379005092</v>
      </c>
      <c r="J28" s="21">
        <f t="shared" si="5"/>
        <v>1183618214</v>
      </c>
      <c r="K28" s="21">
        <f t="shared" si="5"/>
        <v>399545882</v>
      </c>
      <c r="L28" s="21">
        <f t="shared" si="5"/>
        <v>441320285</v>
      </c>
      <c r="M28" s="21">
        <f t="shared" si="5"/>
        <v>406827073</v>
      </c>
      <c r="N28" s="21">
        <f t="shared" si="5"/>
        <v>1247693240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2431311454</v>
      </c>
      <c r="X28" s="21">
        <f t="shared" si="5"/>
        <v>2659628225</v>
      </c>
      <c r="Y28" s="21">
        <f t="shared" si="5"/>
        <v>-228316771</v>
      </c>
      <c r="Z28" s="4">
        <f>+IF(X28&lt;&gt;0,+(Y28/X28)*100,0)</f>
        <v>-8.584537073785944</v>
      </c>
      <c r="AA28" s="19">
        <f>SUM(AA29:AA31)</f>
        <v>5286702378</v>
      </c>
    </row>
    <row r="29" spans="1:27" ht="13.5">
      <c r="A29" s="5" t="s">
        <v>33</v>
      </c>
      <c r="B29" s="3"/>
      <c r="C29" s="22">
        <v>307105106</v>
      </c>
      <c r="D29" s="22"/>
      <c r="E29" s="23">
        <v>352475544</v>
      </c>
      <c r="F29" s="24">
        <v>356595941</v>
      </c>
      <c r="G29" s="24">
        <v>33860356</v>
      </c>
      <c r="H29" s="24">
        <v>26414673</v>
      </c>
      <c r="I29" s="24">
        <v>25217152</v>
      </c>
      <c r="J29" s="24">
        <v>85492181</v>
      </c>
      <c r="K29" s="24">
        <v>23682739</v>
      </c>
      <c r="L29" s="24">
        <v>28889092</v>
      </c>
      <c r="M29" s="24">
        <v>64565976</v>
      </c>
      <c r="N29" s="24">
        <v>117137807</v>
      </c>
      <c r="O29" s="24"/>
      <c r="P29" s="24"/>
      <c r="Q29" s="24"/>
      <c r="R29" s="24"/>
      <c r="S29" s="24"/>
      <c r="T29" s="24"/>
      <c r="U29" s="24"/>
      <c r="V29" s="24"/>
      <c r="W29" s="24">
        <v>202629988</v>
      </c>
      <c r="X29" s="24">
        <v>182738454</v>
      </c>
      <c r="Y29" s="24">
        <v>19891534</v>
      </c>
      <c r="Z29" s="6">
        <v>10.89</v>
      </c>
      <c r="AA29" s="22">
        <v>356595941</v>
      </c>
    </row>
    <row r="30" spans="1:27" ht="13.5">
      <c r="A30" s="5" t="s">
        <v>34</v>
      </c>
      <c r="B30" s="3"/>
      <c r="C30" s="25">
        <v>3508741633</v>
      </c>
      <c r="D30" s="25"/>
      <c r="E30" s="26">
        <v>2497064854</v>
      </c>
      <c r="F30" s="27">
        <v>2498016470</v>
      </c>
      <c r="G30" s="27">
        <v>168944091</v>
      </c>
      <c r="H30" s="27">
        <v>191796499</v>
      </c>
      <c r="I30" s="27">
        <v>186129223</v>
      </c>
      <c r="J30" s="27">
        <v>546869813</v>
      </c>
      <c r="K30" s="27">
        <v>196002425</v>
      </c>
      <c r="L30" s="27">
        <v>199259458</v>
      </c>
      <c r="M30" s="27">
        <v>199349393</v>
      </c>
      <c r="N30" s="27">
        <v>594611276</v>
      </c>
      <c r="O30" s="27"/>
      <c r="P30" s="27"/>
      <c r="Q30" s="27"/>
      <c r="R30" s="27"/>
      <c r="S30" s="27"/>
      <c r="T30" s="27"/>
      <c r="U30" s="27"/>
      <c r="V30" s="27"/>
      <c r="W30" s="27">
        <v>1141481089</v>
      </c>
      <c r="X30" s="27">
        <v>1247407623</v>
      </c>
      <c r="Y30" s="27">
        <v>-105926534</v>
      </c>
      <c r="Z30" s="7">
        <v>-8.49</v>
      </c>
      <c r="AA30" s="25">
        <v>2498016470</v>
      </c>
    </row>
    <row r="31" spans="1:27" ht="13.5">
      <c r="A31" s="5" t="s">
        <v>35</v>
      </c>
      <c r="B31" s="3"/>
      <c r="C31" s="22">
        <v>2121130706</v>
      </c>
      <c r="D31" s="22"/>
      <c r="E31" s="23">
        <v>2412454659</v>
      </c>
      <c r="F31" s="24">
        <v>2432089967</v>
      </c>
      <c r="G31" s="24">
        <v>178082950</v>
      </c>
      <c r="H31" s="24">
        <v>205514553</v>
      </c>
      <c r="I31" s="24">
        <v>167658717</v>
      </c>
      <c r="J31" s="24">
        <v>551256220</v>
      </c>
      <c r="K31" s="24">
        <v>179860718</v>
      </c>
      <c r="L31" s="24">
        <v>213171735</v>
      </c>
      <c r="M31" s="24">
        <v>142911704</v>
      </c>
      <c r="N31" s="24">
        <v>535944157</v>
      </c>
      <c r="O31" s="24"/>
      <c r="P31" s="24"/>
      <c r="Q31" s="24"/>
      <c r="R31" s="24"/>
      <c r="S31" s="24"/>
      <c r="T31" s="24"/>
      <c r="U31" s="24"/>
      <c r="V31" s="24"/>
      <c r="W31" s="24">
        <v>1087200377</v>
      </c>
      <c r="X31" s="24">
        <v>1229482148</v>
      </c>
      <c r="Y31" s="24">
        <v>-142281771</v>
      </c>
      <c r="Z31" s="6">
        <v>-11.57</v>
      </c>
      <c r="AA31" s="22">
        <v>2432089967</v>
      </c>
    </row>
    <row r="32" spans="1:27" ht="13.5">
      <c r="A32" s="2" t="s">
        <v>36</v>
      </c>
      <c r="B32" s="3"/>
      <c r="C32" s="19">
        <f aca="true" t="shared" si="6" ref="C32:Y32">SUM(C33:C37)</f>
        <v>5346721085</v>
      </c>
      <c r="D32" s="19">
        <f>SUM(D33:D37)</f>
        <v>0</v>
      </c>
      <c r="E32" s="20">
        <f t="shared" si="6"/>
        <v>6131303019</v>
      </c>
      <c r="F32" s="21">
        <f t="shared" si="6"/>
        <v>6877675784</v>
      </c>
      <c r="G32" s="21">
        <f t="shared" si="6"/>
        <v>293813297</v>
      </c>
      <c r="H32" s="21">
        <f t="shared" si="6"/>
        <v>413051340</v>
      </c>
      <c r="I32" s="21">
        <f t="shared" si="6"/>
        <v>411801678</v>
      </c>
      <c r="J32" s="21">
        <f t="shared" si="6"/>
        <v>1118666315</v>
      </c>
      <c r="K32" s="21">
        <f t="shared" si="6"/>
        <v>441777817</v>
      </c>
      <c r="L32" s="21">
        <f t="shared" si="6"/>
        <v>530932808</v>
      </c>
      <c r="M32" s="21">
        <f t="shared" si="6"/>
        <v>423202296</v>
      </c>
      <c r="N32" s="21">
        <f t="shared" si="6"/>
        <v>1395912921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2514579236</v>
      </c>
      <c r="X32" s="21">
        <f t="shared" si="6"/>
        <v>2713979548</v>
      </c>
      <c r="Y32" s="21">
        <f t="shared" si="6"/>
        <v>-199400312</v>
      </c>
      <c r="Z32" s="4">
        <f>+IF(X32&lt;&gt;0,+(Y32/X32)*100,0)</f>
        <v>-7.347156029489725</v>
      </c>
      <c r="AA32" s="19">
        <f>SUM(AA33:AA37)</f>
        <v>6877675784</v>
      </c>
    </row>
    <row r="33" spans="1:27" ht="13.5">
      <c r="A33" s="5" t="s">
        <v>37</v>
      </c>
      <c r="B33" s="3"/>
      <c r="C33" s="22">
        <v>512790695</v>
      </c>
      <c r="D33" s="22"/>
      <c r="E33" s="23">
        <v>586795208</v>
      </c>
      <c r="F33" s="24">
        <v>587783201</v>
      </c>
      <c r="G33" s="24">
        <v>33085752</v>
      </c>
      <c r="H33" s="24">
        <v>45074954</v>
      </c>
      <c r="I33" s="24">
        <v>45865845</v>
      </c>
      <c r="J33" s="24">
        <v>124026551</v>
      </c>
      <c r="K33" s="24">
        <v>45473923</v>
      </c>
      <c r="L33" s="24">
        <v>63548530</v>
      </c>
      <c r="M33" s="24">
        <v>36146230</v>
      </c>
      <c r="N33" s="24">
        <v>145168683</v>
      </c>
      <c r="O33" s="24"/>
      <c r="P33" s="24"/>
      <c r="Q33" s="24"/>
      <c r="R33" s="24"/>
      <c r="S33" s="24"/>
      <c r="T33" s="24"/>
      <c r="U33" s="24"/>
      <c r="V33" s="24"/>
      <c r="W33" s="24">
        <v>269195234</v>
      </c>
      <c r="X33" s="24">
        <v>309199647</v>
      </c>
      <c r="Y33" s="24">
        <v>-40004413</v>
      </c>
      <c r="Z33" s="6">
        <v>-12.94</v>
      </c>
      <c r="AA33" s="22">
        <v>587783201</v>
      </c>
    </row>
    <row r="34" spans="1:27" ht="13.5">
      <c r="A34" s="5" t="s">
        <v>38</v>
      </c>
      <c r="B34" s="3"/>
      <c r="C34" s="22">
        <v>1263724248</v>
      </c>
      <c r="D34" s="22"/>
      <c r="E34" s="23">
        <v>1304583092</v>
      </c>
      <c r="F34" s="24">
        <v>1309085453</v>
      </c>
      <c r="G34" s="24">
        <v>68333799</v>
      </c>
      <c r="H34" s="24">
        <v>92940754</v>
      </c>
      <c r="I34" s="24">
        <v>99756556</v>
      </c>
      <c r="J34" s="24">
        <v>261031109</v>
      </c>
      <c r="K34" s="24">
        <v>101457289</v>
      </c>
      <c r="L34" s="24">
        <v>122779022</v>
      </c>
      <c r="M34" s="24">
        <v>104149430</v>
      </c>
      <c r="N34" s="24">
        <v>328385741</v>
      </c>
      <c r="O34" s="24"/>
      <c r="P34" s="24"/>
      <c r="Q34" s="24"/>
      <c r="R34" s="24"/>
      <c r="S34" s="24"/>
      <c r="T34" s="24"/>
      <c r="U34" s="24"/>
      <c r="V34" s="24"/>
      <c r="W34" s="24">
        <v>589416850</v>
      </c>
      <c r="X34" s="24">
        <v>618638073</v>
      </c>
      <c r="Y34" s="24">
        <v>-29221223</v>
      </c>
      <c r="Z34" s="6">
        <v>-4.72</v>
      </c>
      <c r="AA34" s="22">
        <v>1309085453</v>
      </c>
    </row>
    <row r="35" spans="1:27" ht="13.5">
      <c r="A35" s="5" t="s">
        <v>39</v>
      </c>
      <c r="B35" s="3"/>
      <c r="C35" s="22">
        <v>1960175865</v>
      </c>
      <c r="D35" s="22"/>
      <c r="E35" s="23">
        <v>1718262200</v>
      </c>
      <c r="F35" s="24">
        <v>2460415546</v>
      </c>
      <c r="G35" s="24">
        <v>104658948</v>
      </c>
      <c r="H35" s="24">
        <v>135826649</v>
      </c>
      <c r="I35" s="24">
        <v>138746426</v>
      </c>
      <c r="J35" s="24">
        <v>379232023</v>
      </c>
      <c r="K35" s="24">
        <v>133917209</v>
      </c>
      <c r="L35" s="24">
        <v>191746617</v>
      </c>
      <c r="M35" s="24">
        <v>123943627</v>
      </c>
      <c r="N35" s="24">
        <v>449607453</v>
      </c>
      <c r="O35" s="24"/>
      <c r="P35" s="24"/>
      <c r="Q35" s="24"/>
      <c r="R35" s="24"/>
      <c r="S35" s="24"/>
      <c r="T35" s="24"/>
      <c r="U35" s="24"/>
      <c r="V35" s="24"/>
      <c r="W35" s="24">
        <v>828839476</v>
      </c>
      <c r="X35" s="24">
        <v>896121772</v>
      </c>
      <c r="Y35" s="24">
        <v>-67282296</v>
      </c>
      <c r="Z35" s="6">
        <v>-7.51</v>
      </c>
      <c r="AA35" s="22">
        <v>2460415546</v>
      </c>
    </row>
    <row r="36" spans="1:27" ht="13.5">
      <c r="A36" s="5" t="s">
        <v>40</v>
      </c>
      <c r="B36" s="3"/>
      <c r="C36" s="22">
        <v>968161604</v>
      </c>
      <c r="D36" s="22"/>
      <c r="E36" s="23">
        <v>1795549726</v>
      </c>
      <c r="F36" s="24">
        <v>1794333256</v>
      </c>
      <c r="G36" s="24">
        <v>48903123</v>
      </c>
      <c r="H36" s="24">
        <v>82246647</v>
      </c>
      <c r="I36" s="24">
        <v>63505774</v>
      </c>
      <c r="J36" s="24">
        <v>194655544</v>
      </c>
      <c r="K36" s="24">
        <v>98455488</v>
      </c>
      <c r="L36" s="24">
        <v>74562815</v>
      </c>
      <c r="M36" s="24">
        <v>102032445</v>
      </c>
      <c r="N36" s="24">
        <v>275050748</v>
      </c>
      <c r="O36" s="24"/>
      <c r="P36" s="24"/>
      <c r="Q36" s="24"/>
      <c r="R36" s="24"/>
      <c r="S36" s="24"/>
      <c r="T36" s="24"/>
      <c r="U36" s="24"/>
      <c r="V36" s="24"/>
      <c r="W36" s="24">
        <v>469706292</v>
      </c>
      <c r="X36" s="24">
        <v>473583567</v>
      </c>
      <c r="Y36" s="24">
        <v>-3877275</v>
      </c>
      <c r="Z36" s="6">
        <v>-0.82</v>
      </c>
      <c r="AA36" s="22">
        <v>1794333256</v>
      </c>
    </row>
    <row r="37" spans="1:27" ht="13.5">
      <c r="A37" s="5" t="s">
        <v>41</v>
      </c>
      <c r="B37" s="3"/>
      <c r="C37" s="25">
        <v>641868673</v>
      </c>
      <c r="D37" s="25"/>
      <c r="E37" s="26">
        <v>726112793</v>
      </c>
      <c r="F37" s="27">
        <v>726058328</v>
      </c>
      <c r="G37" s="27">
        <v>38831675</v>
      </c>
      <c r="H37" s="27">
        <v>56962336</v>
      </c>
      <c r="I37" s="27">
        <v>63927077</v>
      </c>
      <c r="J37" s="27">
        <v>159721088</v>
      </c>
      <c r="K37" s="27">
        <v>62473908</v>
      </c>
      <c r="L37" s="27">
        <v>78295824</v>
      </c>
      <c r="M37" s="27">
        <v>56930564</v>
      </c>
      <c r="N37" s="27">
        <v>197700296</v>
      </c>
      <c r="O37" s="27"/>
      <c r="P37" s="27"/>
      <c r="Q37" s="27"/>
      <c r="R37" s="27"/>
      <c r="S37" s="27"/>
      <c r="T37" s="27"/>
      <c r="U37" s="27"/>
      <c r="V37" s="27"/>
      <c r="W37" s="27">
        <v>357421384</v>
      </c>
      <c r="X37" s="27">
        <v>416436489</v>
      </c>
      <c r="Y37" s="27">
        <v>-59015105</v>
      </c>
      <c r="Z37" s="7">
        <v>-14.17</v>
      </c>
      <c r="AA37" s="25">
        <v>726058328</v>
      </c>
    </row>
    <row r="38" spans="1:27" ht="13.5">
      <c r="A38" s="2" t="s">
        <v>42</v>
      </c>
      <c r="B38" s="8"/>
      <c r="C38" s="19">
        <f aca="true" t="shared" si="7" ref="C38:Y38">SUM(C39:C41)</f>
        <v>2662375689</v>
      </c>
      <c r="D38" s="19">
        <f>SUM(D39:D41)</f>
        <v>0</v>
      </c>
      <c r="E38" s="20">
        <f t="shared" si="7"/>
        <v>3047371026</v>
      </c>
      <c r="F38" s="21">
        <f t="shared" si="7"/>
        <v>3040027023</v>
      </c>
      <c r="G38" s="21">
        <f t="shared" si="7"/>
        <v>186351145</v>
      </c>
      <c r="H38" s="21">
        <f t="shared" si="7"/>
        <v>222206920</v>
      </c>
      <c r="I38" s="21">
        <f t="shared" si="7"/>
        <v>266132174</v>
      </c>
      <c r="J38" s="21">
        <f t="shared" si="7"/>
        <v>674690239</v>
      </c>
      <c r="K38" s="21">
        <f t="shared" si="7"/>
        <v>229571325</v>
      </c>
      <c r="L38" s="21">
        <f t="shared" si="7"/>
        <v>299209045</v>
      </c>
      <c r="M38" s="21">
        <f t="shared" si="7"/>
        <v>267693443</v>
      </c>
      <c r="N38" s="21">
        <f t="shared" si="7"/>
        <v>796473813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1471164052</v>
      </c>
      <c r="X38" s="21">
        <f t="shared" si="7"/>
        <v>1481741100</v>
      </c>
      <c r="Y38" s="21">
        <f t="shared" si="7"/>
        <v>-10577048</v>
      </c>
      <c r="Z38" s="4">
        <f>+IF(X38&lt;&gt;0,+(Y38/X38)*100,0)</f>
        <v>-0.7138256474089839</v>
      </c>
      <c r="AA38" s="19">
        <f>SUM(AA39:AA41)</f>
        <v>3040027023</v>
      </c>
    </row>
    <row r="39" spans="1:27" ht="13.5">
      <c r="A39" s="5" t="s">
        <v>43</v>
      </c>
      <c r="B39" s="3"/>
      <c r="C39" s="22">
        <v>524830208</v>
      </c>
      <c r="D39" s="22"/>
      <c r="E39" s="23">
        <v>597362893</v>
      </c>
      <c r="F39" s="24">
        <v>601939989</v>
      </c>
      <c r="G39" s="24">
        <v>56324878</v>
      </c>
      <c r="H39" s="24">
        <v>42957697</v>
      </c>
      <c r="I39" s="24">
        <v>54114946</v>
      </c>
      <c r="J39" s="24">
        <v>153397521</v>
      </c>
      <c r="K39" s="24">
        <v>44853640</v>
      </c>
      <c r="L39" s="24">
        <v>61915861</v>
      </c>
      <c r="M39" s="24">
        <v>63451215</v>
      </c>
      <c r="N39" s="24">
        <v>170220716</v>
      </c>
      <c r="O39" s="24"/>
      <c r="P39" s="24"/>
      <c r="Q39" s="24"/>
      <c r="R39" s="24"/>
      <c r="S39" s="24"/>
      <c r="T39" s="24"/>
      <c r="U39" s="24"/>
      <c r="V39" s="24"/>
      <c r="W39" s="24">
        <v>323618237</v>
      </c>
      <c r="X39" s="24">
        <v>315068699</v>
      </c>
      <c r="Y39" s="24">
        <v>8549538</v>
      </c>
      <c r="Z39" s="6">
        <v>2.71</v>
      </c>
      <c r="AA39" s="22">
        <v>601939989</v>
      </c>
    </row>
    <row r="40" spans="1:27" ht="13.5">
      <c r="A40" s="5" t="s">
        <v>44</v>
      </c>
      <c r="B40" s="3"/>
      <c r="C40" s="22">
        <v>1901701736</v>
      </c>
      <c r="D40" s="22"/>
      <c r="E40" s="23">
        <v>2185070375</v>
      </c>
      <c r="F40" s="24">
        <v>2170879868</v>
      </c>
      <c r="G40" s="24">
        <v>111678094</v>
      </c>
      <c r="H40" s="24">
        <v>159500157</v>
      </c>
      <c r="I40" s="24">
        <v>190490281</v>
      </c>
      <c r="J40" s="24">
        <v>461668532</v>
      </c>
      <c r="K40" s="24">
        <v>163828128</v>
      </c>
      <c r="L40" s="24">
        <v>207110103</v>
      </c>
      <c r="M40" s="24">
        <v>196930157</v>
      </c>
      <c r="N40" s="24">
        <v>567868388</v>
      </c>
      <c r="O40" s="24"/>
      <c r="P40" s="24"/>
      <c r="Q40" s="24"/>
      <c r="R40" s="24"/>
      <c r="S40" s="24"/>
      <c r="T40" s="24"/>
      <c r="U40" s="24"/>
      <c r="V40" s="24"/>
      <c r="W40" s="24">
        <v>1029536920</v>
      </c>
      <c r="X40" s="24">
        <v>1033006855</v>
      </c>
      <c r="Y40" s="24">
        <v>-3469935</v>
      </c>
      <c r="Z40" s="6">
        <v>-0.34</v>
      </c>
      <c r="AA40" s="22">
        <v>2170879868</v>
      </c>
    </row>
    <row r="41" spans="1:27" ht="13.5">
      <c r="A41" s="5" t="s">
        <v>45</v>
      </c>
      <c r="B41" s="3"/>
      <c r="C41" s="22">
        <v>235843745</v>
      </c>
      <c r="D41" s="22"/>
      <c r="E41" s="23">
        <v>264937758</v>
      </c>
      <c r="F41" s="24">
        <v>267207166</v>
      </c>
      <c r="G41" s="24">
        <v>18348173</v>
      </c>
      <c r="H41" s="24">
        <v>19749066</v>
      </c>
      <c r="I41" s="24">
        <v>21526947</v>
      </c>
      <c r="J41" s="24">
        <v>59624186</v>
      </c>
      <c r="K41" s="24">
        <v>20889557</v>
      </c>
      <c r="L41" s="24">
        <v>30183081</v>
      </c>
      <c r="M41" s="24">
        <v>7312071</v>
      </c>
      <c r="N41" s="24">
        <v>58384709</v>
      </c>
      <c r="O41" s="24"/>
      <c r="P41" s="24"/>
      <c r="Q41" s="24"/>
      <c r="R41" s="24"/>
      <c r="S41" s="24"/>
      <c r="T41" s="24"/>
      <c r="U41" s="24"/>
      <c r="V41" s="24"/>
      <c r="W41" s="24">
        <v>118008895</v>
      </c>
      <c r="X41" s="24">
        <v>133665546</v>
      </c>
      <c r="Y41" s="24">
        <v>-15656651</v>
      </c>
      <c r="Z41" s="6">
        <v>-11.71</v>
      </c>
      <c r="AA41" s="22">
        <v>267207166</v>
      </c>
    </row>
    <row r="42" spans="1:27" ht="13.5">
      <c r="A42" s="2" t="s">
        <v>46</v>
      </c>
      <c r="B42" s="8"/>
      <c r="C42" s="19">
        <f aca="true" t="shared" si="8" ref="C42:Y42">SUM(C43:C46)</f>
        <v>12270260227</v>
      </c>
      <c r="D42" s="19">
        <f>SUM(D43:D46)</f>
        <v>0</v>
      </c>
      <c r="E42" s="20">
        <f t="shared" si="8"/>
        <v>13902063678</v>
      </c>
      <c r="F42" s="21">
        <f t="shared" si="8"/>
        <v>13924735959</v>
      </c>
      <c r="G42" s="21">
        <f t="shared" si="8"/>
        <v>422126516</v>
      </c>
      <c r="H42" s="21">
        <f t="shared" si="8"/>
        <v>1426373843</v>
      </c>
      <c r="I42" s="21">
        <f t="shared" si="8"/>
        <v>1408231018</v>
      </c>
      <c r="J42" s="21">
        <f t="shared" si="8"/>
        <v>3256731377</v>
      </c>
      <c r="K42" s="21">
        <f t="shared" si="8"/>
        <v>1011527332</v>
      </c>
      <c r="L42" s="21">
        <f t="shared" si="8"/>
        <v>1158106291</v>
      </c>
      <c r="M42" s="21">
        <f t="shared" si="8"/>
        <v>1004243809</v>
      </c>
      <c r="N42" s="21">
        <f t="shared" si="8"/>
        <v>3173877432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6430608809</v>
      </c>
      <c r="X42" s="21">
        <f t="shared" si="8"/>
        <v>6707462544</v>
      </c>
      <c r="Y42" s="21">
        <f t="shared" si="8"/>
        <v>-276853735</v>
      </c>
      <c r="Z42" s="4">
        <f>+IF(X42&lt;&gt;0,+(Y42/X42)*100,0)</f>
        <v>-4.127547983814727</v>
      </c>
      <c r="AA42" s="19">
        <f>SUM(AA43:AA46)</f>
        <v>13924735959</v>
      </c>
    </row>
    <row r="43" spans="1:27" ht="13.5">
      <c r="A43" s="5" t="s">
        <v>47</v>
      </c>
      <c r="B43" s="3"/>
      <c r="C43" s="22">
        <v>7682668908</v>
      </c>
      <c r="D43" s="22"/>
      <c r="E43" s="23">
        <v>8628237241</v>
      </c>
      <c r="F43" s="24">
        <v>8653184767</v>
      </c>
      <c r="G43" s="24">
        <v>137046894</v>
      </c>
      <c r="H43" s="24">
        <v>1020553237</v>
      </c>
      <c r="I43" s="24">
        <v>961972976</v>
      </c>
      <c r="J43" s="24">
        <v>2119573107</v>
      </c>
      <c r="K43" s="24">
        <v>612646805</v>
      </c>
      <c r="L43" s="24">
        <v>663043109</v>
      </c>
      <c r="M43" s="24">
        <v>594613015</v>
      </c>
      <c r="N43" s="24">
        <v>1870302929</v>
      </c>
      <c r="O43" s="24"/>
      <c r="P43" s="24"/>
      <c r="Q43" s="24"/>
      <c r="R43" s="24"/>
      <c r="S43" s="24"/>
      <c r="T43" s="24"/>
      <c r="U43" s="24"/>
      <c r="V43" s="24"/>
      <c r="W43" s="24">
        <v>3989876036</v>
      </c>
      <c r="X43" s="24">
        <v>4058094049</v>
      </c>
      <c r="Y43" s="24">
        <v>-68218013</v>
      </c>
      <c r="Z43" s="6">
        <v>-1.68</v>
      </c>
      <c r="AA43" s="22">
        <v>8653184767</v>
      </c>
    </row>
    <row r="44" spans="1:27" ht="13.5">
      <c r="A44" s="5" t="s">
        <v>48</v>
      </c>
      <c r="B44" s="3"/>
      <c r="C44" s="22">
        <v>1955303371</v>
      </c>
      <c r="D44" s="22"/>
      <c r="E44" s="23">
        <v>2227649244</v>
      </c>
      <c r="F44" s="24">
        <v>2203041757</v>
      </c>
      <c r="G44" s="24">
        <v>140272835</v>
      </c>
      <c r="H44" s="24">
        <v>162388371</v>
      </c>
      <c r="I44" s="24">
        <v>199566380</v>
      </c>
      <c r="J44" s="24">
        <v>502227586</v>
      </c>
      <c r="K44" s="24">
        <v>154216598</v>
      </c>
      <c r="L44" s="24">
        <v>211014976</v>
      </c>
      <c r="M44" s="24">
        <v>171484766</v>
      </c>
      <c r="N44" s="24">
        <v>536716340</v>
      </c>
      <c r="O44" s="24"/>
      <c r="P44" s="24"/>
      <c r="Q44" s="24"/>
      <c r="R44" s="24"/>
      <c r="S44" s="24"/>
      <c r="T44" s="24"/>
      <c r="U44" s="24"/>
      <c r="V44" s="24"/>
      <c r="W44" s="24">
        <v>1038943926</v>
      </c>
      <c r="X44" s="24">
        <v>1164598826</v>
      </c>
      <c r="Y44" s="24">
        <v>-125654900</v>
      </c>
      <c r="Z44" s="6">
        <v>-10.79</v>
      </c>
      <c r="AA44" s="22">
        <v>2203041757</v>
      </c>
    </row>
    <row r="45" spans="1:27" ht="13.5">
      <c r="A45" s="5" t="s">
        <v>49</v>
      </c>
      <c r="B45" s="3"/>
      <c r="C45" s="25">
        <v>1182537144</v>
      </c>
      <c r="D45" s="25"/>
      <c r="E45" s="26">
        <v>1360523438</v>
      </c>
      <c r="F45" s="27">
        <v>1382929647</v>
      </c>
      <c r="G45" s="27">
        <v>66040957</v>
      </c>
      <c r="H45" s="27">
        <v>101974597</v>
      </c>
      <c r="I45" s="27">
        <v>107142707</v>
      </c>
      <c r="J45" s="27">
        <v>275158261</v>
      </c>
      <c r="K45" s="27">
        <v>108075294</v>
      </c>
      <c r="L45" s="27">
        <v>118039965</v>
      </c>
      <c r="M45" s="27">
        <v>92525432</v>
      </c>
      <c r="N45" s="27">
        <v>318640691</v>
      </c>
      <c r="O45" s="27"/>
      <c r="P45" s="27"/>
      <c r="Q45" s="27"/>
      <c r="R45" s="27"/>
      <c r="S45" s="27"/>
      <c r="T45" s="27"/>
      <c r="U45" s="27"/>
      <c r="V45" s="27"/>
      <c r="W45" s="27">
        <v>593798952</v>
      </c>
      <c r="X45" s="27">
        <v>634938059</v>
      </c>
      <c r="Y45" s="27">
        <v>-41139107</v>
      </c>
      <c r="Z45" s="7">
        <v>-6.48</v>
      </c>
      <c r="AA45" s="25">
        <v>1382929647</v>
      </c>
    </row>
    <row r="46" spans="1:27" ht="13.5">
      <c r="A46" s="5" t="s">
        <v>50</v>
      </c>
      <c r="B46" s="3"/>
      <c r="C46" s="22">
        <v>1449750804</v>
      </c>
      <c r="D46" s="22"/>
      <c r="E46" s="23">
        <v>1685653755</v>
      </c>
      <c r="F46" s="24">
        <v>1685579788</v>
      </c>
      <c r="G46" s="24">
        <v>78765830</v>
      </c>
      <c r="H46" s="24">
        <v>141457638</v>
      </c>
      <c r="I46" s="24">
        <v>139548955</v>
      </c>
      <c r="J46" s="24">
        <v>359772423</v>
      </c>
      <c r="K46" s="24">
        <v>136588635</v>
      </c>
      <c r="L46" s="24">
        <v>166008241</v>
      </c>
      <c r="M46" s="24">
        <v>145620596</v>
      </c>
      <c r="N46" s="24">
        <v>448217472</v>
      </c>
      <c r="O46" s="24"/>
      <c r="P46" s="24"/>
      <c r="Q46" s="24"/>
      <c r="R46" s="24"/>
      <c r="S46" s="24"/>
      <c r="T46" s="24"/>
      <c r="U46" s="24"/>
      <c r="V46" s="24"/>
      <c r="W46" s="24">
        <v>807989895</v>
      </c>
      <c r="X46" s="24">
        <v>849831610</v>
      </c>
      <c r="Y46" s="24">
        <v>-41841715</v>
      </c>
      <c r="Z46" s="6">
        <v>-4.92</v>
      </c>
      <c r="AA46" s="22">
        <v>1685579788</v>
      </c>
    </row>
    <row r="47" spans="1:27" ht="13.5">
      <c r="A47" s="2" t="s">
        <v>51</v>
      </c>
      <c r="B47" s="8" t="s">
        <v>52</v>
      </c>
      <c r="C47" s="19">
        <v>85394746</v>
      </c>
      <c r="D47" s="19"/>
      <c r="E47" s="20">
        <v>95478363</v>
      </c>
      <c r="F47" s="21">
        <v>93745712</v>
      </c>
      <c r="G47" s="21">
        <v>11643356</v>
      </c>
      <c r="H47" s="21">
        <v>4881114</v>
      </c>
      <c r="I47" s="21">
        <v>12597513</v>
      </c>
      <c r="J47" s="21">
        <v>29121983</v>
      </c>
      <c r="K47" s="21">
        <v>7513580</v>
      </c>
      <c r="L47" s="21">
        <v>4792829</v>
      </c>
      <c r="M47" s="21">
        <v>12069960</v>
      </c>
      <c r="N47" s="21">
        <v>24376369</v>
      </c>
      <c r="O47" s="21"/>
      <c r="P47" s="21"/>
      <c r="Q47" s="21"/>
      <c r="R47" s="21"/>
      <c r="S47" s="21"/>
      <c r="T47" s="21"/>
      <c r="U47" s="21"/>
      <c r="V47" s="21"/>
      <c r="W47" s="21">
        <v>53498352</v>
      </c>
      <c r="X47" s="21">
        <v>43071764</v>
      </c>
      <c r="Y47" s="21">
        <v>10426588</v>
      </c>
      <c r="Z47" s="4">
        <v>24.21</v>
      </c>
      <c r="AA47" s="19">
        <v>93745712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26301729192</v>
      </c>
      <c r="D48" s="40">
        <f>+D28+D32+D38+D42+D47</f>
        <v>0</v>
      </c>
      <c r="E48" s="41">
        <f t="shared" si="9"/>
        <v>28438211143</v>
      </c>
      <c r="F48" s="42">
        <f t="shared" si="9"/>
        <v>29222886856</v>
      </c>
      <c r="G48" s="42">
        <f t="shared" si="9"/>
        <v>1294821711</v>
      </c>
      <c r="H48" s="42">
        <f t="shared" si="9"/>
        <v>2490238942</v>
      </c>
      <c r="I48" s="42">
        <f t="shared" si="9"/>
        <v>2477767475</v>
      </c>
      <c r="J48" s="42">
        <f t="shared" si="9"/>
        <v>6262828128</v>
      </c>
      <c r="K48" s="42">
        <f t="shared" si="9"/>
        <v>2089935936</v>
      </c>
      <c r="L48" s="42">
        <f t="shared" si="9"/>
        <v>2434361258</v>
      </c>
      <c r="M48" s="42">
        <f t="shared" si="9"/>
        <v>2114036581</v>
      </c>
      <c r="N48" s="42">
        <f t="shared" si="9"/>
        <v>6638333775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12901161903</v>
      </c>
      <c r="X48" s="42">
        <f t="shared" si="9"/>
        <v>13605883181</v>
      </c>
      <c r="Y48" s="42">
        <f t="shared" si="9"/>
        <v>-704721278</v>
      </c>
      <c r="Z48" s="43">
        <f>+IF(X48&lt;&gt;0,+(Y48/X48)*100,0)</f>
        <v>-5.17953350491875</v>
      </c>
      <c r="AA48" s="40">
        <f>+AA28+AA32+AA38+AA42+AA47</f>
        <v>29222886856</v>
      </c>
    </row>
    <row r="49" spans="1:27" ht="13.5">
      <c r="A49" s="14" t="s">
        <v>58</v>
      </c>
      <c r="B49" s="15"/>
      <c r="C49" s="44">
        <f aca="true" t="shared" si="10" ref="C49:Y49">+C25-C48</f>
        <v>1822759208</v>
      </c>
      <c r="D49" s="44">
        <f>+D25-D48</f>
        <v>0</v>
      </c>
      <c r="E49" s="45">
        <f t="shared" si="10"/>
        <v>2815626704</v>
      </c>
      <c r="F49" s="46">
        <f t="shared" si="10"/>
        <v>3052685634</v>
      </c>
      <c r="G49" s="46">
        <f t="shared" si="10"/>
        <v>1120129549</v>
      </c>
      <c r="H49" s="46">
        <f t="shared" si="10"/>
        <v>391163310</v>
      </c>
      <c r="I49" s="46">
        <f t="shared" si="10"/>
        <v>-344485791</v>
      </c>
      <c r="J49" s="46">
        <f t="shared" si="10"/>
        <v>1166807068</v>
      </c>
      <c r="K49" s="46">
        <f t="shared" si="10"/>
        <v>128358563</v>
      </c>
      <c r="L49" s="46">
        <f t="shared" si="10"/>
        <v>-138178055</v>
      </c>
      <c r="M49" s="46">
        <f t="shared" si="10"/>
        <v>1347621949</v>
      </c>
      <c r="N49" s="46">
        <f t="shared" si="10"/>
        <v>1337802457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2504609525</v>
      </c>
      <c r="X49" s="46">
        <f>IF(F25=F48,0,X25-X48)</f>
        <v>1642646225</v>
      </c>
      <c r="Y49" s="46">
        <f t="shared" si="10"/>
        <v>861963300</v>
      </c>
      <c r="Z49" s="47">
        <f>+IF(X49&lt;&gt;0,+(Y49/X49)*100,0)</f>
        <v>52.474068176183216</v>
      </c>
      <c r="AA49" s="44">
        <f>+AA25-AA48</f>
        <v>3052685634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29838494</v>
      </c>
      <c r="D5" s="19">
        <f>SUM(D6:D8)</f>
        <v>0</v>
      </c>
      <c r="E5" s="20">
        <f t="shared" si="0"/>
        <v>27866530</v>
      </c>
      <c r="F5" s="21">
        <f t="shared" si="0"/>
        <v>27866530</v>
      </c>
      <c r="G5" s="21">
        <f t="shared" si="0"/>
        <v>13680580</v>
      </c>
      <c r="H5" s="21">
        <f t="shared" si="0"/>
        <v>421913</v>
      </c>
      <c r="I5" s="21">
        <f t="shared" si="0"/>
        <v>378442</v>
      </c>
      <c r="J5" s="21">
        <f t="shared" si="0"/>
        <v>14480935</v>
      </c>
      <c r="K5" s="21">
        <f t="shared" si="0"/>
        <v>625963</v>
      </c>
      <c r="L5" s="21">
        <f t="shared" si="0"/>
        <v>935628</v>
      </c>
      <c r="M5" s="21">
        <f t="shared" si="0"/>
        <v>472116</v>
      </c>
      <c r="N5" s="21">
        <f t="shared" si="0"/>
        <v>2033707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16514642</v>
      </c>
      <c r="X5" s="21">
        <f t="shared" si="0"/>
        <v>16719918</v>
      </c>
      <c r="Y5" s="21">
        <f t="shared" si="0"/>
        <v>-205276</v>
      </c>
      <c r="Z5" s="4">
        <f>+IF(X5&lt;&gt;0,+(Y5/X5)*100,0)</f>
        <v>-1.2277332939073027</v>
      </c>
      <c r="AA5" s="19">
        <f>SUM(AA6:AA8)</f>
        <v>27866530</v>
      </c>
    </row>
    <row r="6" spans="1:27" ht="13.5">
      <c r="A6" s="5" t="s">
        <v>33</v>
      </c>
      <c r="B6" s="3"/>
      <c r="C6" s="22">
        <v>2372583</v>
      </c>
      <c r="D6" s="22"/>
      <c r="E6" s="23">
        <v>6454980</v>
      </c>
      <c r="F6" s="24">
        <v>6454980</v>
      </c>
      <c r="G6" s="24">
        <v>25000</v>
      </c>
      <c r="H6" s="24"/>
      <c r="I6" s="24"/>
      <c r="J6" s="24">
        <v>25000</v>
      </c>
      <c r="K6" s="24">
        <v>33900</v>
      </c>
      <c r="L6" s="24">
        <v>167600</v>
      </c>
      <c r="M6" s="24">
        <v>1500</v>
      </c>
      <c r="N6" s="24">
        <v>203000</v>
      </c>
      <c r="O6" s="24"/>
      <c r="P6" s="24"/>
      <c r="Q6" s="24"/>
      <c r="R6" s="24"/>
      <c r="S6" s="24"/>
      <c r="T6" s="24"/>
      <c r="U6" s="24"/>
      <c r="V6" s="24"/>
      <c r="W6" s="24">
        <v>228000</v>
      </c>
      <c r="X6" s="24">
        <v>3872988</v>
      </c>
      <c r="Y6" s="24">
        <v>-3644988</v>
      </c>
      <c r="Z6" s="6">
        <v>-94.11</v>
      </c>
      <c r="AA6" s="22">
        <v>6454980</v>
      </c>
    </row>
    <row r="7" spans="1:27" ht="13.5">
      <c r="A7" s="5" t="s">
        <v>34</v>
      </c>
      <c r="B7" s="3"/>
      <c r="C7" s="25">
        <v>27313518</v>
      </c>
      <c r="D7" s="25"/>
      <c r="E7" s="26">
        <v>21357500</v>
      </c>
      <c r="F7" s="27">
        <v>21357500</v>
      </c>
      <c r="G7" s="27">
        <v>13567287</v>
      </c>
      <c r="H7" s="27">
        <v>321096</v>
      </c>
      <c r="I7" s="27">
        <v>274612</v>
      </c>
      <c r="J7" s="27">
        <v>14162995</v>
      </c>
      <c r="K7" s="27">
        <v>482066</v>
      </c>
      <c r="L7" s="27">
        <v>297489</v>
      </c>
      <c r="M7" s="27">
        <v>355384</v>
      </c>
      <c r="N7" s="27">
        <v>1134939</v>
      </c>
      <c r="O7" s="27"/>
      <c r="P7" s="27"/>
      <c r="Q7" s="27"/>
      <c r="R7" s="27"/>
      <c r="S7" s="27"/>
      <c r="T7" s="27"/>
      <c r="U7" s="27"/>
      <c r="V7" s="27"/>
      <c r="W7" s="27">
        <v>15297934</v>
      </c>
      <c r="X7" s="27">
        <v>12814500</v>
      </c>
      <c r="Y7" s="27">
        <v>2483434</v>
      </c>
      <c r="Z7" s="7">
        <v>19.38</v>
      </c>
      <c r="AA7" s="25">
        <v>21357500</v>
      </c>
    </row>
    <row r="8" spans="1:27" ht="13.5">
      <c r="A8" s="5" t="s">
        <v>35</v>
      </c>
      <c r="B8" s="3"/>
      <c r="C8" s="22">
        <v>152393</v>
      </c>
      <c r="D8" s="22"/>
      <c r="E8" s="23">
        <v>54050</v>
      </c>
      <c r="F8" s="24">
        <v>54050</v>
      </c>
      <c r="G8" s="24">
        <v>88293</v>
      </c>
      <c r="H8" s="24">
        <v>100817</v>
      </c>
      <c r="I8" s="24">
        <v>103830</v>
      </c>
      <c r="J8" s="24">
        <v>292940</v>
      </c>
      <c r="K8" s="24">
        <v>109997</v>
      </c>
      <c r="L8" s="24">
        <v>470539</v>
      </c>
      <c r="M8" s="24">
        <v>115232</v>
      </c>
      <c r="N8" s="24">
        <v>695768</v>
      </c>
      <c r="O8" s="24"/>
      <c r="P8" s="24"/>
      <c r="Q8" s="24"/>
      <c r="R8" s="24"/>
      <c r="S8" s="24"/>
      <c r="T8" s="24"/>
      <c r="U8" s="24"/>
      <c r="V8" s="24"/>
      <c r="W8" s="24">
        <v>988708</v>
      </c>
      <c r="X8" s="24">
        <v>32430</v>
      </c>
      <c r="Y8" s="24">
        <v>956278</v>
      </c>
      <c r="Z8" s="6">
        <v>2948.74</v>
      </c>
      <c r="AA8" s="22">
        <v>54050</v>
      </c>
    </row>
    <row r="9" spans="1:27" ht="13.5">
      <c r="A9" s="2" t="s">
        <v>36</v>
      </c>
      <c r="B9" s="3"/>
      <c r="C9" s="19">
        <f aca="true" t="shared" si="1" ref="C9:Y9">SUM(C10:C14)</f>
        <v>17994820</v>
      </c>
      <c r="D9" s="19">
        <f>SUM(D10:D14)</f>
        <v>0</v>
      </c>
      <c r="E9" s="20">
        <f t="shared" si="1"/>
        <v>18227229</v>
      </c>
      <c r="F9" s="21">
        <f t="shared" si="1"/>
        <v>18227229</v>
      </c>
      <c r="G9" s="21">
        <f t="shared" si="1"/>
        <v>27235</v>
      </c>
      <c r="H9" s="21">
        <f t="shared" si="1"/>
        <v>31705</v>
      </c>
      <c r="I9" s="21">
        <f t="shared" si="1"/>
        <v>25760</v>
      </c>
      <c r="J9" s="21">
        <f t="shared" si="1"/>
        <v>84700</v>
      </c>
      <c r="K9" s="21">
        <f t="shared" si="1"/>
        <v>29507</v>
      </c>
      <c r="L9" s="21">
        <f t="shared" si="1"/>
        <v>24325</v>
      </c>
      <c r="M9" s="21">
        <f t="shared" si="1"/>
        <v>23984</v>
      </c>
      <c r="N9" s="21">
        <f t="shared" si="1"/>
        <v>77816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162516</v>
      </c>
      <c r="X9" s="21">
        <f t="shared" si="1"/>
        <v>10936338</v>
      </c>
      <c r="Y9" s="21">
        <f t="shared" si="1"/>
        <v>-10773822</v>
      </c>
      <c r="Z9" s="4">
        <f>+IF(X9&lt;&gt;0,+(Y9/X9)*100,0)</f>
        <v>-98.51398155397172</v>
      </c>
      <c r="AA9" s="19">
        <f>SUM(AA10:AA14)</f>
        <v>18227229</v>
      </c>
    </row>
    <row r="10" spans="1:27" ht="13.5">
      <c r="A10" s="5" t="s">
        <v>37</v>
      </c>
      <c r="B10" s="3"/>
      <c r="C10" s="22">
        <v>4817261</v>
      </c>
      <c r="D10" s="22"/>
      <c r="E10" s="23">
        <v>3910016</v>
      </c>
      <c r="F10" s="24">
        <v>3910016</v>
      </c>
      <c r="G10" s="24">
        <v>24854</v>
      </c>
      <c r="H10" s="24">
        <v>29324</v>
      </c>
      <c r="I10" s="24">
        <v>23379</v>
      </c>
      <c r="J10" s="24">
        <v>77557</v>
      </c>
      <c r="K10" s="24">
        <v>27126</v>
      </c>
      <c r="L10" s="24">
        <v>21944</v>
      </c>
      <c r="M10" s="24">
        <v>18638</v>
      </c>
      <c r="N10" s="24">
        <v>67708</v>
      </c>
      <c r="O10" s="24"/>
      <c r="P10" s="24"/>
      <c r="Q10" s="24"/>
      <c r="R10" s="24"/>
      <c r="S10" s="24"/>
      <c r="T10" s="24"/>
      <c r="U10" s="24"/>
      <c r="V10" s="24"/>
      <c r="W10" s="24">
        <v>145265</v>
      </c>
      <c r="X10" s="24">
        <v>2346012</v>
      </c>
      <c r="Y10" s="24">
        <v>-2200747</v>
      </c>
      <c r="Z10" s="6">
        <v>-93.81</v>
      </c>
      <c r="AA10" s="22">
        <v>3910016</v>
      </c>
    </row>
    <row r="11" spans="1:27" ht="13.5">
      <c r="A11" s="5" t="s">
        <v>38</v>
      </c>
      <c r="B11" s="3"/>
      <c r="C11" s="22">
        <v>1890969</v>
      </c>
      <c r="D11" s="22"/>
      <c r="E11" s="23">
        <v>3810793</v>
      </c>
      <c r="F11" s="24">
        <v>3810793</v>
      </c>
      <c r="G11" s="24"/>
      <c r="H11" s="24"/>
      <c r="I11" s="24"/>
      <c r="J11" s="24"/>
      <c r="K11" s="24"/>
      <c r="L11" s="24"/>
      <c r="M11" s="24">
        <v>2965</v>
      </c>
      <c r="N11" s="24">
        <v>2965</v>
      </c>
      <c r="O11" s="24"/>
      <c r="P11" s="24"/>
      <c r="Q11" s="24"/>
      <c r="R11" s="24"/>
      <c r="S11" s="24"/>
      <c r="T11" s="24"/>
      <c r="U11" s="24"/>
      <c r="V11" s="24"/>
      <c r="W11" s="24">
        <v>2965</v>
      </c>
      <c r="X11" s="24">
        <v>2286474</v>
      </c>
      <c r="Y11" s="24">
        <v>-2283509</v>
      </c>
      <c r="Z11" s="6">
        <v>-99.87</v>
      </c>
      <c r="AA11" s="22">
        <v>3810793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>
        <v>11286590</v>
      </c>
      <c r="D13" s="22"/>
      <c r="E13" s="23">
        <v>10506420</v>
      </c>
      <c r="F13" s="24">
        <v>10506420</v>
      </c>
      <c r="G13" s="24">
        <v>2381</v>
      </c>
      <c r="H13" s="24">
        <v>2381</v>
      </c>
      <c r="I13" s="24">
        <v>2381</v>
      </c>
      <c r="J13" s="24">
        <v>7143</v>
      </c>
      <c r="K13" s="24">
        <v>2381</v>
      </c>
      <c r="L13" s="24">
        <v>2381</v>
      </c>
      <c r="M13" s="24">
        <v>2381</v>
      </c>
      <c r="N13" s="24">
        <v>7143</v>
      </c>
      <c r="O13" s="24"/>
      <c r="P13" s="24"/>
      <c r="Q13" s="24"/>
      <c r="R13" s="24"/>
      <c r="S13" s="24"/>
      <c r="T13" s="24"/>
      <c r="U13" s="24"/>
      <c r="V13" s="24"/>
      <c r="W13" s="24">
        <v>14286</v>
      </c>
      <c r="X13" s="24">
        <v>6303852</v>
      </c>
      <c r="Y13" s="24">
        <v>-6289566</v>
      </c>
      <c r="Z13" s="6">
        <v>-99.77</v>
      </c>
      <c r="AA13" s="22">
        <v>10506420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8048641</v>
      </c>
      <c r="D15" s="19">
        <f>SUM(D16:D18)</f>
        <v>0</v>
      </c>
      <c r="E15" s="20">
        <f t="shared" si="2"/>
        <v>4524970</v>
      </c>
      <c r="F15" s="21">
        <f t="shared" si="2"/>
        <v>4524970</v>
      </c>
      <c r="G15" s="21">
        <f t="shared" si="2"/>
        <v>20183</v>
      </c>
      <c r="H15" s="21">
        <f t="shared" si="2"/>
        <v>231138</v>
      </c>
      <c r="I15" s="21">
        <f t="shared" si="2"/>
        <v>14474</v>
      </c>
      <c r="J15" s="21">
        <f t="shared" si="2"/>
        <v>265795</v>
      </c>
      <c r="K15" s="21">
        <f t="shared" si="2"/>
        <v>231487</v>
      </c>
      <c r="L15" s="21">
        <f t="shared" si="2"/>
        <v>26798</v>
      </c>
      <c r="M15" s="21">
        <f t="shared" si="2"/>
        <v>9490</v>
      </c>
      <c r="N15" s="21">
        <f t="shared" si="2"/>
        <v>267775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533570</v>
      </c>
      <c r="X15" s="21">
        <f t="shared" si="2"/>
        <v>2714982</v>
      </c>
      <c r="Y15" s="21">
        <f t="shared" si="2"/>
        <v>-2181412</v>
      </c>
      <c r="Z15" s="4">
        <f>+IF(X15&lt;&gt;0,+(Y15/X15)*100,0)</f>
        <v>-80.34719935528118</v>
      </c>
      <c r="AA15" s="19">
        <f>SUM(AA16:AA18)</f>
        <v>4524970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8048641</v>
      </c>
      <c r="D17" s="22"/>
      <c r="E17" s="23">
        <v>4524970</v>
      </c>
      <c r="F17" s="24">
        <v>4524970</v>
      </c>
      <c r="G17" s="24">
        <v>20183</v>
      </c>
      <c r="H17" s="24">
        <v>231138</v>
      </c>
      <c r="I17" s="24">
        <v>14474</v>
      </c>
      <c r="J17" s="24">
        <v>265795</v>
      </c>
      <c r="K17" s="24">
        <v>231487</v>
      </c>
      <c r="L17" s="24">
        <v>26798</v>
      </c>
      <c r="M17" s="24">
        <v>9490</v>
      </c>
      <c r="N17" s="24">
        <v>267775</v>
      </c>
      <c r="O17" s="24"/>
      <c r="P17" s="24"/>
      <c r="Q17" s="24"/>
      <c r="R17" s="24"/>
      <c r="S17" s="24"/>
      <c r="T17" s="24"/>
      <c r="U17" s="24"/>
      <c r="V17" s="24"/>
      <c r="W17" s="24">
        <v>533570</v>
      </c>
      <c r="X17" s="24">
        <v>2714982</v>
      </c>
      <c r="Y17" s="24">
        <v>-2181412</v>
      </c>
      <c r="Z17" s="6">
        <v>-80.35</v>
      </c>
      <c r="AA17" s="22">
        <v>4524970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95186276</v>
      </c>
      <c r="D19" s="19">
        <f>SUM(D20:D23)</f>
        <v>0</v>
      </c>
      <c r="E19" s="20">
        <f t="shared" si="3"/>
        <v>88403431</v>
      </c>
      <c r="F19" s="21">
        <f t="shared" si="3"/>
        <v>88403431</v>
      </c>
      <c r="G19" s="21">
        <f t="shared" si="3"/>
        <v>7406570</v>
      </c>
      <c r="H19" s="21">
        <f t="shared" si="3"/>
        <v>5434714</v>
      </c>
      <c r="I19" s="21">
        <f t="shared" si="3"/>
        <v>2493088</v>
      </c>
      <c r="J19" s="21">
        <f t="shared" si="3"/>
        <v>15334372</v>
      </c>
      <c r="K19" s="21">
        <f t="shared" si="3"/>
        <v>5059137</v>
      </c>
      <c r="L19" s="21">
        <f t="shared" si="3"/>
        <v>5006070</v>
      </c>
      <c r="M19" s="21">
        <f t="shared" si="3"/>
        <v>3559764</v>
      </c>
      <c r="N19" s="21">
        <f t="shared" si="3"/>
        <v>13624971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28959343</v>
      </c>
      <c r="X19" s="21">
        <f t="shared" si="3"/>
        <v>53042058</v>
      </c>
      <c r="Y19" s="21">
        <f t="shared" si="3"/>
        <v>-24082715</v>
      </c>
      <c r="Z19" s="4">
        <f>+IF(X19&lt;&gt;0,+(Y19/X19)*100,0)</f>
        <v>-45.40305543951556</v>
      </c>
      <c r="AA19" s="19">
        <f>SUM(AA20:AA23)</f>
        <v>88403431</v>
      </c>
    </row>
    <row r="20" spans="1:27" ht="13.5">
      <c r="A20" s="5" t="s">
        <v>47</v>
      </c>
      <c r="B20" s="3"/>
      <c r="C20" s="22">
        <v>52653480</v>
      </c>
      <c r="D20" s="22"/>
      <c r="E20" s="23">
        <v>46199860</v>
      </c>
      <c r="F20" s="24">
        <v>46199860</v>
      </c>
      <c r="G20" s="24">
        <v>2694674</v>
      </c>
      <c r="H20" s="24">
        <v>3934806</v>
      </c>
      <c r="I20" s="24">
        <v>1343863</v>
      </c>
      <c r="J20" s="24">
        <v>7973343</v>
      </c>
      <c r="K20" s="24">
        <v>3675001</v>
      </c>
      <c r="L20" s="24">
        <v>2618276</v>
      </c>
      <c r="M20" s="24">
        <v>2236447</v>
      </c>
      <c r="N20" s="24">
        <v>8529724</v>
      </c>
      <c r="O20" s="24"/>
      <c r="P20" s="24"/>
      <c r="Q20" s="24"/>
      <c r="R20" s="24"/>
      <c r="S20" s="24"/>
      <c r="T20" s="24"/>
      <c r="U20" s="24"/>
      <c r="V20" s="24"/>
      <c r="W20" s="24">
        <v>16503067</v>
      </c>
      <c r="X20" s="24">
        <v>27719916</v>
      </c>
      <c r="Y20" s="24">
        <v>-11216849</v>
      </c>
      <c r="Z20" s="6">
        <v>-40.46</v>
      </c>
      <c r="AA20" s="22">
        <v>46199860</v>
      </c>
    </row>
    <row r="21" spans="1:27" ht="13.5">
      <c r="A21" s="5" t="s">
        <v>48</v>
      </c>
      <c r="B21" s="3"/>
      <c r="C21" s="22">
        <v>20633554</v>
      </c>
      <c r="D21" s="22"/>
      <c r="E21" s="23">
        <v>19872771</v>
      </c>
      <c r="F21" s="24">
        <v>19872771</v>
      </c>
      <c r="G21" s="24">
        <v>840176</v>
      </c>
      <c r="H21" s="24">
        <v>907381</v>
      </c>
      <c r="I21" s="24">
        <v>560674</v>
      </c>
      <c r="J21" s="24">
        <v>2308231</v>
      </c>
      <c r="K21" s="24">
        <v>813761</v>
      </c>
      <c r="L21" s="24">
        <v>1132080</v>
      </c>
      <c r="M21" s="24">
        <v>729748</v>
      </c>
      <c r="N21" s="24">
        <v>2675589</v>
      </c>
      <c r="O21" s="24"/>
      <c r="P21" s="24"/>
      <c r="Q21" s="24"/>
      <c r="R21" s="24"/>
      <c r="S21" s="24"/>
      <c r="T21" s="24"/>
      <c r="U21" s="24"/>
      <c r="V21" s="24"/>
      <c r="W21" s="24">
        <v>4983820</v>
      </c>
      <c r="X21" s="24">
        <v>11923662</v>
      </c>
      <c r="Y21" s="24">
        <v>-6939842</v>
      </c>
      <c r="Z21" s="6">
        <v>-58.2</v>
      </c>
      <c r="AA21" s="22">
        <v>19872771</v>
      </c>
    </row>
    <row r="22" spans="1:27" ht="13.5">
      <c r="A22" s="5" t="s">
        <v>49</v>
      </c>
      <c r="B22" s="3"/>
      <c r="C22" s="25">
        <v>13552122</v>
      </c>
      <c r="D22" s="25"/>
      <c r="E22" s="26">
        <v>14328410</v>
      </c>
      <c r="F22" s="27">
        <v>14328410</v>
      </c>
      <c r="G22" s="27">
        <v>3382110</v>
      </c>
      <c r="H22" s="27">
        <v>123348</v>
      </c>
      <c r="I22" s="27">
        <v>167189</v>
      </c>
      <c r="J22" s="27">
        <v>3672647</v>
      </c>
      <c r="K22" s="27">
        <v>154450</v>
      </c>
      <c r="L22" s="27">
        <v>543442</v>
      </c>
      <c r="M22" s="27">
        <v>187168</v>
      </c>
      <c r="N22" s="27">
        <v>885060</v>
      </c>
      <c r="O22" s="27"/>
      <c r="P22" s="27"/>
      <c r="Q22" s="27"/>
      <c r="R22" s="27"/>
      <c r="S22" s="27"/>
      <c r="T22" s="27"/>
      <c r="U22" s="27"/>
      <c r="V22" s="27"/>
      <c r="W22" s="27">
        <v>4557707</v>
      </c>
      <c r="X22" s="27">
        <v>8597046</v>
      </c>
      <c r="Y22" s="27">
        <v>-4039339</v>
      </c>
      <c r="Z22" s="7">
        <v>-46.99</v>
      </c>
      <c r="AA22" s="25">
        <v>14328410</v>
      </c>
    </row>
    <row r="23" spans="1:27" ht="13.5">
      <c r="A23" s="5" t="s">
        <v>50</v>
      </c>
      <c r="B23" s="3"/>
      <c r="C23" s="22">
        <v>8347120</v>
      </c>
      <c r="D23" s="22"/>
      <c r="E23" s="23">
        <v>8002390</v>
      </c>
      <c r="F23" s="24">
        <v>8002390</v>
      </c>
      <c r="G23" s="24">
        <v>489610</v>
      </c>
      <c r="H23" s="24">
        <v>469179</v>
      </c>
      <c r="I23" s="24">
        <v>421362</v>
      </c>
      <c r="J23" s="24">
        <v>1380151</v>
      </c>
      <c r="K23" s="24">
        <v>415925</v>
      </c>
      <c r="L23" s="24">
        <v>712272</v>
      </c>
      <c r="M23" s="24">
        <v>406401</v>
      </c>
      <c r="N23" s="24">
        <v>1534598</v>
      </c>
      <c r="O23" s="24"/>
      <c r="P23" s="24"/>
      <c r="Q23" s="24"/>
      <c r="R23" s="24"/>
      <c r="S23" s="24"/>
      <c r="T23" s="24"/>
      <c r="U23" s="24"/>
      <c r="V23" s="24"/>
      <c r="W23" s="24">
        <v>2914749</v>
      </c>
      <c r="X23" s="24">
        <v>4801434</v>
      </c>
      <c r="Y23" s="24">
        <v>-1886685</v>
      </c>
      <c r="Z23" s="6">
        <v>-39.29</v>
      </c>
      <c r="AA23" s="22">
        <v>8002390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151068231</v>
      </c>
      <c r="D25" s="40">
        <f>+D5+D9+D15+D19+D24</f>
        <v>0</v>
      </c>
      <c r="E25" s="41">
        <f t="shared" si="4"/>
        <v>139022160</v>
      </c>
      <c r="F25" s="42">
        <f t="shared" si="4"/>
        <v>139022160</v>
      </c>
      <c r="G25" s="42">
        <f t="shared" si="4"/>
        <v>21134568</v>
      </c>
      <c r="H25" s="42">
        <f t="shared" si="4"/>
        <v>6119470</v>
      </c>
      <c r="I25" s="42">
        <f t="shared" si="4"/>
        <v>2911764</v>
      </c>
      <c r="J25" s="42">
        <f t="shared" si="4"/>
        <v>30165802</v>
      </c>
      <c r="K25" s="42">
        <f t="shared" si="4"/>
        <v>5946094</v>
      </c>
      <c r="L25" s="42">
        <f t="shared" si="4"/>
        <v>5992821</v>
      </c>
      <c r="M25" s="42">
        <f t="shared" si="4"/>
        <v>4065354</v>
      </c>
      <c r="N25" s="42">
        <f t="shared" si="4"/>
        <v>16004269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46170071</v>
      </c>
      <c r="X25" s="42">
        <f t="shared" si="4"/>
        <v>83413296</v>
      </c>
      <c r="Y25" s="42">
        <f t="shared" si="4"/>
        <v>-37243225</v>
      </c>
      <c r="Z25" s="43">
        <f>+IF(X25&lt;&gt;0,+(Y25/X25)*100,0)</f>
        <v>-44.64902693690464</v>
      </c>
      <c r="AA25" s="40">
        <f>+AA5+AA9+AA15+AA19+AA24</f>
        <v>139022160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58557148</v>
      </c>
      <c r="D28" s="19">
        <f>SUM(D29:D31)</f>
        <v>0</v>
      </c>
      <c r="E28" s="20">
        <f t="shared" si="5"/>
        <v>43737440</v>
      </c>
      <c r="F28" s="21">
        <f t="shared" si="5"/>
        <v>43737440</v>
      </c>
      <c r="G28" s="21">
        <f t="shared" si="5"/>
        <v>2601801</v>
      </c>
      <c r="H28" s="21">
        <f t="shared" si="5"/>
        <v>3493891</v>
      </c>
      <c r="I28" s="21">
        <f t="shared" si="5"/>
        <v>4024948</v>
      </c>
      <c r="J28" s="21">
        <f t="shared" si="5"/>
        <v>10120640</v>
      </c>
      <c r="K28" s="21">
        <f t="shared" si="5"/>
        <v>661882</v>
      </c>
      <c r="L28" s="21">
        <f t="shared" si="5"/>
        <v>980505</v>
      </c>
      <c r="M28" s="21">
        <f t="shared" si="5"/>
        <v>3971261</v>
      </c>
      <c r="N28" s="21">
        <f t="shared" si="5"/>
        <v>5613648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15734288</v>
      </c>
      <c r="X28" s="21">
        <f t="shared" si="5"/>
        <v>26242464</v>
      </c>
      <c r="Y28" s="21">
        <f t="shared" si="5"/>
        <v>-10508176</v>
      </c>
      <c r="Z28" s="4">
        <f>+IF(X28&lt;&gt;0,+(Y28/X28)*100,0)</f>
        <v>-40.04264233724395</v>
      </c>
      <c r="AA28" s="19">
        <f>SUM(AA29:AA31)</f>
        <v>43737440</v>
      </c>
    </row>
    <row r="29" spans="1:27" ht="13.5">
      <c r="A29" s="5" t="s">
        <v>33</v>
      </c>
      <c r="B29" s="3"/>
      <c r="C29" s="22">
        <v>20723840</v>
      </c>
      <c r="D29" s="22"/>
      <c r="E29" s="23">
        <v>15699420</v>
      </c>
      <c r="F29" s="24">
        <v>15699420</v>
      </c>
      <c r="G29" s="24">
        <v>798024</v>
      </c>
      <c r="H29" s="24">
        <v>964419</v>
      </c>
      <c r="I29" s="24">
        <v>1289744</v>
      </c>
      <c r="J29" s="24">
        <v>3052187</v>
      </c>
      <c r="K29" s="24">
        <v>477592</v>
      </c>
      <c r="L29" s="24">
        <v>788152</v>
      </c>
      <c r="M29" s="24">
        <v>2135609</v>
      </c>
      <c r="N29" s="24">
        <v>3401353</v>
      </c>
      <c r="O29" s="24"/>
      <c r="P29" s="24"/>
      <c r="Q29" s="24"/>
      <c r="R29" s="24"/>
      <c r="S29" s="24"/>
      <c r="T29" s="24"/>
      <c r="U29" s="24"/>
      <c r="V29" s="24"/>
      <c r="W29" s="24">
        <v>6453540</v>
      </c>
      <c r="X29" s="24">
        <v>9419652</v>
      </c>
      <c r="Y29" s="24">
        <v>-2966112</v>
      </c>
      <c r="Z29" s="6">
        <v>-31.49</v>
      </c>
      <c r="AA29" s="22">
        <v>15699420</v>
      </c>
    </row>
    <row r="30" spans="1:27" ht="13.5">
      <c r="A30" s="5" t="s">
        <v>34</v>
      </c>
      <c r="B30" s="3"/>
      <c r="C30" s="25">
        <v>28738967</v>
      </c>
      <c r="D30" s="25"/>
      <c r="E30" s="26">
        <v>19218110</v>
      </c>
      <c r="F30" s="27">
        <v>19218110</v>
      </c>
      <c r="G30" s="27">
        <v>1086586</v>
      </c>
      <c r="H30" s="27">
        <v>1781901</v>
      </c>
      <c r="I30" s="27">
        <v>1988277</v>
      </c>
      <c r="J30" s="27">
        <v>4856764</v>
      </c>
      <c r="K30" s="27">
        <v>116265</v>
      </c>
      <c r="L30" s="27">
        <v>149816</v>
      </c>
      <c r="M30" s="27">
        <v>1078880</v>
      </c>
      <c r="N30" s="27">
        <v>1344961</v>
      </c>
      <c r="O30" s="27"/>
      <c r="P30" s="27"/>
      <c r="Q30" s="27"/>
      <c r="R30" s="27"/>
      <c r="S30" s="27"/>
      <c r="T30" s="27"/>
      <c r="U30" s="27"/>
      <c r="V30" s="27"/>
      <c r="W30" s="27">
        <v>6201725</v>
      </c>
      <c r="X30" s="27">
        <v>11530866</v>
      </c>
      <c r="Y30" s="27">
        <v>-5329141</v>
      </c>
      <c r="Z30" s="7">
        <v>-46.22</v>
      </c>
      <c r="AA30" s="25">
        <v>19218110</v>
      </c>
    </row>
    <row r="31" spans="1:27" ht="13.5">
      <c r="A31" s="5" t="s">
        <v>35</v>
      </c>
      <c r="B31" s="3"/>
      <c r="C31" s="22">
        <v>9094341</v>
      </c>
      <c r="D31" s="22"/>
      <c r="E31" s="23">
        <v>8819910</v>
      </c>
      <c r="F31" s="24">
        <v>8819910</v>
      </c>
      <c r="G31" s="24">
        <v>717191</v>
      </c>
      <c r="H31" s="24">
        <v>747571</v>
      </c>
      <c r="I31" s="24">
        <v>746927</v>
      </c>
      <c r="J31" s="24">
        <v>2211689</v>
      </c>
      <c r="K31" s="24">
        <v>68025</v>
      </c>
      <c r="L31" s="24">
        <v>42537</v>
      </c>
      <c r="M31" s="24">
        <v>756772</v>
      </c>
      <c r="N31" s="24">
        <v>867334</v>
      </c>
      <c r="O31" s="24"/>
      <c r="P31" s="24"/>
      <c r="Q31" s="24"/>
      <c r="R31" s="24"/>
      <c r="S31" s="24"/>
      <c r="T31" s="24"/>
      <c r="U31" s="24"/>
      <c r="V31" s="24"/>
      <c r="W31" s="24">
        <v>3079023</v>
      </c>
      <c r="X31" s="24">
        <v>5291946</v>
      </c>
      <c r="Y31" s="24">
        <v>-2212923</v>
      </c>
      <c r="Z31" s="6">
        <v>-41.82</v>
      </c>
      <c r="AA31" s="22">
        <v>8819910</v>
      </c>
    </row>
    <row r="32" spans="1:27" ht="13.5">
      <c r="A32" s="2" t="s">
        <v>36</v>
      </c>
      <c r="B32" s="3"/>
      <c r="C32" s="19">
        <f aca="true" t="shared" si="6" ref="C32:Y32">SUM(C33:C37)</f>
        <v>5049775</v>
      </c>
      <c r="D32" s="19">
        <f>SUM(D33:D37)</f>
        <v>0</v>
      </c>
      <c r="E32" s="20">
        <f t="shared" si="6"/>
        <v>16449000</v>
      </c>
      <c r="F32" s="21">
        <f t="shared" si="6"/>
        <v>16449000</v>
      </c>
      <c r="G32" s="21">
        <f t="shared" si="6"/>
        <v>395646</v>
      </c>
      <c r="H32" s="21">
        <f t="shared" si="6"/>
        <v>669842</v>
      </c>
      <c r="I32" s="21">
        <f t="shared" si="6"/>
        <v>442414</v>
      </c>
      <c r="J32" s="21">
        <f t="shared" si="6"/>
        <v>1507902</v>
      </c>
      <c r="K32" s="21">
        <f t="shared" si="6"/>
        <v>174064</v>
      </c>
      <c r="L32" s="21">
        <f t="shared" si="6"/>
        <v>102749</v>
      </c>
      <c r="M32" s="21">
        <f t="shared" si="6"/>
        <v>542483</v>
      </c>
      <c r="N32" s="21">
        <f t="shared" si="6"/>
        <v>819296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2327198</v>
      </c>
      <c r="X32" s="21">
        <f t="shared" si="6"/>
        <v>9869400</v>
      </c>
      <c r="Y32" s="21">
        <f t="shared" si="6"/>
        <v>-7542202</v>
      </c>
      <c r="Z32" s="4">
        <f>+IF(X32&lt;&gt;0,+(Y32/X32)*100,0)</f>
        <v>-76.4200660627799</v>
      </c>
      <c r="AA32" s="19">
        <f>SUM(AA33:AA37)</f>
        <v>16449000</v>
      </c>
    </row>
    <row r="33" spans="1:27" ht="13.5">
      <c r="A33" s="5" t="s">
        <v>37</v>
      </c>
      <c r="B33" s="3"/>
      <c r="C33" s="22">
        <v>3353244</v>
      </c>
      <c r="D33" s="22"/>
      <c r="E33" s="23">
        <v>4157250</v>
      </c>
      <c r="F33" s="24">
        <v>4157250</v>
      </c>
      <c r="G33" s="24">
        <v>320718</v>
      </c>
      <c r="H33" s="24">
        <v>578504</v>
      </c>
      <c r="I33" s="24">
        <v>359555</v>
      </c>
      <c r="J33" s="24">
        <v>1258777</v>
      </c>
      <c r="K33" s="24">
        <v>160694</v>
      </c>
      <c r="L33" s="24">
        <v>98301</v>
      </c>
      <c r="M33" s="24">
        <v>426425</v>
      </c>
      <c r="N33" s="24">
        <v>685420</v>
      </c>
      <c r="O33" s="24"/>
      <c r="P33" s="24"/>
      <c r="Q33" s="24"/>
      <c r="R33" s="24"/>
      <c r="S33" s="24"/>
      <c r="T33" s="24"/>
      <c r="U33" s="24"/>
      <c r="V33" s="24"/>
      <c r="W33" s="24">
        <v>1944197</v>
      </c>
      <c r="X33" s="24">
        <v>2494350</v>
      </c>
      <c r="Y33" s="24">
        <v>-550153</v>
      </c>
      <c r="Z33" s="6">
        <v>-22.06</v>
      </c>
      <c r="AA33" s="22">
        <v>4157250</v>
      </c>
    </row>
    <row r="34" spans="1:27" ht="13.5">
      <c r="A34" s="5" t="s">
        <v>38</v>
      </c>
      <c r="B34" s="3"/>
      <c r="C34" s="22">
        <v>936853</v>
      </c>
      <c r="D34" s="22"/>
      <c r="E34" s="23">
        <v>1011800</v>
      </c>
      <c r="F34" s="24">
        <v>1011800</v>
      </c>
      <c r="G34" s="24">
        <v>12912</v>
      </c>
      <c r="H34" s="24">
        <v>32400</v>
      </c>
      <c r="I34" s="24">
        <v>24024</v>
      </c>
      <c r="J34" s="24">
        <v>69336</v>
      </c>
      <c r="K34" s="24">
        <v>12336</v>
      </c>
      <c r="L34" s="24">
        <v>2809</v>
      </c>
      <c r="M34" s="24">
        <v>17666</v>
      </c>
      <c r="N34" s="24">
        <v>32811</v>
      </c>
      <c r="O34" s="24"/>
      <c r="P34" s="24"/>
      <c r="Q34" s="24"/>
      <c r="R34" s="24"/>
      <c r="S34" s="24"/>
      <c r="T34" s="24"/>
      <c r="U34" s="24"/>
      <c r="V34" s="24"/>
      <c r="W34" s="24">
        <v>102147</v>
      </c>
      <c r="X34" s="24">
        <v>607080</v>
      </c>
      <c r="Y34" s="24">
        <v>-504933</v>
      </c>
      <c r="Z34" s="6">
        <v>-83.17</v>
      </c>
      <c r="AA34" s="22">
        <v>1011800</v>
      </c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>
        <v>759678</v>
      </c>
      <c r="D36" s="22"/>
      <c r="E36" s="23">
        <v>11279950</v>
      </c>
      <c r="F36" s="24">
        <v>11279950</v>
      </c>
      <c r="G36" s="24">
        <v>62016</v>
      </c>
      <c r="H36" s="24">
        <v>58938</v>
      </c>
      <c r="I36" s="24">
        <v>58835</v>
      </c>
      <c r="J36" s="24">
        <v>179789</v>
      </c>
      <c r="K36" s="24">
        <v>1034</v>
      </c>
      <c r="L36" s="24">
        <v>1639</v>
      </c>
      <c r="M36" s="24">
        <v>98392</v>
      </c>
      <c r="N36" s="24">
        <v>101065</v>
      </c>
      <c r="O36" s="24"/>
      <c r="P36" s="24"/>
      <c r="Q36" s="24"/>
      <c r="R36" s="24"/>
      <c r="S36" s="24"/>
      <c r="T36" s="24"/>
      <c r="U36" s="24"/>
      <c r="V36" s="24"/>
      <c r="W36" s="24">
        <v>280854</v>
      </c>
      <c r="X36" s="24">
        <v>6767970</v>
      </c>
      <c r="Y36" s="24">
        <v>-6487116</v>
      </c>
      <c r="Z36" s="6">
        <v>-95.85</v>
      </c>
      <c r="AA36" s="22">
        <v>11279950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23639189</v>
      </c>
      <c r="D38" s="19">
        <f>SUM(D39:D41)</f>
        <v>0</v>
      </c>
      <c r="E38" s="20">
        <f t="shared" si="7"/>
        <v>9371730</v>
      </c>
      <c r="F38" s="21">
        <f t="shared" si="7"/>
        <v>9371730</v>
      </c>
      <c r="G38" s="21">
        <f t="shared" si="7"/>
        <v>165698</v>
      </c>
      <c r="H38" s="21">
        <f t="shared" si="7"/>
        <v>173430</v>
      </c>
      <c r="I38" s="21">
        <f t="shared" si="7"/>
        <v>204736</v>
      </c>
      <c r="J38" s="21">
        <f t="shared" si="7"/>
        <v>543864</v>
      </c>
      <c r="K38" s="21">
        <f t="shared" si="7"/>
        <v>93759</v>
      </c>
      <c r="L38" s="21">
        <f t="shared" si="7"/>
        <v>2774</v>
      </c>
      <c r="M38" s="21">
        <f t="shared" si="7"/>
        <v>156538</v>
      </c>
      <c r="N38" s="21">
        <f t="shared" si="7"/>
        <v>253071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796935</v>
      </c>
      <c r="X38" s="21">
        <f t="shared" si="7"/>
        <v>5623038</v>
      </c>
      <c r="Y38" s="21">
        <f t="shared" si="7"/>
        <v>-4826103</v>
      </c>
      <c r="Z38" s="4">
        <f>+IF(X38&lt;&gt;0,+(Y38/X38)*100,0)</f>
        <v>-85.82732323701173</v>
      </c>
      <c r="AA38" s="19">
        <f>SUM(AA39:AA41)</f>
        <v>9371730</v>
      </c>
    </row>
    <row r="39" spans="1:27" ht="13.5">
      <c r="A39" s="5" t="s">
        <v>43</v>
      </c>
      <c r="B39" s="3"/>
      <c r="C39" s="22"/>
      <c r="D39" s="22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6">
        <v>0</v>
      </c>
      <c r="AA39" s="22"/>
    </row>
    <row r="40" spans="1:27" ht="13.5">
      <c r="A40" s="5" t="s">
        <v>44</v>
      </c>
      <c r="B40" s="3"/>
      <c r="C40" s="22">
        <v>23639189</v>
      </c>
      <c r="D40" s="22"/>
      <c r="E40" s="23">
        <v>9371730</v>
      </c>
      <c r="F40" s="24">
        <v>9371730</v>
      </c>
      <c r="G40" s="24">
        <v>165698</v>
      </c>
      <c r="H40" s="24">
        <v>173430</v>
      </c>
      <c r="I40" s="24">
        <v>204736</v>
      </c>
      <c r="J40" s="24">
        <v>543864</v>
      </c>
      <c r="K40" s="24">
        <v>93759</v>
      </c>
      <c r="L40" s="24">
        <v>2774</v>
      </c>
      <c r="M40" s="24">
        <v>156538</v>
      </c>
      <c r="N40" s="24">
        <v>253071</v>
      </c>
      <c r="O40" s="24"/>
      <c r="P40" s="24"/>
      <c r="Q40" s="24"/>
      <c r="R40" s="24"/>
      <c r="S40" s="24"/>
      <c r="T40" s="24"/>
      <c r="U40" s="24"/>
      <c r="V40" s="24"/>
      <c r="W40" s="24">
        <v>796935</v>
      </c>
      <c r="X40" s="24">
        <v>5623038</v>
      </c>
      <c r="Y40" s="24">
        <v>-4826103</v>
      </c>
      <c r="Z40" s="6">
        <v>-85.83</v>
      </c>
      <c r="AA40" s="22">
        <v>9371730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61651543</v>
      </c>
      <c r="D42" s="19">
        <f>SUM(D43:D46)</f>
        <v>0</v>
      </c>
      <c r="E42" s="20">
        <f t="shared" si="8"/>
        <v>44597840</v>
      </c>
      <c r="F42" s="21">
        <f t="shared" si="8"/>
        <v>44597840</v>
      </c>
      <c r="G42" s="21">
        <f t="shared" si="8"/>
        <v>736038</v>
      </c>
      <c r="H42" s="21">
        <f t="shared" si="8"/>
        <v>4271026</v>
      </c>
      <c r="I42" s="21">
        <f t="shared" si="8"/>
        <v>4260190</v>
      </c>
      <c r="J42" s="21">
        <f t="shared" si="8"/>
        <v>9267254</v>
      </c>
      <c r="K42" s="21">
        <f t="shared" si="8"/>
        <v>3207226</v>
      </c>
      <c r="L42" s="21">
        <f t="shared" si="8"/>
        <v>3156726</v>
      </c>
      <c r="M42" s="21">
        <f t="shared" si="8"/>
        <v>3313958</v>
      </c>
      <c r="N42" s="21">
        <f t="shared" si="8"/>
        <v>9677910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18945164</v>
      </c>
      <c r="X42" s="21">
        <f t="shared" si="8"/>
        <v>26758704</v>
      </c>
      <c r="Y42" s="21">
        <f t="shared" si="8"/>
        <v>-7813540</v>
      </c>
      <c r="Z42" s="4">
        <f>+IF(X42&lt;&gt;0,+(Y42/X42)*100,0)</f>
        <v>-29.199994140224426</v>
      </c>
      <c r="AA42" s="19">
        <f>SUM(AA43:AA46)</f>
        <v>44597840</v>
      </c>
    </row>
    <row r="43" spans="1:27" ht="13.5">
      <c r="A43" s="5" t="s">
        <v>47</v>
      </c>
      <c r="B43" s="3"/>
      <c r="C43" s="22">
        <v>40831255</v>
      </c>
      <c r="D43" s="22"/>
      <c r="E43" s="23">
        <v>30187170</v>
      </c>
      <c r="F43" s="24">
        <v>30187170</v>
      </c>
      <c r="G43" s="24">
        <v>207976</v>
      </c>
      <c r="H43" s="24">
        <v>3478951</v>
      </c>
      <c r="I43" s="24">
        <v>3682473</v>
      </c>
      <c r="J43" s="24">
        <v>7369400</v>
      </c>
      <c r="K43" s="24">
        <v>2712769</v>
      </c>
      <c r="L43" s="24">
        <v>2661910</v>
      </c>
      <c r="M43" s="24">
        <v>2740832</v>
      </c>
      <c r="N43" s="24">
        <v>8115511</v>
      </c>
      <c r="O43" s="24"/>
      <c r="P43" s="24"/>
      <c r="Q43" s="24"/>
      <c r="R43" s="24"/>
      <c r="S43" s="24"/>
      <c r="T43" s="24"/>
      <c r="U43" s="24"/>
      <c r="V43" s="24"/>
      <c r="W43" s="24">
        <v>15484911</v>
      </c>
      <c r="X43" s="24">
        <v>18112302</v>
      </c>
      <c r="Y43" s="24">
        <v>-2627391</v>
      </c>
      <c r="Z43" s="6">
        <v>-14.51</v>
      </c>
      <c r="AA43" s="22">
        <v>30187170</v>
      </c>
    </row>
    <row r="44" spans="1:27" ht="13.5">
      <c r="A44" s="5" t="s">
        <v>48</v>
      </c>
      <c r="B44" s="3"/>
      <c r="C44" s="22">
        <v>8457614</v>
      </c>
      <c r="D44" s="22"/>
      <c r="E44" s="23">
        <v>7202990</v>
      </c>
      <c r="F44" s="24">
        <v>7202990</v>
      </c>
      <c r="G44" s="24">
        <v>294897</v>
      </c>
      <c r="H44" s="24">
        <v>449329</v>
      </c>
      <c r="I44" s="24">
        <v>291870</v>
      </c>
      <c r="J44" s="24">
        <v>1036096</v>
      </c>
      <c r="K44" s="24">
        <v>307765</v>
      </c>
      <c r="L44" s="24">
        <v>414646</v>
      </c>
      <c r="M44" s="24">
        <v>301810</v>
      </c>
      <c r="N44" s="24">
        <v>1024221</v>
      </c>
      <c r="O44" s="24"/>
      <c r="P44" s="24"/>
      <c r="Q44" s="24"/>
      <c r="R44" s="24"/>
      <c r="S44" s="24"/>
      <c r="T44" s="24"/>
      <c r="U44" s="24"/>
      <c r="V44" s="24"/>
      <c r="W44" s="24">
        <v>2060317</v>
      </c>
      <c r="X44" s="24">
        <v>4321794</v>
      </c>
      <c r="Y44" s="24">
        <v>-2261477</v>
      </c>
      <c r="Z44" s="6">
        <v>-52.33</v>
      </c>
      <c r="AA44" s="22">
        <v>7202990</v>
      </c>
    </row>
    <row r="45" spans="1:27" ht="13.5">
      <c r="A45" s="5" t="s">
        <v>49</v>
      </c>
      <c r="B45" s="3"/>
      <c r="C45" s="25">
        <v>5212370</v>
      </c>
      <c r="D45" s="25"/>
      <c r="E45" s="26">
        <v>4626790</v>
      </c>
      <c r="F45" s="27">
        <v>4626790</v>
      </c>
      <c r="G45" s="27">
        <v>145842</v>
      </c>
      <c r="H45" s="27">
        <v>224677</v>
      </c>
      <c r="I45" s="27">
        <v>166383</v>
      </c>
      <c r="J45" s="27">
        <v>536902</v>
      </c>
      <c r="K45" s="27">
        <v>145034</v>
      </c>
      <c r="L45" s="27">
        <v>58799</v>
      </c>
      <c r="M45" s="27">
        <v>171408</v>
      </c>
      <c r="N45" s="27">
        <v>375241</v>
      </c>
      <c r="O45" s="27"/>
      <c r="P45" s="27"/>
      <c r="Q45" s="27"/>
      <c r="R45" s="27"/>
      <c r="S45" s="27"/>
      <c r="T45" s="27"/>
      <c r="U45" s="27"/>
      <c r="V45" s="27"/>
      <c r="W45" s="27">
        <v>912143</v>
      </c>
      <c r="X45" s="27">
        <v>2776074</v>
      </c>
      <c r="Y45" s="27">
        <v>-1863931</v>
      </c>
      <c r="Z45" s="7">
        <v>-67.14</v>
      </c>
      <c r="AA45" s="25">
        <v>4626790</v>
      </c>
    </row>
    <row r="46" spans="1:27" ht="13.5">
      <c r="A46" s="5" t="s">
        <v>50</v>
      </c>
      <c r="B46" s="3"/>
      <c r="C46" s="22">
        <v>7150304</v>
      </c>
      <c r="D46" s="22"/>
      <c r="E46" s="23">
        <v>2580890</v>
      </c>
      <c r="F46" s="24">
        <v>2580890</v>
      </c>
      <c r="G46" s="24">
        <v>87323</v>
      </c>
      <c r="H46" s="24">
        <v>118069</v>
      </c>
      <c r="I46" s="24">
        <v>119464</v>
      </c>
      <c r="J46" s="24">
        <v>324856</v>
      </c>
      <c r="K46" s="24">
        <v>41658</v>
      </c>
      <c r="L46" s="24">
        <v>21371</v>
      </c>
      <c r="M46" s="24">
        <v>99908</v>
      </c>
      <c r="N46" s="24">
        <v>162937</v>
      </c>
      <c r="O46" s="24"/>
      <c r="P46" s="24"/>
      <c r="Q46" s="24"/>
      <c r="R46" s="24"/>
      <c r="S46" s="24"/>
      <c r="T46" s="24"/>
      <c r="U46" s="24"/>
      <c r="V46" s="24"/>
      <c r="W46" s="24">
        <v>487793</v>
      </c>
      <c r="X46" s="24">
        <v>1548534</v>
      </c>
      <c r="Y46" s="24">
        <v>-1060741</v>
      </c>
      <c r="Z46" s="6">
        <v>-68.5</v>
      </c>
      <c r="AA46" s="22">
        <v>2580890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148897655</v>
      </c>
      <c r="D48" s="40">
        <f>+D28+D32+D38+D42+D47</f>
        <v>0</v>
      </c>
      <c r="E48" s="41">
        <f t="shared" si="9"/>
        <v>114156010</v>
      </c>
      <c r="F48" s="42">
        <f t="shared" si="9"/>
        <v>114156010</v>
      </c>
      <c r="G48" s="42">
        <f t="shared" si="9"/>
        <v>3899183</v>
      </c>
      <c r="H48" s="42">
        <f t="shared" si="9"/>
        <v>8608189</v>
      </c>
      <c r="I48" s="42">
        <f t="shared" si="9"/>
        <v>8932288</v>
      </c>
      <c r="J48" s="42">
        <f t="shared" si="9"/>
        <v>21439660</v>
      </c>
      <c r="K48" s="42">
        <f t="shared" si="9"/>
        <v>4136931</v>
      </c>
      <c r="L48" s="42">
        <f t="shared" si="9"/>
        <v>4242754</v>
      </c>
      <c r="M48" s="42">
        <f t="shared" si="9"/>
        <v>7984240</v>
      </c>
      <c r="N48" s="42">
        <f t="shared" si="9"/>
        <v>16363925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37803585</v>
      </c>
      <c r="X48" s="42">
        <f t="shared" si="9"/>
        <v>68493606</v>
      </c>
      <c r="Y48" s="42">
        <f t="shared" si="9"/>
        <v>-30690021</v>
      </c>
      <c r="Z48" s="43">
        <f>+IF(X48&lt;&gt;0,+(Y48/X48)*100,0)</f>
        <v>-44.807132800104</v>
      </c>
      <c r="AA48" s="40">
        <f>+AA28+AA32+AA38+AA42+AA47</f>
        <v>114156010</v>
      </c>
    </row>
    <row r="49" spans="1:27" ht="13.5">
      <c r="A49" s="14" t="s">
        <v>58</v>
      </c>
      <c r="B49" s="15"/>
      <c r="C49" s="44">
        <f aca="true" t="shared" si="10" ref="C49:Y49">+C25-C48</f>
        <v>2170576</v>
      </c>
      <c r="D49" s="44">
        <f>+D25-D48</f>
        <v>0</v>
      </c>
      <c r="E49" s="45">
        <f t="shared" si="10"/>
        <v>24866150</v>
      </c>
      <c r="F49" s="46">
        <f t="shared" si="10"/>
        <v>24866150</v>
      </c>
      <c r="G49" s="46">
        <f t="shared" si="10"/>
        <v>17235385</v>
      </c>
      <c r="H49" s="46">
        <f t="shared" si="10"/>
        <v>-2488719</v>
      </c>
      <c r="I49" s="46">
        <f t="shared" si="10"/>
        <v>-6020524</v>
      </c>
      <c r="J49" s="46">
        <f t="shared" si="10"/>
        <v>8726142</v>
      </c>
      <c r="K49" s="46">
        <f t="shared" si="10"/>
        <v>1809163</v>
      </c>
      <c r="L49" s="46">
        <f t="shared" si="10"/>
        <v>1750067</v>
      </c>
      <c r="M49" s="46">
        <f t="shared" si="10"/>
        <v>-3918886</v>
      </c>
      <c r="N49" s="46">
        <f t="shared" si="10"/>
        <v>-359656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8366486</v>
      </c>
      <c r="X49" s="46">
        <f>IF(F25=F48,0,X25-X48)</f>
        <v>14919690</v>
      </c>
      <c r="Y49" s="46">
        <f t="shared" si="10"/>
        <v>-6553204</v>
      </c>
      <c r="Z49" s="47">
        <f>+IF(X49&lt;&gt;0,+(Y49/X49)*100,0)</f>
        <v>-43.92319143360217</v>
      </c>
      <c r="AA49" s="44">
        <f>+AA25-AA48</f>
        <v>24866150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112447148</v>
      </c>
      <c r="D5" s="19">
        <f>SUM(D6:D8)</f>
        <v>0</v>
      </c>
      <c r="E5" s="20">
        <f t="shared" si="0"/>
        <v>100028908</v>
      </c>
      <c r="F5" s="21">
        <f t="shared" si="0"/>
        <v>100028908</v>
      </c>
      <c r="G5" s="21">
        <f t="shared" si="0"/>
        <v>73495319</v>
      </c>
      <c r="H5" s="21">
        <f t="shared" si="0"/>
        <v>418118</v>
      </c>
      <c r="I5" s="21">
        <f t="shared" si="0"/>
        <v>-233075</v>
      </c>
      <c r="J5" s="21">
        <f t="shared" si="0"/>
        <v>73680362</v>
      </c>
      <c r="K5" s="21">
        <f t="shared" si="0"/>
        <v>872966</v>
      </c>
      <c r="L5" s="21">
        <f t="shared" si="0"/>
        <v>1410746</v>
      </c>
      <c r="M5" s="21">
        <f t="shared" si="0"/>
        <v>11357804</v>
      </c>
      <c r="N5" s="21">
        <f t="shared" si="0"/>
        <v>13641516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87321878</v>
      </c>
      <c r="X5" s="21">
        <f t="shared" si="0"/>
        <v>86614241</v>
      </c>
      <c r="Y5" s="21">
        <f t="shared" si="0"/>
        <v>707637</v>
      </c>
      <c r="Z5" s="4">
        <f>+IF(X5&lt;&gt;0,+(Y5/X5)*100,0)</f>
        <v>0.8169984425540369</v>
      </c>
      <c r="AA5" s="19">
        <f>SUM(AA6:AA8)</f>
        <v>100028908</v>
      </c>
    </row>
    <row r="6" spans="1:27" ht="13.5">
      <c r="A6" s="5" t="s">
        <v>33</v>
      </c>
      <c r="B6" s="3"/>
      <c r="C6" s="22">
        <v>30156773</v>
      </c>
      <c r="D6" s="22"/>
      <c r="E6" s="23">
        <v>30571299</v>
      </c>
      <c r="F6" s="24">
        <v>30571299</v>
      </c>
      <c r="G6" s="24">
        <v>11871975</v>
      </c>
      <c r="H6" s="24">
        <v>68051</v>
      </c>
      <c r="I6" s="24">
        <v>18751</v>
      </c>
      <c r="J6" s="24">
        <v>11958777</v>
      </c>
      <c r="K6" s="24">
        <v>18017</v>
      </c>
      <c r="L6" s="24">
        <v>41713</v>
      </c>
      <c r="M6" s="24">
        <v>10086663</v>
      </c>
      <c r="N6" s="24">
        <v>10146393</v>
      </c>
      <c r="O6" s="24"/>
      <c r="P6" s="24"/>
      <c r="Q6" s="24"/>
      <c r="R6" s="24"/>
      <c r="S6" s="24"/>
      <c r="T6" s="24"/>
      <c r="U6" s="24"/>
      <c r="V6" s="24"/>
      <c r="W6" s="24">
        <v>22105170</v>
      </c>
      <c r="X6" s="24">
        <v>20284484</v>
      </c>
      <c r="Y6" s="24">
        <v>1820686</v>
      </c>
      <c r="Z6" s="6">
        <v>8.98</v>
      </c>
      <c r="AA6" s="22">
        <v>30571299</v>
      </c>
    </row>
    <row r="7" spans="1:27" ht="13.5">
      <c r="A7" s="5" t="s">
        <v>34</v>
      </c>
      <c r="B7" s="3"/>
      <c r="C7" s="25">
        <v>61974236</v>
      </c>
      <c r="D7" s="25"/>
      <c r="E7" s="26">
        <v>68029579</v>
      </c>
      <c r="F7" s="27">
        <v>68029579</v>
      </c>
      <c r="G7" s="27">
        <v>61493180</v>
      </c>
      <c r="H7" s="27">
        <v>245838</v>
      </c>
      <c r="I7" s="27">
        <v>-360433</v>
      </c>
      <c r="J7" s="27">
        <v>61378585</v>
      </c>
      <c r="K7" s="27">
        <v>707919</v>
      </c>
      <c r="L7" s="27">
        <v>1242751</v>
      </c>
      <c r="M7" s="27">
        <v>1111746</v>
      </c>
      <c r="N7" s="27">
        <v>3062416</v>
      </c>
      <c r="O7" s="27"/>
      <c r="P7" s="27"/>
      <c r="Q7" s="27"/>
      <c r="R7" s="27"/>
      <c r="S7" s="27"/>
      <c r="T7" s="27"/>
      <c r="U7" s="27"/>
      <c r="V7" s="27"/>
      <c r="W7" s="27">
        <v>64441001</v>
      </c>
      <c r="X7" s="27">
        <v>65593803</v>
      </c>
      <c r="Y7" s="27">
        <v>-1152802</v>
      </c>
      <c r="Z7" s="7">
        <v>-1.76</v>
      </c>
      <c r="AA7" s="25">
        <v>68029579</v>
      </c>
    </row>
    <row r="8" spans="1:27" ht="13.5">
      <c r="A8" s="5" t="s">
        <v>35</v>
      </c>
      <c r="B8" s="3"/>
      <c r="C8" s="22">
        <v>20316139</v>
      </c>
      <c r="D8" s="22"/>
      <c r="E8" s="23">
        <v>1428030</v>
      </c>
      <c r="F8" s="24">
        <v>1428030</v>
      </c>
      <c r="G8" s="24">
        <v>130164</v>
      </c>
      <c r="H8" s="24">
        <v>104229</v>
      </c>
      <c r="I8" s="24">
        <v>108607</v>
      </c>
      <c r="J8" s="24">
        <v>343000</v>
      </c>
      <c r="K8" s="24">
        <v>147030</v>
      </c>
      <c r="L8" s="24">
        <v>126282</v>
      </c>
      <c r="M8" s="24">
        <v>159395</v>
      </c>
      <c r="N8" s="24">
        <v>432707</v>
      </c>
      <c r="O8" s="24"/>
      <c r="P8" s="24"/>
      <c r="Q8" s="24"/>
      <c r="R8" s="24"/>
      <c r="S8" s="24"/>
      <c r="T8" s="24"/>
      <c r="U8" s="24"/>
      <c r="V8" s="24"/>
      <c r="W8" s="24">
        <v>775707</v>
      </c>
      <c r="X8" s="24">
        <v>735954</v>
      </c>
      <c r="Y8" s="24">
        <v>39753</v>
      </c>
      <c r="Z8" s="6">
        <v>5.4</v>
      </c>
      <c r="AA8" s="22">
        <v>1428030</v>
      </c>
    </row>
    <row r="9" spans="1:27" ht="13.5">
      <c r="A9" s="2" t="s">
        <v>36</v>
      </c>
      <c r="B9" s="3"/>
      <c r="C9" s="19">
        <f aca="true" t="shared" si="1" ref="C9:Y9">SUM(C10:C14)</f>
        <v>55480845</v>
      </c>
      <c r="D9" s="19">
        <f>SUM(D10:D14)</f>
        <v>0</v>
      </c>
      <c r="E9" s="20">
        <f t="shared" si="1"/>
        <v>24696221</v>
      </c>
      <c r="F9" s="21">
        <f t="shared" si="1"/>
        <v>24696221</v>
      </c>
      <c r="G9" s="21">
        <f t="shared" si="1"/>
        <v>2014185</v>
      </c>
      <c r="H9" s="21">
        <f t="shared" si="1"/>
        <v>2888205</v>
      </c>
      <c r="I9" s="21">
        <f t="shared" si="1"/>
        <v>2590994</v>
      </c>
      <c r="J9" s="21">
        <f t="shared" si="1"/>
        <v>7493384</v>
      </c>
      <c r="K9" s="21">
        <f t="shared" si="1"/>
        <v>3417094</v>
      </c>
      <c r="L9" s="21">
        <f t="shared" si="1"/>
        <v>2889270</v>
      </c>
      <c r="M9" s="21">
        <f t="shared" si="1"/>
        <v>3266063</v>
      </c>
      <c r="N9" s="21">
        <f t="shared" si="1"/>
        <v>9572427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17065811</v>
      </c>
      <c r="X9" s="21">
        <f t="shared" si="1"/>
        <v>12548393</v>
      </c>
      <c r="Y9" s="21">
        <f t="shared" si="1"/>
        <v>4517418</v>
      </c>
      <c r="Z9" s="4">
        <f>+IF(X9&lt;&gt;0,+(Y9/X9)*100,0)</f>
        <v>35.99997226736523</v>
      </c>
      <c r="AA9" s="19">
        <f>SUM(AA10:AA14)</f>
        <v>24696221</v>
      </c>
    </row>
    <row r="10" spans="1:27" ht="13.5">
      <c r="A10" s="5" t="s">
        <v>37</v>
      </c>
      <c r="B10" s="3"/>
      <c r="C10" s="22">
        <v>5424875</v>
      </c>
      <c r="D10" s="22"/>
      <c r="E10" s="23">
        <v>6382045</v>
      </c>
      <c r="F10" s="24">
        <v>6382045</v>
      </c>
      <c r="G10" s="24">
        <v>49982</v>
      </c>
      <c r="H10" s="24">
        <v>369310</v>
      </c>
      <c r="I10" s="24">
        <v>412074</v>
      </c>
      <c r="J10" s="24">
        <v>831366</v>
      </c>
      <c r="K10" s="24">
        <v>460187</v>
      </c>
      <c r="L10" s="24">
        <v>44315</v>
      </c>
      <c r="M10" s="24">
        <v>1025667</v>
      </c>
      <c r="N10" s="24">
        <v>1530169</v>
      </c>
      <c r="O10" s="24"/>
      <c r="P10" s="24"/>
      <c r="Q10" s="24"/>
      <c r="R10" s="24"/>
      <c r="S10" s="24"/>
      <c r="T10" s="24"/>
      <c r="U10" s="24"/>
      <c r="V10" s="24"/>
      <c r="W10" s="24">
        <v>2361535</v>
      </c>
      <c r="X10" s="24">
        <v>4164536</v>
      </c>
      <c r="Y10" s="24">
        <v>-1803001</v>
      </c>
      <c r="Z10" s="6">
        <v>-43.29</v>
      </c>
      <c r="AA10" s="22">
        <v>6382045</v>
      </c>
    </row>
    <row r="11" spans="1:27" ht="13.5">
      <c r="A11" s="5" t="s">
        <v>38</v>
      </c>
      <c r="B11" s="3"/>
      <c r="C11" s="22">
        <v>12058851</v>
      </c>
      <c r="D11" s="22"/>
      <c r="E11" s="23">
        <v>9407946</v>
      </c>
      <c r="F11" s="24">
        <v>9407946</v>
      </c>
      <c r="G11" s="24">
        <v>742447</v>
      </c>
      <c r="H11" s="24">
        <v>1286711</v>
      </c>
      <c r="I11" s="24">
        <v>838114</v>
      </c>
      <c r="J11" s="24">
        <v>2867272</v>
      </c>
      <c r="K11" s="24">
        <v>1885748</v>
      </c>
      <c r="L11" s="24">
        <v>1692369</v>
      </c>
      <c r="M11" s="24">
        <v>1295324</v>
      </c>
      <c r="N11" s="24">
        <v>4873441</v>
      </c>
      <c r="O11" s="24"/>
      <c r="P11" s="24"/>
      <c r="Q11" s="24"/>
      <c r="R11" s="24"/>
      <c r="S11" s="24"/>
      <c r="T11" s="24"/>
      <c r="U11" s="24"/>
      <c r="V11" s="24"/>
      <c r="W11" s="24">
        <v>7740713</v>
      </c>
      <c r="X11" s="24">
        <v>4741469</v>
      </c>
      <c r="Y11" s="24">
        <v>2999244</v>
      </c>
      <c r="Z11" s="6">
        <v>63.26</v>
      </c>
      <c r="AA11" s="22">
        <v>9407946</v>
      </c>
    </row>
    <row r="12" spans="1:27" ht="13.5">
      <c r="A12" s="5" t="s">
        <v>39</v>
      </c>
      <c r="B12" s="3"/>
      <c r="C12" s="22">
        <v>29507669</v>
      </c>
      <c r="D12" s="22"/>
      <c r="E12" s="23">
        <v>7114996</v>
      </c>
      <c r="F12" s="24">
        <v>7114996</v>
      </c>
      <c r="G12" s="24">
        <v>1209592</v>
      </c>
      <c r="H12" s="24">
        <v>1219848</v>
      </c>
      <c r="I12" s="24">
        <v>1328487</v>
      </c>
      <c r="J12" s="24">
        <v>3757927</v>
      </c>
      <c r="K12" s="24">
        <v>1059526</v>
      </c>
      <c r="L12" s="24">
        <v>998563</v>
      </c>
      <c r="M12" s="24">
        <v>932614</v>
      </c>
      <c r="N12" s="24">
        <v>2990703</v>
      </c>
      <c r="O12" s="24"/>
      <c r="P12" s="24"/>
      <c r="Q12" s="24"/>
      <c r="R12" s="24"/>
      <c r="S12" s="24"/>
      <c r="T12" s="24"/>
      <c r="U12" s="24"/>
      <c r="V12" s="24"/>
      <c r="W12" s="24">
        <v>6748630</v>
      </c>
      <c r="X12" s="24">
        <v>2746770</v>
      </c>
      <c r="Y12" s="24">
        <v>4001860</v>
      </c>
      <c r="Z12" s="6">
        <v>145.69</v>
      </c>
      <c r="AA12" s="22">
        <v>7114996</v>
      </c>
    </row>
    <row r="13" spans="1:27" ht="13.5">
      <c r="A13" s="5" t="s">
        <v>40</v>
      </c>
      <c r="B13" s="3"/>
      <c r="C13" s="22">
        <v>8489450</v>
      </c>
      <c r="D13" s="22"/>
      <c r="E13" s="23">
        <v>1791234</v>
      </c>
      <c r="F13" s="24">
        <v>1791234</v>
      </c>
      <c r="G13" s="24">
        <v>12164</v>
      </c>
      <c r="H13" s="24">
        <v>12336</v>
      </c>
      <c r="I13" s="24">
        <v>12319</v>
      </c>
      <c r="J13" s="24">
        <v>36819</v>
      </c>
      <c r="K13" s="24">
        <v>11633</v>
      </c>
      <c r="L13" s="24">
        <v>154023</v>
      </c>
      <c r="M13" s="24">
        <v>12458</v>
      </c>
      <c r="N13" s="24">
        <v>178114</v>
      </c>
      <c r="O13" s="24"/>
      <c r="P13" s="24"/>
      <c r="Q13" s="24"/>
      <c r="R13" s="24"/>
      <c r="S13" s="24"/>
      <c r="T13" s="24"/>
      <c r="U13" s="24"/>
      <c r="V13" s="24"/>
      <c r="W13" s="24">
        <v>214933</v>
      </c>
      <c r="X13" s="24">
        <v>895618</v>
      </c>
      <c r="Y13" s="24">
        <v>-680685</v>
      </c>
      <c r="Z13" s="6">
        <v>-76</v>
      </c>
      <c r="AA13" s="22">
        <v>1791234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9899999</v>
      </c>
      <c r="D15" s="19">
        <f>SUM(D16:D18)</f>
        <v>0</v>
      </c>
      <c r="E15" s="20">
        <f t="shared" si="2"/>
        <v>23749601</v>
      </c>
      <c r="F15" s="21">
        <f t="shared" si="2"/>
        <v>23749601</v>
      </c>
      <c r="G15" s="21">
        <f t="shared" si="2"/>
        <v>939610</v>
      </c>
      <c r="H15" s="21">
        <f t="shared" si="2"/>
        <v>251172</v>
      </c>
      <c r="I15" s="21">
        <f t="shared" si="2"/>
        <v>248383</v>
      </c>
      <c r="J15" s="21">
        <f t="shared" si="2"/>
        <v>1439165</v>
      </c>
      <c r="K15" s="21">
        <f t="shared" si="2"/>
        <v>63860</v>
      </c>
      <c r="L15" s="21">
        <f t="shared" si="2"/>
        <v>192525</v>
      </c>
      <c r="M15" s="21">
        <f t="shared" si="2"/>
        <v>249838</v>
      </c>
      <c r="N15" s="21">
        <f t="shared" si="2"/>
        <v>506223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1945388</v>
      </c>
      <c r="X15" s="21">
        <f t="shared" si="2"/>
        <v>6582967</v>
      </c>
      <c r="Y15" s="21">
        <f t="shared" si="2"/>
        <v>-4637579</v>
      </c>
      <c r="Z15" s="4">
        <f>+IF(X15&lt;&gt;0,+(Y15/X15)*100,0)</f>
        <v>-70.44815810256986</v>
      </c>
      <c r="AA15" s="19">
        <f>SUM(AA16:AA18)</f>
        <v>23749601</v>
      </c>
    </row>
    <row r="16" spans="1:27" ht="13.5">
      <c r="A16" s="5" t="s">
        <v>43</v>
      </c>
      <c r="B16" s="3"/>
      <c r="C16" s="22">
        <v>2583747</v>
      </c>
      <c r="D16" s="22"/>
      <c r="E16" s="23">
        <v>6180773</v>
      </c>
      <c r="F16" s="24">
        <v>6180773</v>
      </c>
      <c r="G16" s="24">
        <v>939610</v>
      </c>
      <c r="H16" s="24">
        <v>230562</v>
      </c>
      <c r="I16" s="24">
        <v>165303</v>
      </c>
      <c r="J16" s="24">
        <v>1335475</v>
      </c>
      <c r="K16" s="24">
        <v>101325</v>
      </c>
      <c r="L16" s="24">
        <v>153736</v>
      </c>
      <c r="M16" s="24">
        <v>154595</v>
      </c>
      <c r="N16" s="24">
        <v>409656</v>
      </c>
      <c r="O16" s="24"/>
      <c r="P16" s="24"/>
      <c r="Q16" s="24"/>
      <c r="R16" s="24"/>
      <c r="S16" s="24"/>
      <c r="T16" s="24"/>
      <c r="U16" s="24"/>
      <c r="V16" s="24"/>
      <c r="W16" s="24">
        <v>1745131</v>
      </c>
      <c r="X16" s="24">
        <v>3135886</v>
      </c>
      <c r="Y16" s="24">
        <v>-1390755</v>
      </c>
      <c r="Z16" s="6">
        <v>-44.35</v>
      </c>
      <c r="AA16" s="22">
        <v>6180773</v>
      </c>
    </row>
    <row r="17" spans="1:27" ht="13.5">
      <c r="A17" s="5" t="s">
        <v>44</v>
      </c>
      <c r="B17" s="3"/>
      <c r="C17" s="22">
        <v>7031773</v>
      </c>
      <c r="D17" s="22"/>
      <c r="E17" s="23">
        <v>17048828</v>
      </c>
      <c r="F17" s="24">
        <v>17048828</v>
      </c>
      <c r="G17" s="24"/>
      <c r="H17" s="24">
        <v>1240</v>
      </c>
      <c r="I17" s="24">
        <v>57253</v>
      </c>
      <c r="J17" s="24">
        <v>58493</v>
      </c>
      <c r="K17" s="24">
        <v>-53999</v>
      </c>
      <c r="L17" s="24">
        <v>1471</v>
      </c>
      <c r="M17" s="24"/>
      <c r="N17" s="24">
        <v>-52528</v>
      </c>
      <c r="O17" s="24"/>
      <c r="P17" s="24"/>
      <c r="Q17" s="24"/>
      <c r="R17" s="24"/>
      <c r="S17" s="24"/>
      <c r="T17" s="24"/>
      <c r="U17" s="24"/>
      <c r="V17" s="24"/>
      <c r="W17" s="24">
        <v>5965</v>
      </c>
      <c r="X17" s="24">
        <v>3187077</v>
      </c>
      <c r="Y17" s="24">
        <v>-3181112</v>
      </c>
      <c r="Z17" s="6">
        <v>-99.81</v>
      </c>
      <c r="AA17" s="22">
        <v>17048828</v>
      </c>
    </row>
    <row r="18" spans="1:27" ht="13.5">
      <c r="A18" s="5" t="s">
        <v>45</v>
      </c>
      <c r="B18" s="3"/>
      <c r="C18" s="22">
        <v>284479</v>
      </c>
      <c r="D18" s="22"/>
      <c r="E18" s="23">
        <v>520000</v>
      </c>
      <c r="F18" s="24">
        <v>520000</v>
      </c>
      <c r="G18" s="24"/>
      <c r="H18" s="24">
        <v>19370</v>
      </c>
      <c r="I18" s="24">
        <v>25827</v>
      </c>
      <c r="J18" s="24">
        <v>45197</v>
      </c>
      <c r="K18" s="24">
        <v>16534</v>
      </c>
      <c r="L18" s="24">
        <v>37318</v>
      </c>
      <c r="M18" s="24">
        <v>95243</v>
      </c>
      <c r="N18" s="24">
        <v>149095</v>
      </c>
      <c r="O18" s="24"/>
      <c r="P18" s="24"/>
      <c r="Q18" s="24"/>
      <c r="R18" s="24"/>
      <c r="S18" s="24"/>
      <c r="T18" s="24"/>
      <c r="U18" s="24"/>
      <c r="V18" s="24"/>
      <c r="W18" s="24">
        <v>194292</v>
      </c>
      <c r="X18" s="24">
        <v>260004</v>
      </c>
      <c r="Y18" s="24">
        <v>-65712</v>
      </c>
      <c r="Z18" s="6">
        <v>-25.27</v>
      </c>
      <c r="AA18" s="22">
        <v>520000</v>
      </c>
    </row>
    <row r="19" spans="1:27" ht="13.5">
      <c r="A19" s="2" t="s">
        <v>46</v>
      </c>
      <c r="B19" s="8"/>
      <c r="C19" s="19">
        <f aca="true" t="shared" si="3" ref="C19:Y19">SUM(C20:C23)</f>
        <v>162478788</v>
      </c>
      <c r="D19" s="19">
        <f>SUM(D20:D23)</f>
        <v>0</v>
      </c>
      <c r="E19" s="20">
        <f t="shared" si="3"/>
        <v>180269501</v>
      </c>
      <c r="F19" s="21">
        <f t="shared" si="3"/>
        <v>180269501</v>
      </c>
      <c r="G19" s="21">
        <f t="shared" si="3"/>
        <v>21701561</v>
      </c>
      <c r="H19" s="21">
        <f t="shared" si="3"/>
        <v>9526723</v>
      </c>
      <c r="I19" s="21">
        <f t="shared" si="3"/>
        <v>12629054</v>
      </c>
      <c r="J19" s="21">
        <f t="shared" si="3"/>
        <v>43857338</v>
      </c>
      <c r="K19" s="21">
        <f t="shared" si="3"/>
        <v>13305475</v>
      </c>
      <c r="L19" s="21">
        <f t="shared" si="3"/>
        <v>14242721</v>
      </c>
      <c r="M19" s="21">
        <f t="shared" si="3"/>
        <v>13467751</v>
      </c>
      <c r="N19" s="21">
        <f t="shared" si="3"/>
        <v>41015947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84873285</v>
      </c>
      <c r="X19" s="21">
        <f t="shared" si="3"/>
        <v>90946367</v>
      </c>
      <c r="Y19" s="21">
        <f t="shared" si="3"/>
        <v>-6073082</v>
      </c>
      <c r="Z19" s="4">
        <f>+IF(X19&lt;&gt;0,+(Y19/X19)*100,0)</f>
        <v>-6.677652115559492</v>
      </c>
      <c r="AA19" s="19">
        <f>SUM(AA20:AA23)</f>
        <v>180269501</v>
      </c>
    </row>
    <row r="20" spans="1:27" ht="13.5">
      <c r="A20" s="5" t="s">
        <v>47</v>
      </c>
      <c r="B20" s="3"/>
      <c r="C20" s="22">
        <v>101095149</v>
      </c>
      <c r="D20" s="22"/>
      <c r="E20" s="23">
        <v>109165329</v>
      </c>
      <c r="F20" s="24">
        <v>109165329</v>
      </c>
      <c r="G20" s="24">
        <v>12597313</v>
      </c>
      <c r="H20" s="24">
        <v>5551001</v>
      </c>
      <c r="I20" s="24">
        <v>7905877</v>
      </c>
      <c r="J20" s="24">
        <v>26054191</v>
      </c>
      <c r="K20" s="24">
        <v>8182146</v>
      </c>
      <c r="L20" s="24">
        <v>8086140</v>
      </c>
      <c r="M20" s="24">
        <v>7510686</v>
      </c>
      <c r="N20" s="24">
        <v>23778972</v>
      </c>
      <c r="O20" s="24"/>
      <c r="P20" s="24"/>
      <c r="Q20" s="24"/>
      <c r="R20" s="24"/>
      <c r="S20" s="24"/>
      <c r="T20" s="24"/>
      <c r="U20" s="24"/>
      <c r="V20" s="24"/>
      <c r="W20" s="24">
        <v>49833163</v>
      </c>
      <c r="X20" s="24">
        <v>55335335</v>
      </c>
      <c r="Y20" s="24">
        <v>-5502172</v>
      </c>
      <c r="Z20" s="6">
        <v>-9.94</v>
      </c>
      <c r="AA20" s="22">
        <v>109165329</v>
      </c>
    </row>
    <row r="21" spans="1:27" ht="13.5">
      <c r="A21" s="5" t="s">
        <v>48</v>
      </c>
      <c r="B21" s="3"/>
      <c r="C21" s="22">
        <v>26939752</v>
      </c>
      <c r="D21" s="22"/>
      <c r="E21" s="23">
        <v>28238022</v>
      </c>
      <c r="F21" s="24">
        <v>28238022</v>
      </c>
      <c r="G21" s="24">
        <v>4001654</v>
      </c>
      <c r="H21" s="24">
        <v>1250366</v>
      </c>
      <c r="I21" s="24">
        <v>2010744</v>
      </c>
      <c r="J21" s="24">
        <v>7262764</v>
      </c>
      <c r="K21" s="24">
        <v>2154534</v>
      </c>
      <c r="L21" s="24">
        <v>2316616</v>
      </c>
      <c r="M21" s="24">
        <v>2173252</v>
      </c>
      <c r="N21" s="24">
        <v>6644402</v>
      </c>
      <c r="O21" s="24"/>
      <c r="P21" s="24"/>
      <c r="Q21" s="24"/>
      <c r="R21" s="24"/>
      <c r="S21" s="24"/>
      <c r="T21" s="24"/>
      <c r="U21" s="24"/>
      <c r="V21" s="24"/>
      <c r="W21" s="24">
        <v>13907166</v>
      </c>
      <c r="X21" s="24">
        <v>15020440</v>
      </c>
      <c r="Y21" s="24">
        <v>-1113274</v>
      </c>
      <c r="Z21" s="6">
        <v>-7.41</v>
      </c>
      <c r="AA21" s="22">
        <v>28238022</v>
      </c>
    </row>
    <row r="22" spans="1:27" ht="13.5">
      <c r="A22" s="5" t="s">
        <v>49</v>
      </c>
      <c r="B22" s="3"/>
      <c r="C22" s="25">
        <v>21084080</v>
      </c>
      <c r="D22" s="25"/>
      <c r="E22" s="26">
        <v>28485314</v>
      </c>
      <c r="F22" s="27">
        <v>28485314</v>
      </c>
      <c r="G22" s="27">
        <v>3872458</v>
      </c>
      <c r="H22" s="27">
        <v>1502282</v>
      </c>
      <c r="I22" s="27">
        <v>1487010</v>
      </c>
      <c r="J22" s="27">
        <v>6861750</v>
      </c>
      <c r="K22" s="27">
        <v>1724209</v>
      </c>
      <c r="L22" s="27">
        <v>2663809</v>
      </c>
      <c r="M22" s="27">
        <v>2597351</v>
      </c>
      <c r="N22" s="27">
        <v>6985369</v>
      </c>
      <c r="O22" s="27"/>
      <c r="P22" s="27"/>
      <c r="Q22" s="27"/>
      <c r="R22" s="27"/>
      <c r="S22" s="27"/>
      <c r="T22" s="27"/>
      <c r="U22" s="27"/>
      <c r="V22" s="27"/>
      <c r="W22" s="27">
        <v>13847119</v>
      </c>
      <c r="X22" s="27">
        <v>13400162</v>
      </c>
      <c r="Y22" s="27">
        <v>446957</v>
      </c>
      <c r="Z22" s="7">
        <v>3.34</v>
      </c>
      <c r="AA22" s="25">
        <v>28485314</v>
      </c>
    </row>
    <row r="23" spans="1:27" ht="13.5">
      <c r="A23" s="5" t="s">
        <v>50</v>
      </c>
      <c r="B23" s="3"/>
      <c r="C23" s="22">
        <v>13359807</v>
      </c>
      <c r="D23" s="22"/>
      <c r="E23" s="23">
        <v>14380836</v>
      </c>
      <c r="F23" s="24">
        <v>14380836</v>
      </c>
      <c r="G23" s="24">
        <v>1230136</v>
      </c>
      <c r="H23" s="24">
        <v>1223074</v>
      </c>
      <c r="I23" s="24">
        <v>1225423</v>
      </c>
      <c r="J23" s="24">
        <v>3678633</v>
      </c>
      <c r="K23" s="24">
        <v>1244586</v>
      </c>
      <c r="L23" s="24">
        <v>1176156</v>
      </c>
      <c r="M23" s="24">
        <v>1186462</v>
      </c>
      <c r="N23" s="24">
        <v>3607204</v>
      </c>
      <c r="O23" s="24"/>
      <c r="P23" s="24"/>
      <c r="Q23" s="24"/>
      <c r="R23" s="24"/>
      <c r="S23" s="24"/>
      <c r="T23" s="24"/>
      <c r="U23" s="24"/>
      <c r="V23" s="24"/>
      <c r="W23" s="24">
        <v>7285837</v>
      </c>
      <c r="X23" s="24">
        <v>7190430</v>
      </c>
      <c r="Y23" s="24">
        <v>95407</v>
      </c>
      <c r="Z23" s="6">
        <v>1.33</v>
      </c>
      <c r="AA23" s="22">
        <v>14380836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340306780</v>
      </c>
      <c r="D25" s="40">
        <f>+D5+D9+D15+D19+D24</f>
        <v>0</v>
      </c>
      <c r="E25" s="41">
        <f t="shared" si="4"/>
        <v>328744231</v>
      </c>
      <c r="F25" s="42">
        <f t="shared" si="4"/>
        <v>328744231</v>
      </c>
      <c r="G25" s="42">
        <f t="shared" si="4"/>
        <v>98150675</v>
      </c>
      <c r="H25" s="42">
        <f t="shared" si="4"/>
        <v>13084218</v>
      </c>
      <c r="I25" s="42">
        <f t="shared" si="4"/>
        <v>15235356</v>
      </c>
      <c r="J25" s="42">
        <f t="shared" si="4"/>
        <v>126470249</v>
      </c>
      <c r="K25" s="42">
        <f t="shared" si="4"/>
        <v>17659395</v>
      </c>
      <c r="L25" s="42">
        <f t="shared" si="4"/>
        <v>18735262</v>
      </c>
      <c r="M25" s="42">
        <f t="shared" si="4"/>
        <v>28341456</v>
      </c>
      <c r="N25" s="42">
        <f t="shared" si="4"/>
        <v>64736113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191206362</v>
      </c>
      <c r="X25" s="42">
        <f t="shared" si="4"/>
        <v>196691968</v>
      </c>
      <c r="Y25" s="42">
        <f t="shared" si="4"/>
        <v>-5485606</v>
      </c>
      <c r="Z25" s="43">
        <f>+IF(X25&lt;&gt;0,+(Y25/X25)*100,0)</f>
        <v>-2.7889323879254695</v>
      </c>
      <c r="AA25" s="40">
        <f>+AA5+AA9+AA15+AA19+AA24</f>
        <v>328744231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88633707</v>
      </c>
      <c r="D28" s="19">
        <f>SUM(D29:D31)</f>
        <v>0</v>
      </c>
      <c r="E28" s="20">
        <f t="shared" si="5"/>
        <v>79218765</v>
      </c>
      <c r="F28" s="21">
        <f t="shared" si="5"/>
        <v>79218765</v>
      </c>
      <c r="G28" s="21">
        <f t="shared" si="5"/>
        <v>5882789</v>
      </c>
      <c r="H28" s="21">
        <f t="shared" si="5"/>
        <v>5623977</v>
      </c>
      <c r="I28" s="21">
        <f t="shared" si="5"/>
        <v>6015599</v>
      </c>
      <c r="J28" s="21">
        <f t="shared" si="5"/>
        <v>17522365</v>
      </c>
      <c r="K28" s="21">
        <f t="shared" si="5"/>
        <v>6051562</v>
      </c>
      <c r="L28" s="21">
        <f t="shared" si="5"/>
        <v>6846979</v>
      </c>
      <c r="M28" s="21">
        <f t="shared" si="5"/>
        <v>6050545</v>
      </c>
      <c r="N28" s="21">
        <f t="shared" si="5"/>
        <v>18949086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36471451</v>
      </c>
      <c r="X28" s="21">
        <f t="shared" si="5"/>
        <v>39252523</v>
      </c>
      <c r="Y28" s="21">
        <f t="shared" si="5"/>
        <v>-2781072</v>
      </c>
      <c r="Z28" s="4">
        <f>+IF(X28&lt;&gt;0,+(Y28/X28)*100,0)</f>
        <v>-7.085078327321788</v>
      </c>
      <c r="AA28" s="19">
        <f>SUM(AA29:AA31)</f>
        <v>79218765</v>
      </c>
    </row>
    <row r="29" spans="1:27" ht="13.5">
      <c r="A29" s="5" t="s">
        <v>33</v>
      </c>
      <c r="B29" s="3"/>
      <c r="C29" s="22">
        <v>32627797</v>
      </c>
      <c r="D29" s="22"/>
      <c r="E29" s="23">
        <v>34535584</v>
      </c>
      <c r="F29" s="24">
        <v>34535584</v>
      </c>
      <c r="G29" s="24">
        <v>3272627</v>
      </c>
      <c r="H29" s="24">
        <v>2318173</v>
      </c>
      <c r="I29" s="24">
        <v>1926345</v>
      </c>
      <c r="J29" s="24">
        <v>7517145</v>
      </c>
      <c r="K29" s="24">
        <v>1917982</v>
      </c>
      <c r="L29" s="24">
        <v>2440387</v>
      </c>
      <c r="M29" s="24">
        <v>2239559</v>
      </c>
      <c r="N29" s="24">
        <v>6597928</v>
      </c>
      <c r="O29" s="24"/>
      <c r="P29" s="24"/>
      <c r="Q29" s="24"/>
      <c r="R29" s="24"/>
      <c r="S29" s="24"/>
      <c r="T29" s="24"/>
      <c r="U29" s="24"/>
      <c r="V29" s="24"/>
      <c r="W29" s="24">
        <v>14115073</v>
      </c>
      <c r="X29" s="24">
        <v>16040365</v>
      </c>
      <c r="Y29" s="24">
        <v>-1925292</v>
      </c>
      <c r="Z29" s="6">
        <v>-12</v>
      </c>
      <c r="AA29" s="22">
        <v>34535584</v>
      </c>
    </row>
    <row r="30" spans="1:27" ht="13.5">
      <c r="A30" s="5" t="s">
        <v>34</v>
      </c>
      <c r="B30" s="3"/>
      <c r="C30" s="25">
        <v>20218232</v>
      </c>
      <c r="D30" s="25"/>
      <c r="E30" s="26">
        <v>20121694</v>
      </c>
      <c r="F30" s="27">
        <v>20121694</v>
      </c>
      <c r="G30" s="27">
        <v>1429511</v>
      </c>
      <c r="H30" s="27">
        <v>1799435</v>
      </c>
      <c r="I30" s="27">
        <v>1705017</v>
      </c>
      <c r="J30" s="27">
        <v>4933963</v>
      </c>
      <c r="K30" s="27">
        <v>1385087</v>
      </c>
      <c r="L30" s="27">
        <v>2222401</v>
      </c>
      <c r="M30" s="27">
        <v>1644506</v>
      </c>
      <c r="N30" s="27">
        <v>5251994</v>
      </c>
      <c r="O30" s="27"/>
      <c r="P30" s="27"/>
      <c r="Q30" s="27"/>
      <c r="R30" s="27"/>
      <c r="S30" s="27"/>
      <c r="T30" s="27"/>
      <c r="U30" s="27"/>
      <c r="V30" s="27"/>
      <c r="W30" s="27">
        <v>10185957</v>
      </c>
      <c r="X30" s="27">
        <v>10426045</v>
      </c>
      <c r="Y30" s="27">
        <v>-240088</v>
      </c>
      <c r="Z30" s="7">
        <v>-2.3</v>
      </c>
      <c r="AA30" s="25">
        <v>20121694</v>
      </c>
    </row>
    <row r="31" spans="1:27" ht="13.5">
      <c r="A31" s="5" t="s">
        <v>35</v>
      </c>
      <c r="B31" s="3"/>
      <c r="C31" s="22">
        <v>35787678</v>
      </c>
      <c r="D31" s="22"/>
      <c r="E31" s="23">
        <v>24561487</v>
      </c>
      <c r="F31" s="24">
        <v>24561487</v>
      </c>
      <c r="G31" s="24">
        <v>1180651</v>
      </c>
      <c r="H31" s="24">
        <v>1506369</v>
      </c>
      <c r="I31" s="24">
        <v>2384237</v>
      </c>
      <c r="J31" s="24">
        <v>5071257</v>
      </c>
      <c r="K31" s="24">
        <v>2748493</v>
      </c>
      <c r="L31" s="24">
        <v>2184191</v>
      </c>
      <c r="M31" s="24">
        <v>2166480</v>
      </c>
      <c r="N31" s="24">
        <v>7099164</v>
      </c>
      <c r="O31" s="24"/>
      <c r="P31" s="24"/>
      <c r="Q31" s="24"/>
      <c r="R31" s="24"/>
      <c r="S31" s="24"/>
      <c r="T31" s="24"/>
      <c r="U31" s="24"/>
      <c r="V31" s="24"/>
      <c r="W31" s="24">
        <v>12170421</v>
      </c>
      <c r="X31" s="24">
        <v>12786113</v>
      </c>
      <c r="Y31" s="24">
        <v>-615692</v>
      </c>
      <c r="Z31" s="6">
        <v>-4.82</v>
      </c>
      <c r="AA31" s="22">
        <v>24561487</v>
      </c>
    </row>
    <row r="32" spans="1:27" ht="13.5">
      <c r="A32" s="2" t="s">
        <v>36</v>
      </c>
      <c r="B32" s="3"/>
      <c r="C32" s="19">
        <f aca="true" t="shared" si="6" ref="C32:Y32">SUM(C33:C37)</f>
        <v>50315413</v>
      </c>
      <c r="D32" s="19">
        <f>SUM(D33:D37)</f>
        <v>0</v>
      </c>
      <c r="E32" s="20">
        <f t="shared" si="6"/>
        <v>42090657</v>
      </c>
      <c r="F32" s="21">
        <f t="shared" si="6"/>
        <v>42090657</v>
      </c>
      <c r="G32" s="21">
        <f t="shared" si="6"/>
        <v>1673045</v>
      </c>
      <c r="H32" s="21">
        <f t="shared" si="6"/>
        <v>2683771</v>
      </c>
      <c r="I32" s="21">
        <f t="shared" si="6"/>
        <v>3233454</v>
      </c>
      <c r="J32" s="21">
        <f t="shared" si="6"/>
        <v>7590270</v>
      </c>
      <c r="K32" s="21">
        <f t="shared" si="6"/>
        <v>2719797</v>
      </c>
      <c r="L32" s="21">
        <f t="shared" si="6"/>
        <v>3959539</v>
      </c>
      <c r="M32" s="21">
        <f t="shared" si="6"/>
        <v>3536732</v>
      </c>
      <c r="N32" s="21">
        <f t="shared" si="6"/>
        <v>10216068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17806338</v>
      </c>
      <c r="X32" s="21">
        <f t="shared" si="6"/>
        <v>20969347</v>
      </c>
      <c r="Y32" s="21">
        <f t="shared" si="6"/>
        <v>-3163009</v>
      </c>
      <c r="Z32" s="4">
        <f>+IF(X32&lt;&gt;0,+(Y32/X32)*100,0)</f>
        <v>-15.08396518022235</v>
      </c>
      <c r="AA32" s="19">
        <f>SUM(AA33:AA37)</f>
        <v>42090657</v>
      </c>
    </row>
    <row r="33" spans="1:27" ht="13.5">
      <c r="A33" s="5" t="s">
        <v>37</v>
      </c>
      <c r="B33" s="3"/>
      <c r="C33" s="22">
        <v>9459028</v>
      </c>
      <c r="D33" s="22"/>
      <c r="E33" s="23">
        <v>10342008</v>
      </c>
      <c r="F33" s="24">
        <v>10342008</v>
      </c>
      <c r="G33" s="24">
        <v>545155</v>
      </c>
      <c r="H33" s="24">
        <v>657389</v>
      </c>
      <c r="I33" s="24">
        <v>911668</v>
      </c>
      <c r="J33" s="24">
        <v>2114212</v>
      </c>
      <c r="K33" s="24">
        <v>969091</v>
      </c>
      <c r="L33" s="24">
        <v>888624</v>
      </c>
      <c r="M33" s="24">
        <v>835361</v>
      </c>
      <c r="N33" s="24">
        <v>2693076</v>
      </c>
      <c r="O33" s="24"/>
      <c r="P33" s="24"/>
      <c r="Q33" s="24"/>
      <c r="R33" s="24"/>
      <c r="S33" s="24"/>
      <c r="T33" s="24"/>
      <c r="U33" s="24"/>
      <c r="V33" s="24"/>
      <c r="W33" s="24">
        <v>4807288</v>
      </c>
      <c r="X33" s="24">
        <v>5329259</v>
      </c>
      <c r="Y33" s="24">
        <v>-521971</v>
      </c>
      <c r="Z33" s="6">
        <v>-9.79</v>
      </c>
      <c r="AA33" s="22">
        <v>10342008</v>
      </c>
    </row>
    <row r="34" spans="1:27" ht="13.5">
      <c r="A34" s="5" t="s">
        <v>38</v>
      </c>
      <c r="B34" s="3"/>
      <c r="C34" s="22">
        <v>19640347</v>
      </c>
      <c r="D34" s="22"/>
      <c r="E34" s="23">
        <v>16932134</v>
      </c>
      <c r="F34" s="24">
        <v>16932134</v>
      </c>
      <c r="G34" s="24">
        <v>778708</v>
      </c>
      <c r="H34" s="24">
        <v>855847</v>
      </c>
      <c r="I34" s="24">
        <v>1338123</v>
      </c>
      <c r="J34" s="24">
        <v>2972678</v>
      </c>
      <c r="K34" s="24">
        <v>1077808</v>
      </c>
      <c r="L34" s="24">
        <v>1579523</v>
      </c>
      <c r="M34" s="24">
        <v>1659761</v>
      </c>
      <c r="N34" s="24">
        <v>4317092</v>
      </c>
      <c r="O34" s="24"/>
      <c r="P34" s="24"/>
      <c r="Q34" s="24"/>
      <c r="R34" s="24"/>
      <c r="S34" s="24"/>
      <c r="T34" s="24"/>
      <c r="U34" s="24"/>
      <c r="V34" s="24"/>
      <c r="W34" s="24">
        <v>7289770</v>
      </c>
      <c r="X34" s="24">
        <v>8836755</v>
      </c>
      <c r="Y34" s="24">
        <v>-1546985</v>
      </c>
      <c r="Z34" s="6">
        <v>-17.51</v>
      </c>
      <c r="AA34" s="22">
        <v>16932134</v>
      </c>
    </row>
    <row r="35" spans="1:27" ht="13.5">
      <c r="A35" s="5" t="s">
        <v>39</v>
      </c>
      <c r="B35" s="3"/>
      <c r="C35" s="22">
        <v>12835971</v>
      </c>
      <c r="D35" s="22"/>
      <c r="E35" s="23">
        <v>12988966</v>
      </c>
      <c r="F35" s="24">
        <v>12988966</v>
      </c>
      <c r="G35" s="24">
        <v>342646</v>
      </c>
      <c r="H35" s="24">
        <v>1170535</v>
      </c>
      <c r="I35" s="24">
        <v>981834</v>
      </c>
      <c r="J35" s="24">
        <v>2495015</v>
      </c>
      <c r="K35" s="24">
        <v>670811</v>
      </c>
      <c r="L35" s="24">
        <v>1489304</v>
      </c>
      <c r="M35" s="24">
        <v>896121</v>
      </c>
      <c r="N35" s="24">
        <v>3056236</v>
      </c>
      <c r="O35" s="24"/>
      <c r="P35" s="24"/>
      <c r="Q35" s="24"/>
      <c r="R35" s="24"/>
      <c r="S35" s="24"/>
      <c r="T35" s="24"/>
      <c r="U35" s="24"/>
      <c r="V35" s="24"/>
      <c r="W35" s="24">
        <v>5551251</v>
      </c>
      <c r="X35" s="24">
        <v>5860131</v>
      </c>
      <c r="Y35" s="24">
        <v>-308880</v>
      </c>
      <c r="Z35" s="6">
        <v>-5.27</v>
      </c>
      <c r="AA35" s="22">
        <v>12988966</v>
      </c>
    </row>
    <row r="36" spans="1:27" ht="13.5">
      <c r="A36" s="5" t="s">
        <v>40</v>
      </c>
      <c r="B36" s="3"/>
      <c r="C36" s="22">
        <v>8380067</v>
      </c>
      <c r="D36" s="22"/>
      <c r="E36" s="23">
        <v>1827549</v>
      </c>
      <c r="F36" s="24">
        <v>1827549</v>
      </c>
      <c r="G36" s="24">
        <v>6536</v>
      </c>
      <c r="H36" s="24"/>
      <c r="I36" s="24">
        <v>1829</v>
      </c>
      <c r="J36" s="24">
        <v>8365</v>
      </c>
      <c r="K36" s="24">
        <v>2087</v>
      </c>
      <c r="L36" s="24">
        <v>2088</v>
      </c>
      <c r="M36" s="24">
        <v>145489</v>
      </c>
      <c r="N36" s="24">
        <v>149664</v>
      </c>
      <c r="O36" s="24"/>
      <c r="P36" s="24"/>
      <c r="Q36" s="24"/>
      <c r="R36" s="24"/>
      <c r="S36" s="24"/>
      <c r="T36" s="24"/>
      <c r="U36" s="24"/>
      <c r="V36" s="24"/>
      <c r="W36" s="24">
        <v>158029</v>
      </c>
      <c r="X36" s="24">
        <v>943202</v>
      </c>
      <c r="Y36" s="24">
        <v>-785173</v>
      </c>
      <c r="Z36" s="6">
        <v>-83.25</v>
      </c>
      <c r="AA36" s="22">
        <v>1827549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40053153</v>
      </c>
      <c r="D38" s="19">
        <f>SUM(D39:D41)</f>
        <v>0</v>
      </c>
      <c r="E38" s="20">
        <f t="shared" si="7"/>
        <v>43891276</v>
      </c>
      <c r="F38" s="21">
        <f t="shared" si="7"/>
        <v>43891276</v>
      </c>
      <c r="G38" s="21">
        <f t="shared" si="7"/>
        <v>1820711</v>
      </c>
      <c r="H38" s="21">
        <f t="shared" si="7"/>
        <v>2363809</v>
      </c>
      <c r="I38" s="21">
        <f t="shared" si="7"/>
        <v>4175449</v>
      </c>
      <c r="J38" s="21">
        <f t="shared" si="7"/>
        <v>8359969</v>
      </c>
      <c r="K38" s="21">
        <f t="shared" si="7"/>
        <v>3181328</v>
      </c>
      <c r="L38" s="21">
        <f t="shared" si="7"/>
        <v>3951967</v>
      </c>
      <c r="M38" s="21">
        <f t="shared" si="7"/>
        <v>5366037</v>
      </c>
      <c r="N38" s="21">
        <f t="shared" si="7"/>
        <v>12499332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20859301</v>
      </c>
      <c r="X38" s="21">
        <f t="shared" si="7"/>
        <v>22810142</v>
      </c>
      <c r="Y38" s="21">
        <f t="shared" si="7"/>
        <v>-1950841</v>
      </c>
      <c r="Z38" s="4">
        <f>+IF(X38&lt;&gt;0,+(Y38/X38)*100,0)</f>
        <v>-8.552515806346142</v>
      </c>
      <c r="AA38" s="19">
        <f>SUM(AA39:AA41)</f>
        <v>43891276</v>
      </c>
    </row>
    <row r="39" spans="1:27" ht="13.5">
      <c r="A39" s="5" t="s">
        <v>43</v>
      </c>
      <c r="B39" s="3"/>
      <c r="C39" s="22">
        <v>6380864</v>
      </c>
      <c r="D39" s="22"/>
      <c r="E39" s="23">
        <v>7505489</v>
      </c>
      <c r="F39" s="24">
        <v>7505489</v>
      </c>
      <c r="G39" s="24">
        <v>434348</v>
      </c>
      <c r="H39" s="24">
        <v>472560</v>
      </c>
      <c r="I39" s="24">
        <v>546007</v>
      </c>
      <c r="J39" s="24">
        <v>1452915</v>
      </c>
      <c r="K39" s="24">
        <v>587342</v>
      </c>
      <c r="L39" s="24">
        <v>724469</v>
      </c>
      <c r="M39" s="24">
        <v>665448</v>
      </c>
      <c r="N39" s="24">
        <v>1977259</v>
      </c>
      <c r="O39" s="24"/>
      <c r="P39" s="24"/>
      <c r="Q39" s="24"/>
      <c r="R39" s="24"/>
      <c r="S39" s="24"/>
      <c r="T39" s="24"/>
      <c r="U39" s="24"/>
      <c r="V39" s="24"/>
      <c r="W39" s="24">
        <v>3430174</v>
      </c>
      <c r="X39" s="24">
        <v>3924912</v>
      </c>
      <c r="Y39" s="24">
        <v>-494738</v>
      </c>
      <c r="Z39" s="6">
        <v>-12.61</v>
      </c>
      <c r="AA39" s="22">
        <v>7505489</v>
      </c>
    </row>
    <row r="40" spans="1:27" ht="13.5">
      <c r="A40" s="5" t="s">
        <v>44</v>
      </c>
      <c r="B40" s="3"/>
      <c r="C40" s="22">
        <v>32739574</v>
      </c>
      <c r="D40" s="22"/>
      <c r="E40" s="23">
        <v>35289760</v>
      </c>
      <c r="F40" s="24">
        <v>35289760</v>
      </c>
      <c r="G40" s="24">
        <v>1362704</v>
      </c>
      <c r="H40" s="24">
        <v>1821183</v>
      </c>
      <c r="I40" s="24">
        <v>3592137</v>
      </c>
      <c r="J40" s="24">
        <v>6776024</v>
      </c>
      <c r="K40" s="24">
        <v>2524661</v>
      </c>
      <c r="L40" s="24">
        <v>3176558</v>
      </c>
      <c r="M40" s="24">
        <v>4573187</v>
      </c>
      <c r="N40" s="24">
        <v>10274406</v>
      </c>
      <c r="O40" s="24"/>
      <c r="P40" s="24"/>
      <c r="Q40" s="24"/>
      <c r="R40" s="24"/>
      <c r="S40" s="24"/>
      <c r="T40" s="24"/>
      <c r="U40" s="24"/>
      <c r="V40" s="24"/>
      <c r="W40" s="24">
        <v>17050430</v>
      </c>
      <c r="X40" s="24">
        <v>18332305</v>
      </c>
      <c r="Y40" s="24">
        <v>-1281875</v>
      </c>
      <c r="Z40" s="6">
        <v>-6.99</v>
      </c>
      <c r="AA40" s="22">
        <v>35289760</v>
      </c>
    </row>
    <row r="41" spans="1:27" ht="13.5">
      <c r="A41" s="5" t="s">
        <v>45</v>
      </c>
      <c r="B41" s="3"/>
      <c r="C41" s="22">
        <v>932715</v>
      </c>
      <c r="D41" s="22"/>
      <c r="E41" s="23">
        <v>1096027</v>
      </c>
      <c r="F41" s="24">
        <v>1096027</v>
      </c>
      <c r="G41" s="24">
        <v>23659</v>
      </c>
      <c r="H41" s="24">
        <v>70066</v>
      </c>
      <c r="I41" s="24">
        <v>37305</v>
      </c>
      <c r="J41" s="24">
        <v>131030</v>
      </c>
      <c r="K41" s="24">
        <v>69325</v>
      </c>
      <c r="L41" s="24">
        <v>50940</v>
      </c>
      <c r="M41" s="24">
        <v>127402</v>
      </c>
      <c r="N41" s="24">
        <v>247667</v>
      </c>
      <c r="O41" s="24"/>
      <c r="P41" s="24"/>
      <c r="Q41" s="24"/>
      <c r="R41" s="24"/>
      <c r="S41" s="24"/>
      <c r="T41" s="24"/>
      <c r="U41" s="24"/>
      <c r="V41" s="24"/>
      <c r="W41" s="24">
        <v>378697</v>
      </c>
      <c r="X41" s="24">
        <v>552925</v>
      </c>
      <c r="Y41" s="24">
        <v>-174228</v>
      </c>
      <c r="Z41" s="6">
        <v>-31.51</v>
      </c>
      <c r="AA41" s="22">
        <v>1096027</v>
      </c>
    </row>
    <row r="42" spans="1:27" ht="13.5">
      <c r="A42" s="2" t="s">
        <v>46</v>
      </c>
      <c r="B42" s="8"/>
      <c r="C42" s="19">
        <f aca="true" t="shared" si="8" ref="C42:Y42">SUM(C43:C46)</f>
        <v>141211095</v>
      </c>
      <c r="D42" s="19">
        <f>SUM(D43:D46)</f>
        <v>0</v>
      </c>
      <c r="E42" s="20">
        <f t="shared" si="8"/>
        <v>143167035</v>
      </c>
      <c r="F42" s="21">
        <f t="shared" si="8"/>
        <v>143167035</v>
      </c>
      <c r="G42" s="21">
        <f t="shared" si="8"/>
        <v>8940131</v>
      </c>
      <c r="H42" s="21">
        <f t="shared" si="8"/>
        <v>10772303</v>
      </c>
      <c r="I42" s="21">
        <f t="shared" si="8"/>
        <v>13495991</v>
      </c>
      <c r="J42" s="21">
        <f t="shared" si="8"/>
        <v>33208425</v>
      </c>
      <c r="K42" s="21">
        <f t="shared" si="8"/>
        <v>11218660</v>
      </c>
      <c r="L42" s="21">
        <f t="shared" si="8"/>
        <v>11011944</v>
      </c>
      <c r="M42" s="21">
        <f t="shared" si="8"/>
        <v>13052256</v>
      </c>
      <c r="N42" s="21">
        <f t="shared" si="8"/>
        <v>35282860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68491285</v>
      </c>
      <c r="X42" s="21">
        <f t="shared" si="8"/>
        <v>74218412</v>
      </c>
      <c r="Y42" s="21">
        <f t="shared" si="8"/>
        <v>-5727127</v>
      </c>
      <c r="Z42" s="4">
        <f>+IF(X42&lt;&gt;0,+(Y42/X42)*100,0)</f>
        <v>-7.716585205299192</v>
      </c>
      <c r="AA42" s="19">
        <f>SUM(AA43:AA46)</f>
        <v>143167035</v>
      </c>
    </row>
    <row r="43" spans="1:27" ht="13.5">
      <c r="A43" s="5" t="s">
        <v>47</v>
      </c>
      <c r="B43" s="3"/>
      <c r="C43" s="22">
        <v>99562165</v>
      </c>
      <c r="D43" s="22"/>
      <c r="E43" s="23">
        <v>96315584</v>
      </c>
      <c r="F43" s="24">
        <v>96315584</v>
      </c>
      <c r="G43" s="24">
        <v>7188986</v>
      </c>
      <c r="H43" s="24">
        <v>7915373</v>
      </c>
      <c r="I43" s="24">
        <v>9165071</v>
      </c>
      <c r="J43" s="24">
        <v>24269430</v>
      </c>
      <c r="K43" s="24">
        <v>7572932</v>
      </c>
      <c r="L43" s="24">
        <v>6178650</v>
      </c>
      <c r="M43" s="24">
        <v>8350113</v>
      </c>
      <c r="N43" s="24">
        <v>22101695</v>
      </c>
      <c r="O43" s="24"/>
      <c r="P43" s="24"/>
      <c r="Q43" s="24"/>
      <c r="R43" s="24"/>
      <c r="S43" s="24"/>
      <c r="T43" s="24"/>
      <c r="U43" s="24"/>
      <c r="V43" s="24"/>
      <c r="W43" s="24">
        <v>46371125</v>
      </c>
      <c r="X43" s="24">
        <v>48311053</v>
      </c>
      <c r="Y43" s="24">
        <v>-1939928</v>
      </c>
      <c r="Z43" s="6">
        <v>-4.02</v>
      </c>
      <c r="AA43" s="22">
        <v>96315584</v>
      </c>
    </row>
    <row r="44" spans="1:27" ht="13.5">
      <c r="A44" s="5" t="s">
        <v>48</v>
      </c>
      <c r="B44" s="3"/>
      <c r="C44" s="22">
        <v>17638364</v>
      </c>
      <c r="D44" s="22"/>
      <c r="E44" s="23">
        <v>19644084</v>
      </c>
      <c r="F44" s="24">
        <v>19644084</v>
      </c>
      <c r="G44" s="24">
        <v>610520</v>
      </c>
      <c r="H44" s="24">
        <v>1188942</v>
      </c>
      <c r="I44" s="24">
        <v>1764005</v>
      </c>
      <c r="J44" s="24">
        <v>3563467</v>
      </c>
      <c r="K44" s="24">
        <v>1697398</v>
      </c>
      <c r="L44" s="24">
        <v>2125305</v>
      </c>
      <c r="M44" s="24">
        <v>1891330</v>
      </c>
      <c r="N44" s="24">
        <v>5714033</v>
      </c>
      <c r="O44" s="24"/>
      <c r="P44" s="24"/>
      <c r="Q44" s="24"/>
      <c r="R44" s="24"/>
      <c r="S44" s="24"/>
      <c r="T44" s="24"/>
      <c r="U44" s="24"/>
      <c r="V44" s="24"/>
      <c r="W44" s="24">
        <v>9277500</v>
      </c>
      <c r="X44" s="24">
        <v>11274924</v>
      </c>
      <c r="Y44" s="24">
        <v>-1997424</v>
      </c>
      <c r="Z44" s="6">
        <v>-17.72</v>
      </c>
      <c r="AA44" s="22">
        <v>19644084</v>
      </c>
    </row>
    <row r="45" spans="1:27" ht="13.5">
      <c r="A45" s="5" t="s">
        <v>49</v>
      </c>
      <c r="B45" s="3"/>
      <c r="C45" s="25">
        <v>15501465</v>
      </c>
      <c r="D45" s="25"/>
      <c r="E45" s="26">
        <v>15546892</v>
      </c>
      <c r="F45" s="27">
        <v>15546892</v>
      </c>
      <c r="G45" s="27">
        <v>540427</v>
      </c>
      <c r="H45" s="27">
        <v>813966</v>
      </c>
      <c r="I45" s="27">
        <v>1579399</v>
      </c>
      <c r="J45" s="27">
        <v>2933792</v>
      </c>
      <c r="K45" s="27">
        <v>1028145</v>
      </c>
      <c r="L45" s="27">
        <v>1349393</v>
      </c>
      <c r="M45" s="27">
        <v>1641878</v>
      </c>
      <c r="N45" s="27">
        <v>4019416</v>
      </c>
      <c r="O45" s="27"/>
      <c r="P45" s="27"/>
      <c r="Q45" s="27"/>
      <c r="R45" s="27"/>
      <c r="S45" s="27"/>
      <c r="T45" s="27"/>
      <c r="U45" s="27"/>
      <c r="V45" s="27"/>
      <c r="W45" s="27">
        <v>6953208</v>
      </c>
      <c r="X45" s="27">
        <v>8564648</v>
      </c>
      <c r="Y45" s="27">
        <v>-1611440</v>
      </c>
      <c r="Z45" s="7">
        <v>-18.82</v>
      </c>
      <c r="AA45" s="25">
        <v>15546892</v>
      </c>
    </row>
    <row r="46" spans="1:27" ht="13.5">
      <c r="A46" s="5" t="s">
        <v>50</v>
      </c>
      <c r="B46" s="3"/>
      <c r="C46" s="22">
        <v>8509101</v>
      </c>
      <c r="D46" s="22"/>
      <c r="E46" s="23">
        <v>11660475</v>
      </c>
      <c r="F46" s="24">
        <v>11660475</v>
      </c>
      <c r="G46" s="24">
        <v>600198</v>
      </c>
      <c r="H46" s="24">
        <v>854022</v>
      </c>
      <c r="I46" s="24">
        <v>987516</v>
      </c>
      <c r="J46" s="24">
        <v>2441736</v>
      </c>
      <c r="K46" s="24">
        <v>920185</v>
      </c>
      <c r="L46" s="24">
        <v>1358596</v>
      </c>
      <c r="M46" s="24">
        <v>1168935</v>
      </c>
      <c r="N46" s="24">
        <v>3447716</v>
      </c>
      <c r="O46" s="24"/>
      <c r="P46" s="24"/>
      <c r="Q46" s="24"/>
      <c r="R46" s="24"/>
      <c r="S46" s="24"/>
      <c r="T46" s="24"/>
      <c r="U46" s="24"/>
      <c r="V46" s="24"/>
      <c r="W46" s="24">
        <v>5889452</v>
      </c>
      <c r="X46" s="24">
        <v>6067787</v>
      </c>
      <c r="Y46" s="24">
        <v>-178335</v>
      </c>
      <c r="Z46" s="6">
        <v>-2.94</v>
      </c>
      <c r="AA46" s="22">
        <v>11660475</v>
      </c>
    </row>
    <row r="47" spans="1:27" ht="13.5">
      <c r="A47" s="2" t="s">
        <v>51</v>
      </c>
      <c r="B47" s="8" t="s">
        <v>52</v>
      </c>
      <c r="C47" s="19">
        <v>1296026</v>
      </c>
      <c r="D47" s="19"/>
      <c r="E47" s="20">
        <v>1876395</v>
      </c>
      <c r="F47" s="21">
        <v>1876395</v>
      </c>
      <c r="G47" s="21">
        <v>1382</v>
      </c>
      <c r="H47" s="21">
        <v>72250</v>
      </c>
      <c r="I47" s="21">
        <v>22361</v>
      </c>
      <c r="J47" s="21">
        <v>95993</v>
      </c>
      <c r="K47" s="21">
        <v>16463</v>
      </c>
      <c r="L47" s="21">
        <v>19052</v>
      </c>
      <c r="M47" s="21">
        <v>24833</v>
      </c>
      <c r="N47" s="21">
        <v>60348</v>
      </c>
      <c r="O47" s="21"/>
      <c r="P47" s="21"/>
      <c r="Q47" s="21"/>
      <c r="R47" s="21"/>
      <c r="S47" s="21"/>
      <c r="T47" s="21"/>
      <c r="U47" s="21"/>
      <c r="V47" s="21"/>
      <c r="W47" s="21">
        <v>156341</v>
      </c>
      <c r="X47" s="21">
        <v>946751</v>
      </c>
      <c r="Y47" s="21">
        <v>-790410</v>
      </c>
      <c r="Z47" s="4">
        <v>-83.49</v>
      </c>
      <c r="AA47" s="19">
        <v>1876395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321509394</v>
      </c>
      <c r="D48" s="40">
        <f>+D28+D32+D38+D42+D47</f>
        <v>0</v>
      </c>
      <c r="E48" s="41">
        <f t="shared" si="9"/>
        <v>310244128</v>
      </c>
      <c r="F48" s="42">
        <f t="shared" si="9"/>
        <v>310244128</v>
      </c>
      <c r="G48" s="42">
        <f t="shared" si="9"/>
        <v>18318058</v>
      </c>
      <c r="H48" s="42">
        <f t="shared" si="9"/>
        <v>21516110</v>
      </c>
      <c r="I48" s="42">
        <f t="shared" si="9"/>
        <v>26942854</v>
      </c>
      <c r="J48" s="42">
        <f t="shared" si="9"/>
        <v>66777022</v>
      </c>
      <c r="K48" s="42">
        <f t="shared" si="9"/>
        <v>23187810</v>
      </c>
      <c r="L48" s="42">
        <f t="shared" si="9"/>
        <v>25789481</v>
      </c>
      <c r="M48" s="42">
        <f t="shared" si="9"/>
        <v>28030403</v>
      </c>
      <c r="N48" s="42">
        <f t="shared" si="9"/>
        <v>77007694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143784716</v>
      </c>
      <c r="X48" s="42">
        <f t="shared" si="9"/>
        <v>158197175</v>
      </c>
      <c r="Y48" s="42">
        <f t="shared" si="9"/>
        <v>-14412459</v>
      </c>
      <c r="Z48" s="43">
        <f>+IF(X48&lt;&gt;0,+(Y48/X48)*100,0)</f>
        <v>-9.110440183271287</v>
      </c>
      <c r="AA48" s="40">
        <f>+AA28+AA32+AA38+AA42+AA47</f>
        <v>310244128</v>
      </c>
    </row>
    <row r="49" spans="1:27" ht="13.5">
      <c r="A49" s="14" t="s">
        <v>58</v>
      </c>
      <c r="B49" s="15"/>
      <c r="C49" s="44">
        <f aca="true" t="shared" si="10" ref="C49:Y49">+C25-C48</f>
        <v>18797386</v>
      </c>
      <c r="D49" s="44">
        <f>+D25-D48</f>
        <v>0</v>
      </c>
      <c r="E49" s="45">
        <f t="shared" si="10"/>
        <v>18500103</v>
      </c>
      <c r="F49" s="46">
        <f t="shared" si="10"/>
        <v>18500103</v>
      </c>
      <c r="G49" s="46">
        <f t="shared" si="10"/>
        <v>79832617</v>
      </c>
      <c r="H49" s="46">
        <f t="shared" si="10"/>
        <v>-8431892</v>
      </c>
      <c r="I49" s="46">
        <f t="shared" si="10"/>
        <v>-11707498</v>
      </c>
      <c r="J49" s="46">
        <f t="shared" si="10"/>
        <v>59693227</v>
      </c>
      <c r="K49" s="46">
        <f t="shared" si="10"/>
        <v>-5528415</v>
      </c>
      <c r="L49" s="46">
        <f t="shared" si="10"/>
        <v>-7054219</v>
      </c>
      <c r="M49" s="46">
        <f t="shared" si="10"/>
        <v>311053</v>
      </c>
      <c r="N49" s="46">
        <f t="shared" si="10"/>
        <v>-12271581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47421646</v>
      </c>
      <c r="X49" s="46">
        <f>IF(F25=F48,0,X25-X48)</f>
        <v>38494793</v>
      </c>
      <c r="Y49" s="46">
        <f t="shared" si="10"/>
        <v>8926853</v>
      </c>
      <c r="Z49" s="47">
        <f>+IF(X49&lt;&gt;0,+(Y49/X49)*100,0)</f>
        <v>23.189767509595388</v>
      </c>
      <c r="AA49" s="44">
        <f>+AA25-AA48</f>
        <v>18500103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225333711</v>
      </c>
      <c r="D5" s="19">
        <f>SUM(D6:D8)</f>
        <v>0</v>
      </c>
      <c r="E5" s="20">
        <f t="shared" si="0"/>
        <v>135866620</v>
      </c>
      <c r="F5" s="21">
        <f t="shared" si="0"/>
        <v>136138689</v>
      </c>
      <c r="G5" s="21">
        <f t="shared" si="0"/>
        <v>97467866</v>
      </c>
      <c r="H5" s="21">
        <f t="shared" si="0"/>
        <v>2740063</v>
      </c>
      <c r="I5" s="21">
        <f t="shared" si="0"/>
        <v>4058275</v>
      </c>
      <c r="J5" s="21">
        <f t="shared" si="0"/>
        <v>104266204</v>
      </c>
      <c r="K5" s="21">
        <f t="shared" si="0"/>
        <v>4013963</v>
      </c>
      <c r="L5" s="21">
        <f t="shared" si="0"/>
        <v>-4871254</v>
      </c>
      <c r="M5" s="21">
        <f t="shared" si="0"/>
        <v>1879786</v>
      </c>
      <c r="N5" s="21">
        <f t="shared" si="0"/>
        <v>1022495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105288699</v>
      </c>
      <c r="X5" s="21">
        <f t="shared" si="0"/>
        <v>104682391</v>
      </c>
      <c r="Y5" s="21">
        <f t="shared" si="0"/>
        <v>606308</v>
      </c>
      <c r="Z5" s="4">
        <f>+IF(X5&lt;&gt;0,+(Y5/X5)*100,0)</f>
        <v>0.5791881463616932</v>
      </c>
      <c r="AA5" s="19">
        <f>SUM(AA6:AA8)</f>
        <v>136138689</v>
      </c>
    </row>
    <row r="6" spans="1:27" ht="13.5">
      <c r="A6" s="5" t="s">
        <v>33</v>
      </c>
      <c r="B6" s="3"/>
      <c r="C6" s="22">
        <v>132834568</v>
      </c>
      <c r="D6" s="22"/>
      <c r="E6" s="23">
        <v>37517963</v>
      </c>
      <c r="F6" s="24">
        <v>37517963</v>
      </c>
      <c r="G6" s="24">
        <v>8493443</v>
      </c>
      <c r="H6" s="24">
        <v>2343870</v>
      </c>
      <c r="I6" s="24">
        <v>3439816</v>
      </c>
      <c r="J6" s="24">
        <v>14277129</v>
      </c>
      <c r="K6" s="24">
        <v>3335262</v>
      </c>
      <c r="L6" s="24">
        <v>-5870547</v>
      </c>
      <c r="M6" s="24">
        <v>1114337</v>
      </c>
      <c r="N6" s="24">
        <v>-1420948</v>
      </c>
      <c r="O6" s="24"/>
      <c r="P6" s="24"/>
      <c r="Q6" s="24"/>
      <c r="R6" s="24"/>
      <c r="S6" s="24"/>
      <c r="T6" s="24"/>
      <c r="U6" s="24"/>
      <c r="V6" s="24"/>
      <c r="W6" s="24">
        <v>12856181</v>
      </c>
      <c r="X6" s="24">
        <v>11912874</v>
      </c>
      <c r="Y6" s="24">
        <v>943307</v>
      </c>
      <c r="Z6" s="6">
        <v>7.92</v>
      </c>
      <c r="AA6" s="22">
        <v>37517963</v>
      </c>
    </row>
    <row r="7" spans="1:27" ht="13.5">
      <c r="A7" s="5" t="s">
        <v>34</v>
      </c>
      <c r="B7" s="3"/>
      <c r="C7" s="25">
        <v>90595539</v>
      </c>
      <c r="D7" s="25"/>
      <c r="E7" s="26">
        <v>96621657</v>
      </c>
      <c r="F7" s="27">
        <v>96893726</v>
      </c>
      <c r="G7" s="27">
        <v>88903878</v>
      </c>
      <c r="H7" s="27">
        <v>289217</v>
      </c>
      <c r="I7" s="27">
        <v>653516</v>
      </c>
      <c r="J7" s="27">
        <v>89846611</v>
      </c>
      <c r="K7" s="27">
        <v>665014</v>
      </c>
      <c r="L7" s="27">
        <v>976893</v>
      </c>
      <c r="M7" s="27">
        <v>754853</v>
      </c>
      <c r="N7" s="27">
        <v>2396760</v>
      </c>
      <c r="O7" s="27"/>
      <c r="P7" s="27"/>
      <c r="Q7" s="27"/>
      <c r="R7" s="27"/>
      <c r="S7" s="27"/>
      <c r="T7" s="27"/>
      <c r="U7" s="27"/>
      <c r="V7" s="27"/>
      <c r="W7" s="27">
        <v>92243371</v>
      </c>
      <c r="X7" s="27">
        <v>2696328</v>
      </c>
      <c r="Y7" s="27">
        <v>89547043</v>
      </c>
      <c r="Z7" s="7">
        <v>3321.07</v>
      </c>
      <c r="AA7" s="25">
        <v>96893726</v>
      </c>
    </row>
    <row r="8" spans="1:27" ht="13.5">
      <c r="A8" s="5" t="s">
        <v>35</v>
      </c>
      <c r="B8" s="3"/>
      <c r="C8" s="22">
        <v>1903604</v>
      </c>
      <c r="D8" s="22"/>
      <c r="E8" s="23">
        <v>1727000</v>
      </c>
      <c r="F8" s="24">
        <v>1727000</v>
      </c>
      <c r="G8" s="24">
        <v>70545</v>
      </c>
      <c r="H8" s="24">
        <v>106976</v>
      </c>
      <c r="I8" s="24">
        <v>-35057</v>
      </c>
      <c r="J8" s="24">
        <v>142464</v>
      </c>
      <c r="K8" s="24">
        <v>13687</v>
      </c>
      <c r="L8" s="24">
        <v>22400</v>
      </c>
      <c r="M8" s="24">
        <v>10596</v>
      </c>
      <c r="N8" s="24">
        <v>46683</v>
      </c>
      <c r="O8" s="24"/>
      <c r="P8" s="24"/>
      <c r="Q8" s="24"/>
      <c r="R8" s="24"/>
      <c r="S8" s="24"/>
      <c r="T8" s="24"/>
      <c r="U8" s="24"/>
      <c r="V8" s="24"/>
      <c r="W8" s="24">
        <v>189147</v>
      </c>
      <c r="X8" s="24">
        <v>90073189</v>
      </c>
      <c r="Y8" s="24">
        <v>-89884042</v>
      </c>
      <c r="Z8" s="6">
        <v>-99.79</v>
      </c>
      <c r="AA8" s="22">
        <v>1727000</v>
      </c>
    </row>
    <row r="9" spans="1:27" ht="13.5">
      <c r="A9" s="2" t="s">
        <v>36</v>
      </c>
      <c r="B9" s="3"/>
      <c r="C9" s="19">
        <f aca="true" t="shared" si="1" ref="C9:Y9">SUM(C10:C14)</f>
        <v>97960644</v>
      </c>
      <c r="D9" s="19">
        <f>SUM(D10:D14)</f>
        <v>0</v>
      </c>
      <c r="E9" s="20">
        <f t="shared" si="1"/>
        <v>87156140</v>
      </c>
      <c r="F9" s="21">
        <f t="shared" si="1"/>
        <v>128679772</v>
      </c>
      <c r="G9" s="21">
        <f t="shared" si="1"/>
        <v>3939738</v>
      </c>
      <c r="H9" s="21">
        <f t="shared" si="1"/>
        <v>3433625</v>
      </c>
      <c r="I9" s="21">
        <f t="shared" si="1"/>
        <v>8905272</v>
      </c>
      <c r="J9" s="21">
        <f t="shared" si="1"/>
        <v>16278635</v>
      </c>
      <c r="K9" s="21">
        <f t="shared" si="1"/>
        <v>10440347</v>
      </c>
      <c r="L9" s="21">
        <f t="shared" si="1"/>
        <v>5771272</v>
      </c>
      <c r="M9" s="21">
        <f t="shared" si="1"/>
        <v>7773208</v>
      </c>
      <c r="N9" s="21">
        <f t="shared" si="1"/>
        <v>23984827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40263462</v>
      </c>
      <c r="X9" s="21">
        <f t="shared" si="1"/>
        <v>34341713</v>
      </c>
      <c r="Y9" s="21">
        <f t="shared" si="1"/>
        <v>5921749</v>
      </c>
      <c r="Z9" s="4">
        <f>+IF(X9&lt;&gt;0,+(Y9/X9)*100,0)</f>
        <v>17.243604010085345</v>
      </c>
      <c r="AA9" s="19">
        <f>SUM(AA10:AA14)</f>
        <v>128679772</v>
      </c>
    </row>
    <row r="10" spans="1:27" ht="13.5">
      <c r="A10" s="5" t="s">
        <v>37</v>
      </c>
      <c r="B10" s="3"/>
      <c r="C10" s="22">
        <v>-2996572</v>
      </c>
      <c r="D10" s="22"/>
      <c r="E10" s="23">
        <v>5010485</v>
      </c>
      <c r="F10" s="24">
        <v>5024269</v>
      </c>
      <c r="G10" s="24">
        <v>77619</v>
      </c>
      <c r="H10" s="24">
        <v>175381</v>
      </c>
      <c r="I10" s="24">
        <v>179018</v>
      </c>
      <c r="J10" s="24">
        <v>432018</v>
      </c>
      <c r="K10" s="24">
        <v>289297</v>
      </c>
      <c r="L10" s="24">
        <v>419763</v>
      </c>
      <c r="M10" s="24">
        <v>167887</v>
      </c>
      <c r="N10" s="24">
        <v>876947</v>
      </c>
      <c r="O10" s="24"/>
      <c r="P10" s="24"/>
      <c r="Q10" s="24"/>
      <c r="R10" s="24"/>
      <c r="S10" s="24"/>
      <c r="T10" s="24"/>
      <c r="U10" s="24"/>
      <c r="V10" s="24"/>
      <c r="W10" s="24">
        <v>1308965</v>
      </c>
      <c r="X10" s="24">
        <v>2220602</v>
      </c>
      <c r="Y10" s="24">
        <v>-911637</v>
      </c>
      <c r="Z10" s="6">
        <v>-41.05</v>
      </c>
      <c r="AA10" s="22">
        <v>5024269</v>
      </c>
    </row>
    <row r="11" spans="1:27" ht="13.5">
      <c r="A11" s="5" t="s">
        <v>38</v>
      </c>
      <c r="B11" s="3"/>
      <c r="C11" s="22">
        <v>15111453</v>
      </c>
      <c r="D11" s="22"/>
      <c r="E11" s="23">
        <v>10050997</v>
      </c>
      <c r="F11" s="24">
        <v>10050997</v>
      </c>
      <c r="G11" s="24">
        <v>2710382</v>
      </c>
      <c r="H11" s="24">
        <v>2237354</v>
      </c>
      <c r="I11" s="24">
        <v>2320402</v>
      </c>
      <c r="J11" s="24">
        <v>7268138</v>
      </c>
      <c r="K11" s="24">
        <v>302525</v>
      </c>
      <c r="L11" s="24">
        <v>324526</v>
      </c>
      <c r="M11" s="24">
        <v>764064</v>
      </c>
      <c r="N11" s="24">
        <v>1391115</v>
      </c>
      <c r="O11" s="24"/>
      <c r="P11" s="24"/>
      <c r="Q11" s="24"/>
      <c r="R11" s="24"/>
      <c r="S11" s="24"/>
      <c r="T11" s="24"/>
      <c r="U11" s="24"/>
      <c r="V11" s="24"/>
      <c r="W11" s="24">
        <v>8659253</v>
      </c>
      <c r="X11" s="24">
        <v>6590684</v>
      </c>
      <c r="Y11" s="24">
        <v>2068569</v>
      </c>
      <c r="Z11" s="6">
        <v>31.39</v>
      </c>
      <c r="AA11" s="22">
        <v>10050997</v>
      </c>
    </row>
    <row r="12" spans="1:27" ht="13.5">
      <c r="A12" s="5" t="s">
        <v>39</v>
      </c>
      <c r="B12" s="3"/>
      <c r="C12" s="22">
        <v>21943581</v>
      </c>
      <c r="D12" s="22"/>
      <c r="E12" s="23">
        <v>23626255</v>
      </c>
      <c r="F12" s="24">
        <v>23740057</v>
      </c>
      <c r="G12" s="24">
        <v>1131414</v>
      </c>
      <c r="H12" s="24">
        <v>612591</v>
      </c>
      <c r="I12" s="24">
        <v>549115</v>
      </c>
      <c r="J12" s="24">
        <v>2293120</v>
      </c>
      <c r="K12" s="24">
        <v>713116</v>
      </c>
      <c r="L12" s="24">
        <v>654256</v>
      </c>
      <c r="M12" s="24">
        <v>-10244</v>
      </c>
      <c r="N12" s="24">
        <v>1357128</v>
      </c>
      <c r="O12" s="24"/>
      <c r="P12" s="24"/>
      <c r="Q12" s="24"/>
      <c r="R12" s="24"/>
      <c r="S12" s="24"/>
      <c r="T12" s="24"/>
      <c r="U12" s="24"/>
      <c r="V12" s="24"/>
      <c r="W12" s="24">
        <v>3650248</v>
      </c>
      <c r="X12" s="24">
        <v>8508358</v>
      </c>
      <c r="Y12" s="24">
        <v>-4858110</v>
      </c>
      <c r="Z12" s="6">
        <v>-57.1</v>
      </c>
      <c r="AA12" s="22">
        <v>23740057</v>
      </c>
    </row>
    <row r="13" spans="1:27" ht="13.5">
      <c r="A13" s="5" t="s">
        <v>40</v>
      </c>
      <c r="B13" s="3"/>
      <c r="C13" s="22">
        <v>63902182</v>
      </c>
      <c r="D13" s="22"/>
      <c r="E13" s="23">
        <v>48468403</v>
      </c>
      <c r="F13" s="24">
        <v>89864449</v>
      </c>
      <c r="G13" s="24">
        <v>20323</v>
      </c>
      <c r="H13" s="24">
        <v>408299</v>
      </c>
      <c r="I13" s="24">
        <v>5856737</v>
      </c>
      <c r="J13" s="24">
        <v>6285359</v>
      </c>
      <c r="K13" s="24">
        <v>9135409</v>
      </c>
      <c r="L13" s="24">
        <v>4372727</v>
      </c>
      <c r="M13" s="24">
        <v>6851501</v>
      </c>
      <c r="N13" s="24">
        <v>20359637</v>
      </c>
      <c r="O13" s="24"/>
      <c r="P13" s="24"/>
      <c r="Q13" s="24"/>
      <c r="R13" s="24"/>
      <c r="S13" s="24"/>
      <c r="T13" s="24"/>
      <c r="U13" s="24"/>
      <c r="V13" s="24"/>
      <c r="W13" s="24">
        <v>26644996</v>
      </c>
      <c r="X13" s="24">
        <v>17022069</v>
      </c>
      <c r="Y13" s="24">
        <v>9622927</v>
      </c>
      <c r="Z13" s="6">
        <v>56.53</v>
      </c>
      <c r="AA13" s="22">
        <v>89864449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14428071</v>
      </c>
      <c r="D15" s="19">
        <f>SUM(D16:D18)</f>
        <v>0</v>
      </c>
      <c r="E15" s="20">
        <f t="shared" si="2"/>
        <v>8388861</v>
      </c>
      <c r="F15" s="21">
        <f t="shared" si="2"/>
        <v>8916041</v>
      </c>
      <c r="G15" s="21">
        <f t="shared" si="2"/>
        <v>1100451</v>
      </c>
      <c r="H15" s="21">
        <f t="shared" si="2"/>
        <v>813493</v>
      </c>
      <c r="I15" s="21">
        <f t="shared" si="2"/>
        <v>1077442</v>
      </c>
      <c r="J15" s="21">
        <f t="shared" si="2"/>
        <v>2991386</v>
      </c>
      <c r="K15" s="21">
        <f t="shared" si="2"/>
        <v>1470501</v>
      </c>
      <c r="L15" s="21">
        <f t="shared" si="2"/>
        <v>5706211</v>
      </c>
      <c r="M15" s="21">
        <f t="shared" si="2"/>
        <v>1212250</v>
      </c>
      <c r="N15" s="21">
        <f t="shared" si="2"/>
        <v>8388962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11380348</v>
      </c>
      <c r="X15" s="21">
        <f t="shared" si="2"/>
        <v>4168073</v>
      </c>
      <c r="Y15" s="21">
        <f t="shared" si="2"/>
        <v>7212275</v>
      </c>
      <c r="Z15" s="4">
        <f>+IF(X15&lt;&gt;0,+(Y15/X15)*100,0)</f>
        <v>173.03619682284835</v>
      </c>
      <c r="AA15" s="19">
        <f>SUM(AA16:AA18)</f>
        <v>8916041</v>
      </c>
    </row>
    <row r="16" spans="1:27" ht="13.5">
      <c r="A16" s="5" t="s">
        <v>43</v>
      </c>
      <c r="B16" s="3"/>
      <c r="C16" s="22">
        <v>6416137</v>
      </c>
      <c r="D16" s="22"/>
      <c r="E16" s="23">
        <v>6797361</v>
      </c>
      <c r="F16" s="24">
        <v>6955318</v>
      </c>
      <c r="G16" s="24">
        <v>1100451</v>
      </c>
      <c r="H16" s="24">
        <v>453164</v>
      </c>
      <c r="I16" s="24">
        <v>576405</v>
      </c>
      <c r="J16" s="24">
        <v>2130020</v>
      </c>
      <c r="K16" s="24">
        <v>611513</v>
      </c>
      <c r="L16" s="24">
        <v>686540</v>
      </c>
      <c r="M16" s="24">
        <v>834463</v>
      </c>
      <c r="N16" s="24">
        <v>2132516</v>
      </c>
      <c r="O16" s="24"/>
      <c r="P16" s="24"/>
      <c r="Q16" s="24"/>
      <c r="R16" s="24"/>
      <c r="S16" s="24"/>
      <c r="T16" s="24"/>
      <c r="U16" s="24"/>
      <c r="V16" s="24"/>
      <c r="W16" s="24">
        <v>4262536</v>
      </c>
      <c r="X16" s="24">
        <v>3954432</v>
      </c>
      <c r="Y16" s="24">
        <v>308104</v>
      </c>
      <c r="Z16" s="6">
        <v>7.79</v>
      </c>
      <c r="AA16" s="22">
        <v>6955318</v>
      </c>
    </row>
    <row r="17" spans="1:27" ht="13.5">
      <c r="A17" s="5" t="s">
        <v>44</v>
      </c>
      <c r="B17" s="3"/>
      <c r="C17" s="22">
        <v>8011934</v>
      </c>
      <c r="D17" s="22"/>
      <c r="E17" s="23">
        <v>1591500</v>
      </c>
      <c r="F17" s="24">
        <v>1960723</v>
      </c>
      <c r="G17" s="24"/>
      <c r="H17" s="24">
        <v>360329</v>
      </c>
      <c r="I17" s="24">
        <v>501037</v>
      </c>
      <c r="J17" s="24">
        <v>861366</v>
      </c>
      <c r="K17" s="24">
        <v>858988</v>
      </c>
      <c r="L17" s="24">
        <v>5019671</v>
      </c>
      <c r="M17" s="24">
        <v>377787</v>
      </c>
      <c r="N17" s="24">
        <v>6256446</v>
      </c>
      <c r="O17" s="24"/>
      <c r="P17" s="24"/>
      <c r="Q17" s="24"/>
      <c r="R17" s="24"/>
      <c r="S17" s="24"/>
      <c r="T17" s="24"/>
      <c r="U17" s="24"/>
      <c r="V17" s="24"/>
      <c r="W17" s="24">
        <v>7117812</v>
      </c>
      <c r="X17" s="24">
        <v>213641</v>
      </c>
      <c r="Y17" s="24">
        <v>6904171</v>
      </c>
      <c r="Z17" s="6">
        <v>3231.67</v>
      </c>
      <c r="AA17" s="22">
        <v>1960723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515526357</v>
      </c>
      <c r="D19" s="19">
        <f>SUM(D20:D23)</f>
        <v>0</v>
      </c>
      <c r="E19" s="20">
        <f t="shared" si="3"/>
        <v>575807475</v>
      </c>
      <c r="F19" s="21">
        <f t="shared" si="3"/>
        <v>584637932</v>
      </c>
      <c r="G19" s="21">
        <f t="shared" si="3"/>
        <v>113341618</v>
      </c>
      <c r="H19" s="21">
        <f t="shared" si="3"/>
        <v>38263614</v>
      </c>
      <c r="I19" s="21">
        <f t="shared" si="3"/>
        <v>38562044</v>
      </c>
      <c r="J19" s="21">
        <f t="shared" si="3"/>
        <v>190167276</v>
      </c>
      <c r="K19" s="21">
        <f t="shared" si="3"/>
        <v>44082382</v>
      </c>
      <c r="L19" s="21">
        <f t="shared" si="3"/>
        <v>45439767</v>
      </c>
      <c r="M19" s="21">
        <f t="shared" si="3"/>
        <v>43433450</v>
      </c>
      <c r="N19" s="21">
        <f t="shared" si="3"/>
        <v>132955599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323122875</v>
      </c>
      <c r="X19" s="21">
        <f t="shared" si="3"/>
        <v>279080315</v>
      </c>
      <c r="Y19" s="21">
        <f t="shared" si="3"/>
        <v>44042560</v>
      </c>
      <c r="Z19" s="4">
        <f>+IF(X19&lt;&gt;0,+(Y19/X19)*100,0)</f>
        <v>15.781320871735435</v>
      </c>
      <c r="AA19" s="19">
        <f>SUM(AA20:AA23)</f>
        <v>584637932</v>
      </c>
    </row>
    <row r="20" spans="1:27" ht="13.5">
      <c r="A20" s="5" t="s">
        <v>47</v>
      </c>
      <c r="B20" s="3"/>
      <c r="C20" s="22">
        <v>313967286</v>
      </c>
      <c r="D20" s="22"/>
      <c r="E20" s="23">
        <v>333046751</v>
      </c>
      <c r="F20" s="24">
        <v>335068208</v>
      </c>
      <c r="G20" s="24">
        <v>34128765</v>
      </c>
      <c r="H20" s="24">
        <v>27513384</v>
      </c>
      <c r="I20" s="24">
        <v>26883612</v>
      </c>
      <c r="J20" s="24">
        <v>88525761</v>
      </c>
      <c r="K20" s="24">
        <v>28981153</v>
      </c>
      <c r="L20" s="24">
        <v>27169102</v>
      </c>
      <c r="M20" s="24">
        <v>31002522</v>
      </c>
      <c r="N20" s="24">
        <v>87152777</v>
      </c>
      <c r="O20" s="24"/>
      <c r="P20" s="24"/>
      <c r="Q20" s="24"/>
      <c r="R20" s="24"/>
      <c r="S20" s="24"/>
      <c r="T20" s="24"/>
      <c r="U20" s="24"/>
      <c r="V20" s="24"/>
      <c r="W20" s="24">
        <v>175678538</v>
      </c>
      <c r="X20" s="24">
        <v>166911205</v>
      </c>
      <c r="Y20" s="24">
        <v>8767333</v>
      </c>
      <c r="Z20" s="6">
        <v>5.25</v>
      </c>
      <c r="AA20" s="22">
        <v>335068208</v>
      </c>
    </row>
    <row r="21" spans="1:27" ht="13.5">
      <c r="A21" s="5" t="s">
        <v>48</v>
      </c>
      <c r="B21" s="3"/>
      <c r="C21" s="22">
        <v>94861992</v>
      </c>
      <c r="D21" s="22"/>
      <c r="E21" s="23">
        <v>134601399</v>
      </c>
      <c r="F21" s="24">
        <v>134601399</v>
      </c>
      <c r="G21" s="24">
        <v>13078961</v>
      </c>
      <c r="H21" s="24">
        <v>7862032</v>
      </c>
      <c r="I21" s="24">
        <v>7769483</v>
      </c>
      <c r="J21" s="24">
        <v>28710476</v>
      </c>
      <c r="K21" s="24">
        <v>9144611</v>
      </c>
      <c r="L21" s="24">
        <v>12406902</v>
      </c>
      <c r="M21" s="24">
        <v>8317599</v>
      </c>
      <c r="N21" s="24">
        <v>29869112</v>
      </c>
      <c r="O21" s="24"/>
      <c r="P21" s="24"/>
      <c r="Q21" s="24"/>
      <c r="R21" s="24"/>
      <c r="S21" s="24"/>
      <c r="T21" s="24"/>
      <c r="U21" s="24"/>
      <c r="V21" s="24"/>
      <c r="W21" s="24">
        <v>58579588</v>
      </c>
      <c r="X21" s="24">
        <v>28091620</v>
      </c>
      <c r="Y21" s="24">
        <v>30487968</v>
      </c>
      <c r="Z21" s="6">
        <v>108.53</v>
      </c>
      <c r="AA21" s="22">
        <v>134601399</v>
      </c>
    </row>
    <row r="22" spans="1:27" ht="13.5">
      <c r="A22" s="5" t="s">
        <v>49</v>
      </c>
      <c r="B22" s="3"/>
      <c r="C22" s="25">
        <v>106697079</v>
      </c>
      <c r="D22" s="25"/>
      <c r="E22" s="26">
        <v>64219779</v>
      </c>
      <c r="F22" s="27">
        <v>71028779</v>
      </c>
      <c r="G22" s="27">
        <v>66133892</v>
      </c>
      <c r="H22" s="27">
        <v>2888198</v>
      </c>
      <c r="I22" s="27">
        <v>230792</v>
      </c>
      <c r="J22" s="27">
        <v>69252882</v>
      </c>
      <c r="K22" s="27">
        <v>1616402</v>
      </c>
      <c r="L22" s="27">
        <v>2188303</v>
      </c>
      <c r="M22" s="27">
        <v>419646</v>
      </c>
      <c r="N22" s="27">
        <v>4224351</v>
      </c>
      <c r="O22" s="27"/>
      <c r="P22" s="27"/>
      <c r="Q22" s="27"/>
      <c r="R22" s="27"/>
      <c r="S22" s="27"/>
      <c r="T22" s="27"/>
      <c r="U22" s="27"/>
      <c r="V22" s="27"/>
      <c r="W22" s="27">
        <v>73477233</v>
      </c>
      <c r="X22" s="27">
        <v>63099107</v>
      </c>
      <c r="Y22" s="27">
        <v>10378126</v>
      </c>
      <c r="Z22" s="7">
        <v>16.45</v>
      </c>
      <c r="AA22" s="25">
        <v>71028779</v>
      </c>
    </row>
    <row r="23" spans="1:27" ht="13.5">
      <c r="A23" s="5" t="s">
        <v>50</v>
      </c>
      <c r="B23" s="3"/>
      <c r="C23" s="22"/>
      <c r="D23" s="22"/>
      <c r="E23" s="23">
        <v>43939546</v>
      </c>
      <c r="F23" s="24">
        <v>43939546</v>
      </c>
      <c r="G23" s="24"/>
      <c r="H23" s="24"/>
      <c r="I23" s="24">
        <v>3678157</v>
      </c>
      <c r="J23" s="24">
        <v>3678157</v>
      </c>
      <c r="K23" s="24">
        <v>4340216</v>
      </c>
      <c r="L23" s="24">
        <v>3675460</v>
      </c>
      <c r="M23" s="24">
        <v>3693683</v>
      </c>
      <c r="N23" s="24">
        <v>11709359</v>
      </c>
      <c r="O23" s="24"/>
      <c r="P23" s="24"/>
      <c r="Q23" s="24"/>
      <c r="R23" s="24"/>
      <c r="S23" s="24"/>
      <c r="T23" s="24"/>
      <c r="U23" s="24"/>
      <c r="V23" s="24"/>
      <c r="W23" s="24">
        <v>15387516</v>
      </c>
      <c r="X23" s="24">
        <v>20978383</v>
      </c>
      <c r="Y23" s="24">
        <v>-5590867</v>
      </c>
      <c r="Z23" s="6">
        <v>-26.65</v>
      </c>
      <c r="AA23" s="22">
        <v>43939546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853248783</v>
      </c>
      <c r="D25" s="40">
        <f>+D5+D9+D15+D19+D24</f>
        <v>0</v>
      </c>
      <c r="E25" s="41">
        <f t="shared" si="4"/>
        <v>807219096</v>
      </c>
      <c r="F25" s="42">
        <f t="shared" si="4"/>
        <v>858372434</v>
      </c>
      <c r="G25" s="42">
        <f t="shared" si="4"/>
        <v>215849673</v>
      </c>
      <c r="H25" s="42">
        <f t="shared" si="4"/>
        <v>45250795</v>
      </c>
      <c r="I25" s="42">
        <f t="shared" si="4"/>
        <v>52603033</v>
      </c>
      <c r="J25" s="42">
        <f t="shared" si="4"/>
        <v>313703501</v>
      </c>
      <c r="K25" s="42">
        <f t="shared" si="4"/>
        <v>60007193</v>
      </c>
      <c r="L25" s="42">
        <f t="shared" si="4"/>
        <v>52045996</v>
      </c>
      <c r="M25" s="42">
        <f t="shared" si="4"/>
        <v>54298694</v>
      </c>
      <c r="N25" s="42">
        <f t="shared" si="4"/>
        <v>166351883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480055384</v>
      </c>
      <c r="X25" s="42">
        <f t="shared" si="4"/>
        <v>422272492</v>
      </c>
      <c r="Y25" s="42">
        <f t="shared" si="4"/>
        <v>57782892</v>
      </c>
      <c r="Z25" s="43">
        <f>+IF(X25&lt;&gt;0,+(Y25/X25)*100,0)</f>
        <v>13.68379259712707</v>
      </c>
      <c r="AA25" s="40">
        <f>+AA5+AA9+AA15+AA19+AA24</f>
        <v>858372434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119199215</v>
      </c>
      <c r="D28" s="19">
        <f>SUM(D29:D31)</f>
        <v>0</v>
      </c>
      <c r="E28" s="20">
        <f t="shared" si="5"/>
        <v>117755027</v>
      </c>
      <c r="F28" s="21">
        <f t="shared" si="5"/>
        <v>117996684</v>
      </c>
      <c r="G28" s="21">
        <f t="shared" si="5"/>
        <v>9073553</v>
      </c>
      <c r="H28" s="21">
        <f t="shared" si="5"/>
        <v>7265139</v>
      </c>
      <c r="I28" s="21">
        <f t="shared" si="5"/>
        <v>7253570</v>
      </c>
      <c r="J28" s="21">
        <f t="shared" si="5"/>
        <v>23592262</v>
      </c>
      <c r="K28" s="21">
        <f t="shared" si="5"/>
        <v>7980488</v>
      </c>
      <c r="L28" s="21">
        <f t="shared" si="5"/>
        <v>8294866</v>
      </c>
      <c r="M28" s="21">
        <f t="shared" si="5"/>
        <v>7312896</v>
      </c>
      <c r="N28" s="21">
        <f t="shared" si="5"/>
        <v>23588250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47180512</v>
      </c>
      <c r="X28" s="21">
        <f t="shared" si="5"/>
        <v>51789765</v>
      </c>
      <c r="Y28" s="21">
        <f t="shared" si="5"/>
        <v>-4609253</v>
      </c>
      <c r="Z28" s="4">
        <f>+IF(X28&lt;&gt;0,+(Y28/X28)*100,0)</f>
        <v>-8.89993032407079</v>
      </c>
      <c r="AA28" s="19">
        <f>SUM(AA29:AA31)</f>
        <v>117996684</v>
      </c>
    </row>
    <row r="29" spans="1:27" ht="13.5">
      <c r="A29" s="5" t="s">
        <v>33</v>
      </c>
      <c r="B29" s="3"/>
      <c r="C29" s="22">
        <v>72580914</v>
      </c>
      <c r="D29" s="22"/>
      <c r="E29" s="23">
        <v>56307385</v>
      </c>
      <c r="F29" s="24">
        <v>56307385</v>
      </c>
      <c r="G29" s="24">
        <v>3842435</v>
      </c>
      <c r="H29" s="24">
        <v>1787833</v>
      </c>
      <c r="I29" s="24">
        <v>2162553</v>
      </c>
      <c r="J29" s="24">
        <v>7792821</v>
      </c>
      <c r="K29" s="24">
        <v>2624770</v>
      </c>
      <c r="L29" s="24">
        <v>2421605</v>
      </c>
      <c r="M29" s="24">
        <v>1597953</v>
      </c>
      <c r="N29" s="24">
        <v>6644328</v>
      </c>
      <c r="O29" s="24"/>
      <c r="P29" s="24"/>
      <c r="Q29" s="24"/>
      <c r="R29" s="24"/>
      <c r="S29" s="24"/>
      <c r="T29" s="24"/>
      <c r="U29" s="24"/>
      <c r="V29" s="24"/>
      <c r="W29" s="24">
        <v>14437149</v>
      </c>
      <c r="X29" s="24">
        <v>13957164</v>
      </c>
      <c r="Y29" s="24">
        <v>479985</v>
      </c>
      <c r="Z29" s="6">
        <v>3.44</v>
      </c>
      <c r="AA29" s="22">
        <v>56307385</v>
      </c>
    </row>
    <row r="30" spans="1:27" ht="13.5">
      <c r="A30" s="5" t="s">
        <v>34</v>
      </c>
      <c r="B30" s="3"/>
      <c r="C30" s="25">
        <v>23184423</v>
      </c>
      <c r="D30" s="25"/>
      <c r="E30" s="26">
        <v>22193665</v>
      </c>
      <c r="F30" s="27">
        <v>22432322</v>
      </c>
      <c r="G30" s="27">
        <v>2250889</v>
      </c>
      <c r="H30" s="27">
        <v>2955011</v>
      </c>
      <c r="I30" s="27">
        <v>2224260</v>
      </c>
      <c r="J30" s="27">
        <v>7430160</v>
      </c>
      <c r="K30" s="27">
        <v>2116894</v>
      </c>
      <c r="L30" s="27">
        <v>2785891</v>
      </c>
      <c r="M30" s="27">
        <v>2581151</v>
      </c>
      <c r="N30" s="27">
        <v>7483936</v>
      </c>
      <c r="O30" s="27"/>
      <c r="P30" s="27"/>
      <c r="Q30" s="27"/>
      <c r="R30" s="27"/>
      <c r="S30" s="27"/>
      <c r="T30" s="27"/>
      <c r="U30" s="27"/>
      <c r="V30" s="27"/>
      <c r="W30" s="27">
        <v>14914096</v>
      </c>
      <c r="X30" s="27">
        <v>15601436</v>
      </c>
      <c r="Y30" s="27">
        <v>-687340</v>
      </c>
      <c r="Z30" s="7">
        <v>-4.41</v>
      </c>
      <c r="AA30" s="25">
        <v>22432322</v>
      </c>
    </row>
    <row r="31" spans="1:27" ht="13.5">
      <c r="A31" s="5" t="s">
        <v>35</v>
      </c>
      <c r="B31" s="3"/>
      <c r="C31" s="22">
        <v>23433878</v>
      </c>
      <c r="D31" s="22"/>
      <c r="E31" s="23">
        <v>39253977</v>
      </c>
      <c r="F31" s="24">
        <v>39256977</v>
      </c>
      <c r="G31" s="24">
        <v>2980229</v>
      </c>
      <c r="H31" s="24">
        <v>2522295</v>
      </c>
      <c r="I31" s="24">
        <v>2866757</v>
      </c>
      <c r="J31" s="24">
        <v>8369281</v>
      </c>
      <c r="K31" s="24">
        <v>3238824</v>
      </c>
      <c r="L31" s="24">
        <v>3087370</v>
      </c>
      <c r="M31" s="24">
        <v>3133792</v>
      </c>
      <c r="N31" s="24">
        <v>9459986</v>
      </c>
      <c r="O31" s="24"/>
      <c r="P31" s="24"/>
      <c r="Q31" s="24"/>
      <c r="R31" s="24"/>
      <c r="S31" s="24"/>
      <c r="T31" s="24"/>
      <c r="U31" s="24"/>
      <c r="V31" s="24"/>
      <c r="W31" s="24">
        <v>17829267</v>
      </c>
      <c r="X31" s="24">
        <v>22231165</v>
      </c>
      <c r="Y31" s="24">
        <v>-4401898</v>
      </c>
      <c r="Z31" s="6">
        <v>-19.8</v>
      </c>
      <c r="AA31" s="22">
        <v>39256977</v>
      </c>
    </row>
    <row r="32" spans="1:27" ht="13.5">
      <c r="A32" s="2" t="s">
        <v>36</v>
      </c>
      <c r="B32" s="3"/>
      <c r="C32" s="19">
        <f aca="true" t="shared" si="6" ref="C32:Y32">SUM(C33:C37)</f>
        <v>131135053</v>
      </c>
      <c r="D32" s="19">
        <f>SUM(D33:D37)</f>
        <v>0</v>
      </c>
      <c r="E32" s="20">
        <f t="shared" si="6"/>
        <v>148479706</v>
      </c>
      <c r="F32" s="21">
        <f t="shared" si="6"/>
        <v>168990814</v>
      </c>
      <c r="G32" s="21">
        <f t="shared" si="6"/>
        <v>5751552</v>
      </c>
      <c r="H32" s="21">
        <f t="shared" si="6"/>
        <v>6397018</v>
      </c>
      <c r="I32" s="21">
        <f t="shared" si="6"/>
        <v>13496070</v>
      </c>
      <c r="J32" s="21">
        <f t="shared" si="6"/>
        <v>25644640</v>
      </c>
      <c r="K32" s="21">
        <f t="shared" si="6"/>
        <v>14199866</v>
      </c>
      <c r="L32" s="21">
        <f t="shared" si="6"/>
        <v>11792674</v>
      </c>
      <c r="M32" s="21">
        <f t="shared" si="6"/>
        <v>14284515</v>
      </c>
      <c r="N32" s="21">
        <f t="shared" si="6"/>
        <v>40277055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65921695</v>
      </c>
      <c r="X32" s="21">
        <f t="shared" si="6"/>
        <v>59968070</v>
      </c>
      <c r="Y32" s="21">
        <f t="shared" si="6"/>
        <v>5953625</v>
      </c>
      <c r="Z32" s="4">
        <f>+IF(X32&lt;&gt;0,+(Y32/X32)*100,0)</f>
        <v>9.927991679572145</v>
      </c>
      <c r="AA32" s="19">
        <f>SUM(AA33:AA37)</f>
        <v>168990814</v>
      </c>
    </row>
    <row r="33" spans="1:27" ht="13.5">
      <c r="A33" s="5" t="s">
        <v>37</v>
      </c>
      <c r="B33" s="3"/>
      <c r="C33" s="22">
        <v>16436217</v>
      </c>
      <c r="D33" s="22"/>
      <c r="E33" s="23">
        <v>15461999</v>
      </c>
      <c r="F33" s="24">
        <v>15464499</v>
      </c>
      <c r="G33" s="24">
        <v>1293188</v>
      </c>
      <c r="H33" s="24">
        <v>1269098</v>
      </c>
      <c r="I33" s="24">
        <v>1347308</v>
      </c>
      <c r="J33" s="24">
        <v>3909594</v>
      </c>
      <c r="K33" s="24">
        <v>1251015</v>
      </c>
      <c r="L33" s="24">
        <v>1316727</v>
      </c>
      <c r="M33" s="24">
        <v>1242592</v>
      </c>
      <c r="N33" s="24">
        <v>3810334</v>
      </c>
      <c r="O33" s="24"/>
      <c r="P33" s="24"/>
      <c r="Q33" s="24"/>
      <c r="R33" s="24"/>
      <c r="S33" s="24"/>
      <c r="T33" s="24"/>
      <c r="U33" s="24"/>
      <c r="V33" s="24"/>
      <c r="W33" s="24">
        <v>7719928</v>
      </c>
      <c r="X33" s="24">
        <v>7818963</v>
      </c>
      <c r="Y33" s="24">
        <v>-99035</v>
      </c>
      <c r="Z33" s="6">
        <v>-1.27</v>
      </c>
      <c r="AA33" s="22">
        <v>15464499</v>
      </c>
    </row>
    <row r="34" spans="1:27" ht="13.5">
      <c r="A34" s="5" t="s">
        <v>38</v>
      </c>
      <c r="B34" s="3"/>
      <c r="C34" s="22">
        <v>39838287</v>
      </c>
      <c r="D34" s="22"/>
      <c r="E34" s="23">
        <v>43358215</v>
      </c>
      <c r="F34" s="24">
        <v>43380715</v>
      </c>
      <c r="G34" s="24">
        <v>2000410</v>
      </c>
      <c r="H34" s="24">
        <v>2123319</v>
      </c>
      <c r="I34" s="24">
        <v>3796125</v>
      </c>
      <c r="J34" s="24">
        <v>7919854</v>
      </c>
      <c r="K34" s="24">
        <v>2575689</v>
      </c>
      <c r="L34" s="24">
        <v>2991862</v>
      </c>
      <c r="M34" s="24">
        <v>4464005</v>
      </c>
      <c r="N34" s="24">
        <v>10031556</v>
      </c>
      <c r="O34" s="24"/>
      <c r="P34" s="24"/>
      <c r="Q34" s="24"/>
      <c r="R34" s="24"/>
      <c r="S34" s="24"/>
      <c r="T34" s="24"/>
      <c r="U34" s="24"/>
      <c r="V34" s="24"/>
      <c r="W34" s="24">
        <v>17951410</v>
      </c>
      <c r="X34" s="24">
        <v>20339908</v>
      </c>
      <c r="Y34" s="24">
        <v>-2388498</v>
      </c>
      <c r="Z34" s="6">
        <v>-11.74</v>
      </c>
      <c r="AA34" s="22">
        <v>43380715</v>
      </c>
    </row>
    <row r="35" spans="1:27" ht="13.5">
      <c r="A35" s="5" t="s">
        <v>39</v>
      </c>
      <c r="B35" s="3"/>
      <c r="C35" s="22">
        <v>41251569</v>
      </c>
      <c r="D35" s="22"/>
      <c r="E35" s="23">
        <v>48176742</v>
      </c>
      <c r="F35" s="24">
        <v>48265544</v>
      </c>
      <c r="G35" s="24">
        <v>2183950</v>
      </c>
      <c r="H35" s="24">
        <v>2352731</v>
      </c>
      <c r="I35" s="24">
        <v>2933843</v>
      </c>
      <c r="J35" s="24">
        <v>7470524</v>
      </c>
      <c r="K35" s="24">
        <v>2594665</v>
      </c>
      <c r="L35" s="24">
        <v>3005157</v>
      </c>
      <c r="M35" s="24">
        <v>2623896</v>
      </c>
      <c r="N35" s="24">
        <v>8223718</v>
      </c>
      <c r="O35" s="24"/>
      <c r="P35" s="24"/>
      <c r="Q35" s="24"/>
      <c r="R35" s="24"/>
      <c r="S35" s="24"/>
      <c r="T35" s="24"/>
      <c r="U35" s="24"/>
      <c r="V35" s="24"/>
      <c r="W35" s="24">
        <v>15694242</v>
      </c>
      <c r="X35" s="24">
        <v>16910981</v>
      </c>
      <c r="Y35" s="24">
        <v>-1216739</v>
      </c>
      <c r="Z35" s="6">
        <v>-7.19</v>
      </c>
      <c r="AA35" s="22">
        <v>48265544</v>
      </c>
    </row>
    <row r="36" spans="1:27" ht="13.5">
      <c r="A36" s="5" t="s">
        <v>40</v>
      </c>
      <c r="B36" s="3"/>
      <c r="C36" s="22">
        <v>33608980</v>
      </c>
      <c r="D36" s="22"/>
      <c r="E36" s="23">
        <v>41482750</v>
      </c>
      <c r="F36" s="24">
        <v>61880056</v>
      </c>
      <c r="G36" s="24">
        <v>274004</v>
      </c>
      <c r="H36" s="24">
        <v>651870</v>
      </c>
      <c r="I36" s="24">
        <v>5418794</v>
      </c>
      <c r="J36" s="24">
        <v>6344668</v>
      </c>
      <c r="K36" s="24">
        <v>7778497</v>
      </c>
      <c r="L36" s="24">
        <v>4478928</v>
      </c>
      <c r="M36" s="24">
        <v>5954022</v>
      </c>
      <c r="N36" s="24">
        <v>18211447</v>
      </c>
      <c r="O36" s="24"/>
      <c r="P36" s="24"/>
      <c r="Q36" s="24"/>
      <c r="R36" s="24"/>
      <c r="S36" s="24"/>
      <c r="T36" s="24"/>
      <c r="U36" s="24"/>
      <c r="V36" s="24"/>
      <c r="W36" s="24">
        <v>24556115</v>
      </c>
      <c r="X36" s="24">
        <v>14898218</v>
      </c>
      <c r="Y36" s="24">
        <v>9657897</v>
      </c>
      <c r="Z36" s="6">
        <v>64.83</v>
      </c>
      <c r="AA36" s="22">
        <v>61880056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57182729</v>
      </c>
      <c r="D38" s="19">
        <f>SUM(D39:D41)</f>
        <v>0</v>
      </c>
      <c r="E38" s="20">
        <f t="shared" si="7"/>
        <v>63204425</v>
      </c>
      <c r="F38" s="21">
        <f t="shared" si="7"/>
        <v>63645786</v>
      </c>
      <c r="G38" s="21">
        <f t="shared" si="7"/>
        <v>3016314</v>
      </c>
      <c r="H38" s="21">
        <f t="shared" si="7"/>
        <v>3990552</v>
      </c>
      <c r="I38" s="21">
        <f t="shared" si="7"/>
        <v>6875059</v>
      </c>
      <c r="J38" s="21">
        <f t="shared" si="7"/>
        <v>13881925</v>
      </c>
      <c r="K38" s="21">
        <f t="shared" si="7"/>
        <v>4964561</v>
      </c>
      <c r="L38" s="21">
        <f t="shared" si="7"/>
        <v>5865769</v>
      </c>
      <c r="M38" s="21">
        <f t="shared" si="7"/>
        <v>6111447</v>
      </c>
      <c r="N38" s="21">
        <f t="shared" si="7"/>
        <v>16941777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30823702</v>
      </c>
      <c r="X38" s="21">
        <f t="shared" si="7"/>
        <v>27600529</v>
      </c>
      <c r="Y38" s="21">
        <f t="shared" si="7"/>
        <v>3223173</v>
      </c>
      <c r="Z38" s="4">
        <f>+IF(X38&lt;&gt;0,+(Y38/X38)*100,0)</f>
        <v>11.677939216309948</v>
      </c>
      <c r="AA38" s="19">
        <f>SUM(AA39:AA41)</f>
        <v>63645786</v>
      </c>
    </row>
    <row r="39" spans="1:27" ht="13.5">
      <c r="A39" s="5" t="s">
        <v>43</v>
      </c>
      <c r="B39" s="3"/>
      <c r="C39" s="22">
        <v>22252128</v>
      </c>
      <c r="D39" s="22"/>
      <c r="E39" s="23">
        <v>26969686</v>
      </c>
      <c r="F39" s="24">
        <v>27154643</v>
      </c>
      <c r="G39" s="24">
        <v>1460393</v>
      </c>
      <c r="H39" s="24">
        <v>1404282</v>
      </c>
      <c r="I39" s="24">
        <v>2017643</v>
      </c>
      <c r="J39" s="24">
        <v>4882318</v>
      </c>
      <c r="K39" s="24">
        <v>1831272</v>
      </c>
      <c r="L39" s="24">
        <v>1980074</v>
      </c>
      <c r="M39" s="24">
        <v>2178214</v>
      </c>
      <c r="N39" s="24">
        <v>5989560</v>
      </c>
      <c r="O39" s="24"/>
      <c r="P39" s="24"/>
      <c r="Q39" s="24"/>
      <c r="R39" s="24"/>
      <c r="S39" s="24"/>
      <c r="T39" s="24"/>
      <c r="U39" s="24"/>
      <c r="V39" s="24"/>
      <c r="W39" s="24">
        <v>10871878</v>
      </c>
      <c r="X39" s="24">
        <v>12454006</v>
      </c>
      <c r="Y39" s="24">
        <v>-1582128</v>
      </c>
      <c r="Z39" s="6">
        <v>-12.7</v>
      </c>
      <c r="AA39" s="22">
        <v>27154643</v>
      </c>
    </row>
    <row r="40" spans="1:27" ht="13.5">
      <c r="A40" s="5" t="s">
        <v>44</v>
      </c>
      <c r="B40" s="3"/>
      <c r="C40" s="22">
        <v>34930601</v>
      </c>
      <c r="D40" s="22"/>
      <c r="E40" s="23">
        <v>36234739</v>
      </c>
      <c r="F40" s="24">
        <v>36491143</v>
      </c>
      <c r="G40" s="24">
        <v>1555921</v>
      </c>
      <c r="H40" s="24">
        <v>2586270</v>
      </c>
      <c r="I40" s="24">
        <v>4857416</v>
      </c>
      <c r="J40" s="24">
        <v>8999607</v>
      </c>
      <c r="K40" s="24">
        <v>3133289</v>
      </c>
      <c r="L40" s="24">
        <v>3885695</v>
      </c>
      <c r="M40" s="24">
        <v>3933233</v>
      </c>
      <c r="N40" s="24">
        <v>10952217</v>
      </c>
      <c r="O40" s="24"/>
      <c r="P40" s="24"/>
      <c r="Q40" s="24"/>
      <c r="R40" s="24"/>
      <c r="S40" s="24"/>
      <c r="T40" s="24"/>
      <c r="U40" s="24"/>
      <c r="V40" s="24"/>
      <c r="W40" s="24">
        <v>19951824</v>
      </c>
      <c r="X40" s="24">
        <v>15146523</v>
      </c>
      <c r="Y40" s="24">
        <v>4805301</v>
      </c>
      <c r="Z40" s="6">
        <v>31.73</v>
      </c>
      <c r="AA40" s="22">
        <v>36491143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406344651</v>
      </c>
      <c r="D42" s="19">
        <f>SUM(D43:D46)</f>
        <v>0</v>
      </c>
      <c r="E42" s="20">
        <f t="shared" si="8"/>
        <v>452357733</v>
      </c>
      <c r="F42" s="21">
        <f t="shared" si="8"/>
        <v>452327733</v>
      </c>
      <c r="G42" s="21">
        <f t="shared" si="8"/>
        <v>10895029</v>
      </c>
      <c r="H42" s="21">
        <f t="shared" si="8"/>
        <v>37862854</v>
      </c>
      <c r="I42" s="21">
        <f t="shared" si="8"/>
        <v>43498358</v>
      </c>
      <c r="J42" s="21">
        <f t="shared" si="8"/>
        <v>92256241</v>
      </c>
      <c r="K42" s="21">
        <f t="shared" si="8"/>
        <v>29675278</v>
      </c>
      <c r="L42" s="21">
        <f t="shared" si="8"/>
        <v>29501155</v>
      </c>
      <c r="M42" s="21">
        <f t="shared" si="8"/>
        <v>31913884</v>
      </c>
      <c r="N42" s="21">
        <f t="shared" si="8"/>
        <v>91090317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183346558</v>
      </c>
      <c r="X42" s="21">
        <f t="shared" si="8"/>
        <v>194081390</v>
      </c>
      <c r="Y42" s="21">
        <f t="shared" si="8"/>
        <v>-10734832</v>
      </c>
      <c r="Z42" s="4">
        <f>+IF(X42&lt;&gt;0,+(Y42/X42)*100,0)</f>
        <v>-5.5310980614885334</v>
      </c>
      <c r="AA42" s="19">
        <f>SUM(AA43:AA46)</f>
        <v>452327733</v>
      </c>
    </row>
    <row r="43" spans="1:27" ht="13.5">
      <c r="A43" s="5" t="s">
        <v>47</v>
      </c>
      <c r="B43" s="3"/>
      <c r="C43" s="22">
        <v>240894627</v>
      </c>
      <c r="D43" s="22"/>
      <c r="E43" s="23">
        <v>265365380</v>
      </c>
      <c r="F43" s="24">
        <v>265365380</v>
      </c>
      <c r="G43" s="24">
        <v>2891343</v>
      </c>
      <c r="H43" s="24">
        <v>28579069</v>
      </c>
      <c r="I43" s="24">
        <v>26575921</v>
      </c>
      <c r="J43" s="24">
        <v>58046333</v>
      </c>
      <c r="K43" s="24">
        <v>18529724</v>
      </c>
      <c r="L43" s="24">
        <v>18407472</v>
      </c>
      <c r="M43" s="24">
        <v>17822899</v>
      </c>
      <c r="N43" s="24">
        <v>54760095</v>
      </c>
      <c r="O43" s="24"/>
      <c r="P43" s="24"/>
      <c r="Q43" s="24"/>
      <c r="R43" s="24"/>
      <c r="S43" s="24"/>
      <c r="T43" s="24"/>
      <c r="U43" s="24"/>
      <c r="V43" s="24"/>
      <c r="W43" s="24">
        <v>112806428</v>
      </c>
      <c r="X43" s="24">
        <v>117011872</v>
      </c>
      <c r="Y43" s="24">
        <v>-4205444</v>
      </c>
      <c r="Z43" s="6">
        <v>-3.59</v>
      </c>
      <c r="AA43" s="22">
        <v>265365380</v>
      </c>
    </row>
    <row r="44" spans="1:27" ht="13.5">
      <c r="A44" s="5" t="s">
        <v>48</v>
      </c>
      <c r="B44" s="3"/>
      <c r="C44" s="22">
        <v>80026379</v>
      </c>
      <c r="D44" s="22"/>
      <c r="E44" s="23">
        <v>91908691</v>
      </c>
      <c r="F44" s="24">
        <v>91861376</v>
      </c>
      <c r="G44" s="24">
        <v>3496237</v>
      </c>
      <c r="H44" s="24">
        <v>3919265</v>
      </c>
      <c r="I44" s="24">
        <v>8103728</v>
      </c>
      <c r="J44" s="24">
        <v>15519230</v>
      </c>
      <c r="K44" s="24">
        <v>5033479</v>
      </c>
      <c r="L44" s="24">
        <v>4682240</v>
      </c>
      <c r="M44" s="24">
        <v>7296080</v>
      </c>
      <c r="N44" s="24">
        <v>17011799</v>
      </c>
      <c r="O44" s="24"/>
      <c r="P44" s="24"/>
      <c r="Q44" s="24"/>
      <c r="R44" s="24"/>
      <c r="S44" s="24"/>
      <c r="T44" s="24"/>
      <c r="U44" s="24"/>
      <c r="V44" s="24"/>
      <c r="W44" s="24">
        <v>32531029</v>
      </c>
      <c r="X44" s="24">
        <v>35959917</v>
      </c>
      <c r="Y44" s="24">
        <v>-3428888</v>
      </c>
      <c r="Z44" s="6">
        <v>-9.54</v>
      </c>
      <c r="AA44" s="22">
        <v>91861376</v>
      </c>
    </row>
    <row r="45" spans="1:27" ht="13.5">
      <c r="A45" s="5" t="s">
        <v>49</v>
      </c>
      <c r="B45" s="3"/>
      <c r="C45" s="25">
        <v>85423645</v>
      </c>
      <c r="D45" s="25"/>
      <c r="E45" s="26">
        <v>53352029</v>
      </c>
      <c r="F45" s="27">
        <v>53369344</v>
      </c>
      <c r="G45" s="27">
        <v>4507449</v>
      </c>
      <c r="H45" s="27">
        <v>5364520</v>
      </c>
      <c r="I45" s="27">
        <v>5549762</v>
      </c>
      <c r="J45" s="27">
        <v>15421731</v>
      </c>
      <c r="K45" s="27">
        <v>3376954</v>
      </c>
      <c r="L45" s="27">
        <v>3525301</v>
      </c>
      <c r="M45" s="27">
        <v>3755996</v>
      </c>
      <c r="N45" s="27">
        <v>10658251</v>
      </c>
      <c r="O45" s="27"/>
      <c r="P45" s="27"/>
      <c r="Q45" s="27"/>
      <c r="R45" s="27"/>
      <c r="S45" s="27"/>
      <c r="T45" s="27"/>
      <c r="U45" s="27"/>
      <c r="V45" s="27"/>
      <c r="W45" s="27">
        <v>26079982</v>
      </c>
      <c r="X45" s="27">
        <v>21289279</v>
      </c>
      <c r="Y45" s="27">
        <v>4790703</v>
      </c>
      <c r="Z45" s="7">
        <v>22.5</v>
      </c>
      <c r="AA45" s="25">
        <v>53369344</v>
      </c>
    </row>
    <row r="46" spans="1:27" ht="13.5">
      <c r="A46" s="5" t="s">
        <v>50</v>
      </c>
      <c r="B46" s="3"/>
      <c r="C46" s="22"/>
      <c r="D46" s="22"/>
      <c r="E46" s="23">
        <v>41731633</v>
      </c>
      <c r="F46" s="24">
        <v>41731633</v>
      </c>
      <c r="G46" s="24"/>
      <c r="H46" s="24"/>
      <c r="I46" s="24">
        <v>3268947</v>
      </c>
      <c r="J46" s="24">
        <v>3268947</v>
      </c>
      <c r="K46" s="24">
        <v>2735121</v>
      </c>
      <c r="L46" s="24">
        <v>2886142</v>
      </c>
      <c r="M46" s="24">
        <v>3038909</v>
      </c>
      <c r="N46" s="24">
        <v>8660172</v>
      </c>
      <c r="O46" s="24"/>
      <c r="P46" s="24"/>
      <c r="Q46" s="24"/>
      <c r="R46" s="24"/>
      <c r="S46" s="24"/>
      <c r="T46" s="24"/>
      <c r="U46" s="24"/>
      <c r="V46" s="24"/>
      <c r="W46" s="24">
        <v>11929119</v>
      </c>
      <c r="X46" s="24">
        <v>19820322</v>
      </c>
      <c r="Y46" s="24">
        <v>-7891203</v>
      </c>
      <c r="Z46" s="6">
        <v>-39.81</v>
      </c>
      <c r="AA46" s="22">
        <v>41731633</v>
      </c>
    </row>
    <row r="47" spans="1:27" ht="13.5">
      <c r="A47" s="2" t="s">
        <v>51</v>
      </c>
      <c r="B47" s="8" t="s">
        <v>52</v>
      </c>
      <c r="C47" s="19">
        <v>10608</v>
      </c>
      <c r="D47" s="19"/>
      <c r="E47" s="20">
        <v>4565</v>
      </c>
      <c r="F47" s="21">
        <v>4565</v>
      </c>
      <c r="G47" s="21">
        <v>1661</v>
      </c>
      <c r="H47" s="21"/>
      <c r="I47" s="21">
        <v>202</v>
      </c>
      <c r="J47" s="21">
        <v>1863</v>
      </c>
      <c r="K47" s="21">
        <v>68</v>
      </c>
      <c r="L47" s="21">
        <v>66</v>
      </c>
      <c r="M47" s="21">
        <v>68</v>
      </c>
      <c r="N47" s="21">
        <v>202</v>
      </c>
      <c r="O47" s="21"/>
      <c r="P47" s="21"/>
      <c r="Q47" s="21"/>
      <c r="R47" s="21"/>
      <c r="S47" s="21"/>
      <c r="T47" s="21"/>
      <c r="U47" s="21"/>
      <c r="V47" s="21"/>
      <c r="W47" s="21">
        <v>2065</v>
      </c>
      <c r="X47" s="21">
        <v>456</v>
      </c>
      <c r="Y47" s="21">
        <v>1609</v>
      </c>
      <c r="Z47" s="4">
        <v>352.85</v>
      </c>
      <c r="AA47" s="19">
        <v>4565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713872256</v>
      </c>
      <c r="D48" s="40">
        <f>+D28+D32+D38+D42+D47</f>
        <v>0</v>
      </c>
      <c r="E48" s="41">
        <f t="shared" si="9"/>
        <v>781801456</v>
      </c>
      <c r="F48" s="42">
        <f t="shared" si="9"/>
        <v>802965582</v>
      </c>
      <c r="G48" s="42">
        <f t="shared" si="9"/>
        <v>28738109</v>
      </c>
      <c r="H48" s="42">
        <f t="shared" si="9"/>
        <v>55515563</v>
      </c>
      <c r="I48" s="42">
        <f t="shared" si="9"/>
        <v>71123259</v>
      </c>
      <c r="J48" s="42">
        <f t="shared" si="9"/>
        <v>155376931</v>
      </c>
      <c r="K48" s="42">
        <f t="shared" si="9"/>
        <v>56820261</v>
      </c>
      <c r="L48" s="42">
        <f t="shared" si="9"/>
        <v>55454530</v>
      </c>
      <c r="M48" s="42">
        <f t="shared" si="9"/>
        <v>59622810</v>
      </c>
      <c r="N48" s="42">
        <f t="shared" si="9"/>
        <v>171897601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327274532</v>
      </c>
      <c r="X48" s="42">
        <f t="shared" si="9"/>
        <v>333440210</v>
      </c>
      <c r="Y48" s="42">
        <f t="shared" si="9"/>
        <v>-6165678</v>
      </c>
      <c r="Z48" s="43">
        <f>+IF(X48&lt;&gt;0,+(Y48/X48)*100,0)</f>
        <v>-1.8491105196940705</v>
      </c>
      <c r="AA48" s="40">
        <f>+AA28+AA32+AA38+AA42+AA47</f>
        <v>802965582</v>
      </c>
    </row>
    <row r="49" spans="1:27" ht="13.5">
      <c r="A49" s="14" t="s">
        <v>58</v>
      </c>
      <c r="B49" s="15"/>
      <c r="C49" s="44">
        <f aca="true" t="shared" si="10" ref="C49:Y49">+C25-C48</f>
        <v>139376527</v>
      </c>
      <c r="D49" s="44">
        <f>+D25-D48</f>
        <v>0</v>
      </c>
      <c r="E49" s="45">
        <f t="shared" si="10"/>
        <v>25417640</v>
      </c>
      <c r="F49" s="46">
        <f t="shared" si="10"/>
        <v>55406852</v>
      </c>
      <c r="G49" s="46">
        <f t="shared" si="10"/>
        <v>187111564</v>
      </c>
      <c r="H49" s="46">
        <f t="shared" si="10"/>
        <v>-10264768</v>
      </c>
      <c r="I49" s="46">
        <f t="shared" si="10"/>
        <v>-18520226</v>
      </c>
      <c r="J49" s="46">
        <f t="shared" si="10"/>
        <v>158326570</v>
      </c>
      <c r="K49" s="46">
        <f t="shared" si="10"/>
        <v>3186932</v>
      </c>
      <c r="L49" s="46">
        <f t="shared" si="10"/>
        <v>-3408534</v>
      </c>
      <c r="M49" s="46">
        <f t="shared" si="10"/>
        <v>-5324116</v>
      </c>
      <c r="N49" s="46">
        <f t="shared" si="10"/>
        <v>-5545718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152780852</v>
      </c>
      <c r="X49" s="46">
        <f>IF(F25=F48,0,X25-X48)</f>
        <v>88832282</v>
      </c>
      <c r="Y49" s="46">
        <f t="shared" si="10"/>
        <v>63948570</v>
      </c>
      <c r="Z49" s="47">
        <f>+IF(X49&lt;&gt;0,+(Y49/X49)*100,0)</f>
        <v>71.98798517863135</v>
      </c>
      <c r="AA49" s="44">
        <f>+AA25-AA48</f>
        <v>55406852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199948513</v>
      </c>
      <c r="D5" s="19">
        <f>SUM(D6:D8)</f>
        <v>0</v>
      </c>
      <c r="E5" s="20">
        <f t="shared" si="0"/>
        <v>208328354</v>
      </c>
      <c r="F5" s="21">
        <f t="shared" si="0"/>
        <v>208328354</v>
      </c>
      <c r="G5" s="21">
        <f t="shared" si="0"/>
        <v>16385956</v>
      </c>
      <c r="H5" s="21">
        <f t="shared" si="0"/>
        <v>16397328</v>
      </c>
      <c r="I5" s="21">
        <f t="shared" si="0"/>
        <v>16636169</v>
      </c>
      <c r="J5" s="21">
        <f t="shared" si="0"/>
        <v>49419453</v>
      </c>
      <c r="K5" s="21">
        <f t="shared" si="0"/>
        <v>19086916</v>
      </c>
      <c r="L5" s="21">
        <f t="shared" si="0"/>
        <v>18694160</v>
      </c>
      <c r="M5" s="21">
        <f t="shared" si="0"/>
        <v>16461474</v>
      </c>
      <c r="N5" s="21">
        <f t="shared" si="0"/>
        <v>54242550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103662003</v>
      </c>
      <c r="X5" s="21">
        <f t="shared" si="0"/>
        <v>192788587</v>
      </c>
      <c r="Y5" s="21">
        <f t="shared" si="0"/>
        <v>-89126584</v>
      </c>
      <c r="Z5" s="4">
        <f>+IF(X5&lt;&gt;0,+(Y5/X5)*100,0)</f>
        <v>-46.23021797446962</v>
      </c>
      <c r="AA5" s="19">
        <f>SUM(AA6:AA8)</f>
        <v>208328354</v>
      </c>
    </row>
    <row r="6" spans="1:27" ht="13.5">
      <c r="A6" s="5" t="s">
        <v>33</v>
      </c>
      <c r="B6" s="3"/>
      <c r="C6" s="22">
        <v>397610</v>
      </c>
      <c r="D6" s="22"/>
      <c r="E6" s="23">
        <v>132500</v>
      </c>
      <c r="F6" s="24">
        <v>132500</v>
      </c>
      <c r="G6" s="24"/>
      <c r="H6" s="24">
        <v>6444</v>
      </c>
      <c r="I6" s="24">
        <v>307</v>
      </c>
      <c r="J6" s="24">
        <v>6751</v>
      </c>
      <c r="K6" s="24">
        <v>75048</v>
      </c>
      <c r="L6" s="24">
        <v>16579</v>
      </c>
      <c r="M6" s="24">
        <v>2149</v>
      </c>
      <c r="N6" s="24">
        <v>93776</v>
      </c>
      <c r="O6" s="24"/>
      <c r="P6" s="24"/>
      <c r="Q6" s="24"/>
      <c r="R6" s="24"/>
      <c r="S6" s="24"/>
      <c r="T6" s="24"/>
      <c r="U6" s="24"/>
      <c r="V6" s="24"/>
      <c r="W6" s="24">
        <v>100527</v>
      </c>
      <c r="X6" s="24">
        <v>74712</v>
      </c>
      <c r="Y6" s="24">
        <v>25815</v>
      </c>
      <c r="Z6" s="6">
        <v>34.55</v>
      </c>
      <c r="AA6" s="22">
        <v>132500</v>
      </c>
    </row>
    <row r="7" spans="1:27" ht="13.5">
      <c r="A7" s="5" t="s">
        <v>34</v>
      </c>
      <c r="B7" s="3"/>
      <c r="C7" s="25">
        <v>181691260</v>
      </c>
      <c r="D7" s="25"/>
      <c r="E7" s="26">
        <v>201326764</v>
      </c>
      <c r="F7" s="27">
        <v>201326764</v>
      </c>
      <c r="G7" s="27">
        <v>16346381</v>
      </c>
      <c r="H7" s="27">
        <v>16262424</v>
      </c>
      <c r="I7" s="27">
        <v>16575954</v>
      </c>
      <c r="J7" s="27">
        <v>49184759</v>
      </c>
      <c r="K7" s="27">
        <v>17809472</v>
      </c>
      <c r="L7" s="27">
        <v>18403077</v>
      </c>
      <c r="M7" s="27">
        <v>16196168</v>
      </c>
      <c r="N7" s="27">
        <v>52408717</v>
      </c>
      <c r="O7" s="27"/>
      <c r="P7" s="27"/>
      <c r="Q7" s="27"/>
      <c r="R7" s="27"/>
      <c r="S7" s="27"/>
      <c r="T7" s="27"/>
      <c r="U7" s="27"/>
      <c r="V7" s="27"/>
      <c r="W7" s="27">
        <v>101593476</v>
      </c>
      <c r="X7" s="27">
        <v>188444123</v>
      </c>
      <c r="Y7" s="27">
        <v>-86850647</v>
      </c>
      <c r="Z7" s="7">
        <v>-46.09</v>
      </c>
      <c r="AA7" s="25">
        <v>201326764</v>
      </c>
    </row>
    <row r="8" spans="1:27" ht="13.5">
      <c r="A8" s="5" t="s">
        <v>35</v>
      </c>
      <c r="B8" s="3"/>
      <c r="C8" s="22">
        <v>17859643</v>
      </c>
      <c r="D8" s="22"/>
      <c r="E8" s="23">
        <v>6869090</v>
      </c>
      <c r="F8" s="24">
        <v>6869090</v>
      </c>
      <c r="G8" s="24">
        <v>39575</v>
      </c>
      <c r="H8" s="24">
        <v>128460</v>
      </c>
      <c r="I8" s="24">
        <v>59908</v>
      </c>
      <c r="J8" s="24">
        <v>227943</v>
      </c>
      <c r="K8" s="24">
        <v>1202396</v>
      </c>
      <c r="L8" s="24">
        <v>274504</v>
      </c>
      <c r="M8" s="24">
        <v>263157</v>
      </c>
      <c r="N8" s="24">
        <v>1740057</v>
      </c>
      <c r="O8" s="24"/>
      <c r="P8" s="24"/>
      <c r="Q8" s="24"/>
      <c r="R8" s="24"/>
      <c r="S8" s="24"/>
      <c r="T8" s="24"/>
      <c r="U8" s="24"/>
      <c r="V8" s="24"/>
      <c r="W8" s="24">
        <v>1968000</v>
      </c>
      <c r="X8" s="24">
        <v>4269752</v>
      </c>
      <c r="Y8" s="24">
        <v>-2301752</v>
      </c>
      <c r="Z8" s="6">
        <v>-53.91</v>
      </c>
      <c r="AA8" s="22">
        <v>6869090</v>
      </c>
    </row>
    <row r="9" spans="1:27" ht="13.5">
      <c r="A9" s="2" t="s">
        <v>36</v>
      </c>
      <c r="B9" s="3"/>
      <c r="C9" s="19">
        <f aca="true" t="shared" si="1" ref="C9:Y9">SUM(C10:C14)</f>
        <v>110175881</v>
      </c>
      <c r="D9" s="19">
        <f>SUM(D10:D14)</f>
        <v>0</v>
      </c>
      <c r="E9" s="20">
        <f t="shared" si="1"/>
        <v>47684808</v>
      </c>
      <c r="F9" s="21">
        <f t="shared" si="1"/>
        <v>60577561</v>
      </c>
      <c r="G9" s="21">
        <f t="shared" si="1"/>
        <v>1867613</v>
      </c>
      <c r="H9" s="21">
        <f t="shared" si="1"/>
        <v>2560507</v>
      </c>
      <c r="I9" s="21">
        <f t="shared" si="1"/>
        <v>6987411</v>
      </c>
      <c r="J9" s="21">
        <f t="shared" si="1"/>
        <v>11415531</v>
      </c>
      <c r="K9" s="21">
        <f t="shared" si="1"/>
        <v>2018413</v>
      </c>
      <c r="L9" s="21">
        <f t="shared" si="1"/>
        <v>2309799</v>
      </c>
      <c r="M9" s="21">
        <f t="shared" si="1"/>
        <v>3579854</v>
      </c>
      <c r="N9" s="21">
        <f t="shared" si="1"/>
        <v>7908066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19323597</v>
      </c>
      <c r="X9" s="21">
        <f t="shared" si="1"/>
        <v>13143237</v>
      </c>
      <c r="Y9" s="21">
        <f t="shared" si="1"/>
        <v>6180360</v>
      </c>
      <c r="Z9" s="4">
        <f>+IF(X9&lt;&gt;0,+(Y9/X9)*100,0)</f>
        <v>47.023119190500786</v>
      </c>
      <c r="AA9" s="19">
        <f>SUM(AA10:AA14)</f>
        <v>60577561</v>
      </c>
    </row>
    <row r="10" spans="1:27" ht="13.5">
      <c r="A10" s="5" t="s">
        <v>37</v>
      </c>
      <c r="B10" s="3"/>
      <c r="C10" s="22">
        <v>4015805</v>
      </c>
      <c r="D10" s="22"/>
      <c r="E10" s="23">
        <v>7296520</v>
      </c>
      <c r="F10" s="24">
        <v>7296520</v>
      </c>
      <c r="G10" s="24">
        <v>123904</v>
      </c>
      <c r="H10" s="24">
        <v>1262586</v>
      </c>
      <c r="I10" s="24">
        <v>879911</v>
      </c>
      <c r="J10" s="24">
        <v>2266401</v>
      </c>
      <c r="K10" s="24">
        <v>758372</v>
      </c>
      <c r="L10" s="24">
        <v>1172211</v>
      </c>
      <c r="M10" s="24">
        <v>689517</v>
      </c>
      <c r="N10" s="24">
        <v>2620100</v>
      </c>
      <c r="O10" s="24"/>
      <c r="P10" s="24"/>
      <c r="Q10" s="24"/>
      <c r="R10" s="24"/>
      <c r="S10" s="24"/>
      <c r="T10" s="24"/>
      <c r="U10" s="24"/>
      <c r="V10" s="24"/>
      <c r="W10" s="24">
        <v>4886501</v>
      </c>
      <c r="X10" s="24">
        <v>1190471</v>
      </c>
      <c r="Y10" s="24">
        <v>3696030</v>
      </c>
      <c r="Z10" s="6">
        <v>310.47</v>
      </c>
      <c r="AA10" s="22">
        <v>7296520</v>
      </c>
    </row>
    <row r="11" spans="1:27" ht="13.5">
      <c r="A11" s="5" t="s">
        <v>38</v>
      </c>
      <c r="B11" s="3"/>
      <c r="C11" s="22">
        <v>20506881</v>
      </c>
      <c r="D11" s="22"/>
      <c r="E11" s="23">
        <v>3975310</v>
      </c>
      <c r="F11" s="24">
        <v>3975310</v>
      </c>
      <c r="G11" s="24">
        <v>2522</v>
      </c>
      <c r="H11" s="24">
        <v>21245</v>
      </c>
      <c r="I11" s="24">
        <v>202602</v>
      </c>
      <c r="J11" s="24">
        <v>226369</v>
      </c>
      <c r="K11" s="24">
        <v>51898</v>
      </c>
      <c r="L11" s="24">
        <v>23513</v>
      </c>
      <c r="M11" s="24">
        <v>836963</v>
      </c>
      <c r="N11" s="24">
        <v>912374</v>
      </c>
      <c r="O11" s="24"/>
      <c r="P11" s="24"/>
      <c r="Q11" s="24"/>
      <c r="R11" s="24"/>
      <c r="S11" s="24"/>
      <c r="T11" s="24"/>
      <c r="U11" s="24"/>
      <c r="V11" s="24"/>
      <c r="W11" s="24">
        <v>1138743</v>
      </c>
      <c r="X11" s="24">
        <v>591515</v>
      </c>
      <c r="Y11" s="24">
        <v>547228</v>
      </c>
      <c r="Z11" s="6">
        <v>92.51</v>
      </c>
      <c r="AA11" s="22">
        <v>3975310</v>
      </c>
    </row>
    <row r="12" spans="1:27" ht="13.5">
      <c r="A12" s="5" t="s">
        <v>39</v>
      </c>
      <c r="B12" s="3"/>
      <c r="C12" s="22">
        <v>62500028</v>
      </c>
      <c r="D12" s="22"/>
      <c r="E12" s="23">
        <v>18698433</v>
      </c>
      <c r="F12" s="24">
        <v>18698433</v>
      </c>
      <c r="G12" s="24">
        <v>1690125</v>
      </c>
      <c r="H12" s="24">
        <v>1221741</v>
      </c>
      <c r="I12" s="24">
        <v>1621042</v>
      </c>
      <c r="J12" s="24">
        <v>4532908</v>
      </c>
      <c r="K12" s="24">
        <v>1150641</v>
      </c>
      <c r="L12" s="24">
        <v>1066707</v>
      </c>
      <c r="M12" s="24">
        <v>1772953</v>
      </c>
      <c r="N12" s="24">
        <v>3990301</v>
      </c>
      <c r="O12" s="24"/>
      <c r="P12" s="24"/>
      <c r="Q12" s="24"/>
      <c r="R12" s="24"/>
      <c r="S12" s="24"/>
      <c r="T12" s="24"/>
      <c r="U12" s="24"/>
      <c r="V12" s="24"/>
      <c r="W12" s="24">
        <v>8523209</v>
      </c>
      <c r="X12" s="24">
        <v>8063497</v>
      </c>
      <c r="Y12" s="24">
        <v>459712</v>
      </c>
      <c r="Z12" s="6">
        <v>5.7</v>
      </c>
      <c r="AA12" s="22">
        <v>18698433</v>
      </c>
    </row>
    <row r="13" spans="1:27" ht="13.5">
      <c r="A13" s="5" t="s">
        <v>40</v>
      </c>
      <c r="B13" s="3"/>
      <c r="C13" s="22">
        <v>21840596</v>
      </c>
      <c r="D13" s="22"/>
      <c r="E13" s="23">
        <v>16408153</v>
      </c>
      <c r="F13" s="24">
        <v>29300906</v>
      </c>
      <c r="G13" s="24">
        <v>51062</v>
      </c>
      <c r="H13" s="24">
        <v>54935</v>
      </c>
      <c r="I13" s="24">
        <v>4248987</v>
      </c>
      <c r="J13" s="24">
        <v>4354984</v>
      </c>
      <c r="K13" s="24">
        <v>57502</v>
      </c>
      <c r="L13" s="24">
        <v>47368</v>
      </c>
      <c r="M13" s="24">
        <v>280421</v>
      </c>
      <c r="N13" s="24">
        <v>385291</v>
      </c>
      <c r="O13" s="24"/>
      <c r="P13" s="24"/>
      <c r="Q13" s="24"/>
      <c r="R13" s="24"/>
      <c r="S13" s="24"/>
      <c r="T13" s="24"/>
      <c r="U13" s="24"/>
      <c r="V13" s="24"/>
      <c r="W13" s="24">
        <v>4740275</v>
      </c>
      <c r="X13" s="24">
        <v>3269668</v>
      </c>
      <c r="Y13" s="24">
        <v>1470607</v>
      </c>
      <c r="Z13" s="6">
        <v>44.98</v>
      </c>
      <c r="AA13" s="22">
        <v>29300906</v>
      </c>
    </row>
    <row r="14" spans="1:27" ht="13.5">
      <c r="A14" s="5" t="s">
        <v>41</v>
      </c>
      <c r="B14" s="3"/>
      <c r="C14" s="25">
        <v>1312571</v>
      </c>
      <c r="D14" s="25"/>
      <c r="E14" s="26">
        <v>1306392</v>
      </c>
      <c r="F14" s="27">
        <v>1306392</v>
      </c>
      <c r="G14" s="27"/>
      <c r="H14" s="27"/>
      <c r="I14" s="27">
        <v>34869</v>
      </c>
      <c r="J14" s="27">
        <v>34869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34869</v>
      </c>
      <c r="X14" s="27">
        <v>28086</v>
      </c>
      <c r="Y14" s="27">
        <v>6783</v>
      </c>
      <c r="Z14" s="7">
        <v>24.15</v>
      </c>
      <c r="AA14" s="25">
        <v>1306392</v>
      </c>
    </row>
    <row r="15" spans="1:27" ht="13.5">
      <c r="A15" s="2" t="s">
        <v>42</v>
      </c>
      <c r="B15" s="8"/>
      <c r="C15" s="19">
        <f aca="true" t="shared" si="2" ref="C15:Y15">SUM(C16:C18)</f>
        <v>409750000</v>
      </c>
      <c r="D15" s="19">
        <f>SUM(D16:D18)</f>
        <v>0</v>
      </c>
      <c r="E15" s="20">
        <f t="shared" si="2"/>
        <v>205641989</v>
      </c>
      <c r="F15" s="21">
        <f t="shared" si="2"/>
        <v>206287236</v>
      </c>
      <c r="G15" s="21">
        <f t="shared" si="2"/>
        <v>1340148</v>
      </c>
      <c r="H15" s="21">
        <f t="shared" si="2"/>
        <v>569613</v>
      </c>
      <c r="I15" s="21">
        <f t="shared" si="2"/>
        <v>21536502</v>
      </c>
      <c r="J15" s="21">
        <f t="shared" si="2"/>
        <v>23446263</v>
      </c>
      <c r="K15" s="21">
        <f t="shared" si="2"/>
        <v>1247833</v>
      </c>
      <c r="L15" s="21">
        <f t="shared" si="2"/>
        <v>815181</v>
      </c>
      <c r="M15" s="21">
        <f t="shared" si="2"/>
        <v>10301498</v>
      </c>
      <c r="N15" s="21">
        <f t="shared" si="2"/>
        <v>12364512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35810775</v>
      </c>
      <c r="X15" s="21">
        <f t="shared" si="2"/>
        <v>102818004</v>
      </c>
      <c r="Y15" s="21">
        <f t="shared" si="2"/>
        <v>-67007229</v>
      </c>
      <c r="Z15" s="4">
        <f>+IF(X15&lt;&gt;0,+(Y15/X15)*100,0)</f>
        <v>-65.17071562680793</v>
      </c>
      <c r="AA15" s="19">
        <f>SUM(AA16:AA18)</f>
        <v>206287236</v>
      </c>
    </row>
    <row r="16" spans="1:27" ht="13.5">
      <c r="A16" s="5" t="s">
        <v>43</v>
      </c>
      <c r="B16" s="3"/>
      <c r="C16" s="22">
        <v>5439035</v>
      </c>
      <c r="D16" s="22"/>
      <c r="E16" s="23">
        <v>3869676</v>
      </c>
      <c r="F16" s="24">
        <v>3869676</v>
      </c>
      <c r="G16" s="24">
        <v>425501</v>
      </c>
      <c r="H16" s="24">
        <v>338488</v>
      </c>
      <c r="I16" s="24">
        <v>554779</v>
      </c>
      <c r="J16" s="24">
        <v>1318768</v>
      </c>
      <c r="K16" s="24">
        <v>436180</v>
      </c>
      <c r="L16" s="24">
        <v>567583</v>
      </c>
      <c r="M16" s="24">
        <v>286530</v>
      </c>
      <c r="N16" s="24">
        <v>1290293</v>
      </c>
      <c r="O16" s="24"/>
      <c r="P16" s="24"/>
      <c r="Q16" s="24"/>
      <c r="R16" s="24"/>
      <c r="S16" s="24"/>
      <c r="T16" s="24"/>
      <c r="U16" s="24"/>
      <c r="V16" s="24"/>
      <c r="W16" s="24">
        <v>2609061</v>
      </c>
      <c r="X16" s="24">
        <v>2010475</v>
      </c>
      <c r="Y16" s="24">
        <v>598586</v>
      </c>
      <c r="Z16" s="6">
        <v>29.77</v>
      </c>
      <c r="AA16" s="22">
        <v>3869676</v>
      </c>
    </row>
    <row r="17" spans="1:27" ht="13.5">
      <c r="A17" s="5" t="s">
        <v>44</v>
      </c>
      <c r="B17" s="3"/>
      <c r="C17" s="22">
        <v>404304158</v>
      </c>
      <c r="D17" s="22"/>
      <c r="E17" s="23">
        <v>201771113</v>
      </c>
      <c r="F17" s="24">
        <v>202416360</v>
      </c>
      <c r="G17" s="24">
        <v>914566</v>
      </c>
      <c r="H17" s="24">
        <v>230964</v>
      </c>
      <c r="I17" s="24">
        <v>20981562</v>
      </c>
      <c r="J17" s="24">
        <v>22127092</v>
      </c>
      <c r="K17" s="24">
        <v>811492</v>
      </c>
      <c r="L17" s="24">
        <v>247558</v>
      </c>
      <c r="M17" s="24">
        <v>9979468</v>
      </c>
      <c r="N17" s="24">
        <v>11038518</v>
      </c>
      <c r="O17" s="24"/>
      <c r="P17" s="24"/>
      <c r="Q17" s="24"/>
      <c r="R17" s="24"/>
      <c r="S17" s="24"/>
      <c r="T17" s="24"/>
      <c r="U17" s="24"/>
      <c r="V17" s="24"/>
      <c r="W17" s="24">
        <v>33165610</v>
      </c>
      <c r="X17" s="24">
        <v>100806605</v>
      </c>
      <c r="Y17" s="24">
        <v>-67640995</v>
      </c>
      <c r="Z17" s="6">
        <v>-67.1</v>
      </c>
      <c r="AA17" s="22">
        <v>202416360</v>
      </c>
    </row>
    <row r="18" spans="1:27" ht="13.5">
      <c r="A18" s="5" t="s">
        <v>45</v>
      </c>
      <c r="B18" s="3"/>
      <c r="C18" s="22">
        <v>6807</v>
      </c>
      <c r="D18" s="22"/>
      <c r="E18" s="23">
        <v>1200</v>
      </c>
      <c r="F18" s="24">
        <v>1200</v>
      </c>
      <c r="G18" s="24">
        <v>81</v>
      </c>
      <c r="H18" s="24">
        <v>161</v>
      </c>
      <c r="I18" s="24">
        <v>161</v>
      </c>
      <c r="J18" s="24">
        <v>403</v>
      </c>
      <c r="K18" s="24">
        <v>161</v>
      </c>
      <c r="L18" s="24">
        <v>40</v>
      </c>
      <c r="M18" s="24">
        <v>35500</v>
      </c>
      <c r="N18" s="24">
        <v>35701</v>
      </c>
      <c r="O18" s="24"/>
      <c r="P18" s="24"/>
      <c r="Q18" s="24"/>
      <c r="R18" s="24"/>
      <c r="S18" s="24"/>
      <c r="T18" s="24"/>
      <c r="U18" s="24"/>
      <c r="V18" s="24"/>
      <c r="W18" s="24">
        <v>36104</v>
      </c>
      <c r="X18" s="24">
        <v>924</v>
      </c>
      <c r="Y18" s="24">
        <v>35180</v>
      </c>
      <c r="Z18" s="6">
        <v>3807.36</v>
      </c>
      <c r="AA18" s="22">
        <v>1200</v>
      </c>
    </row>
    <row r="19" spans="1:27" ht="13.5">
      <c r="A19" s="2" t="s">
        <v>46</v>
      </c>
      <c r="B19" s="8"/>
      <c r="C19" s="19">
        <f aca="true" t="shared" si="3" ref="C19:Y19">SUM(C20:C23)</f>
        <v>791517766</v>
      </c>
      <c r="D19" s="19">
        <f>SUM(D20:D23)</f>
        <v>0</v>
      </c>
      <c r="E19" s="20">
        <f t="shared" si="3"/>
        <v>813661260</v>
      </c>
      <c r="F19" s="21">
        <f t="shared" si="3"/>
        <v>813661260</v>
      </c>
      <c r="G19" s="21">
        <f t="shared" si="3"/>
        <v>60987547</v>
      </c>
      <c r="H19" s="21">
        <f t="shared" si="3"/>
        <v>83201865</v>
      </c>
      <c r="I19" s="21">
        <f t="shared" si="3"/>
        <v>74158224</v>
      </c>
      <c r="J19" s="21">
        <f t="shared" si="3"/>
        <v>218347636</v>
      </c>
      <c r="K19" s="21">
        <f t="shared" si="3"/>
        <v>53588192</v>
      </c>
      <c r="L19" s="21">
        <f t="shared" si="3"/>
        <v>56682828</v>
      </c>
      <c r="M19" s="21">
        <f t="shared" si="3"/>
        <v>106121218</v>
      </c>
      <c r="N19" s="21">
        <f t="shared" si="3"/>
        <v>216392238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434739874</v>
      </c>
      <c r="X19" s="21">
        <f t="shared" si="3"/>
        <v>420281222</v>
      </c>
      <c r="Y19" s="21">
        <f t="shared" si="3"/>
        <v>14458652</v>
      </c>
      <c r="Z19" s="4">
        <f>+IF(X19&lt;&gt;0,+(Y19/X19)*100,0)</f>
        <v>3.440232692575544</v>
      </c>
      <c r="AA19" s="19">
        <f>SUM(AA20:AA23)</f>
        <v>813661260</v>
      </c>
    </row>
    <row r="20" spans="1:27" ht="13.5">
      <c r="A20" s="5" t="s">
        <v>47</v>
      </c>
      <c r="B20" s="3"/>
      <c r="C20" s="22">
        <v>474133821</v>
      </c>
      <c r="D20" s="22"/>
      <c r="E20" s="23">
        <v>503332181</v>
      </c>
      <c r="F20" s="24">
        <v>503332181</v>
      </c>
      <c r="G20" s="24">
        <v>41747798</v>
      </c>
      <c r="H20" s="24">
        <v>38079989</v>
      </c>
      <c r="I20" s="24">
        <v>41887372</v>
      </c>
      <c r="J20" s="24">
        <v>121715159</v>
      </c>
      <c r="K20" s="24">
        <v>38797831</v>
      </c>
      <c r="L20" s="24">
        <v>39900025</v>
      </c>
      <c r="M20" s="24">
        <v>44370774</v>
      </c>
      <c r="N20" s="24">
        <v>123068630</v>
      </c>
      <c r="O20" s="24"/>
      <c r="P20" s="24"/>
      <c r="Q20" s="24"/>
      <c r="R20" s="24"/>
      <c r="S20" s="24"/>
      <c r="T20" s="24"/>
      <c r="U20" s="24"/>
      <c r="V20" s="24"/>
      <c r="W20" s="24">
        <v>244783789</v>
      </c>
      <c r="X20" s="24">
        <v>246040109</v>
      </c>
      <c r="Y20" s="24">
        <v>-1256320</v>
      </c>
      <c r="Z20" s="6">
        <v>-0.51</v>
      </c>
      <c r="AA20" s="22">
        <v>503332181</v>
      </c>
    </row>
    <row r="21" spans="1:27" ht="13.5">
      <c r="A21" s="5" t="s">
        <v>48</v>
      </c>
      <c r="B21" s="3"/>
      <c r="C21" s="22">
        <v>111471774</v>
      </c>
      <c r="D21" s="22"/>
      <c r="E21" s="23">
        <v>117136879</v>
      </c>
      <c r="F21" s="24">
        <v>117136879</v>
      </c>
      <c r="G21" s="24">
        <v>8169176</v>
      </c>
      <c r="H21" s="24">
        <v>13609073</v>
      </c>
      <c r="I21" s="24">
        <v>10676051</v>
      </c>
      <c r="J21" s="24">
        <v>32454300</v>
      </c>
      <c r="K21" s="24">
        <v>8353877</v>
      </c>
      <c r="L21" s="24">
        <v>7667862</v>
      </c>
      <c r="M21" s="24">
        <v>15324796</v>
      </c>
      <c r="N21" s="24">
        <v>31346535</v>
      </c>
      <c r="O21" s="24"/>
      <c r="P21" s="24"/>
      <c r="Q21" s="24"/>
      <c r="R21" s="24"/>
      <c r="S21" s="24"/>
      <c r="T21" s="24"/>
      <c r="U21" s="24"/>
      <c r="V21" s="24"/>
      <c r="W21" s="24">
        <v>63800835</v>
      </c>
      <c r="X21" s="24">
        <v>45268068</v>
      </c>
      <c r="Y21" s="24">
        <v>18532767</v>
      </c>
      <c r="Z21" s="6">
        <v>40.94</v>
      </c>
      <c r="AA21" s="22">
        <v>117136879</v>
      </c>
    </row>
    <row r="22" spans="1:27" ht="13.5">
      <c r="A22" s="5" t="s">
        <v>49</v>
      </c>
      <c r="B22" s="3"/>
      <c r="C22" s="25">
        <v>138347962</v>
      </c>
      <c r="D22" s="25"/>
      <c r="E22" s="26">
        <v>127424660</v>
      </c>
      <c r="F22" s="27">
        <v>127424660</v>
      </c>
      <c r="G22" s="27">
        <v>7168491</v>
      </c>
      <c r="H22" s="27">
        <v>17947657</v>
      </c>
      <c r="I22" s="27">
        <v>16962786</v>
      </c>
      <c r="J22" s="27">
        <v>42078934</v>
      </c>
      <c r="K22" s="27">
        <v>3694326</v>
      </c>
      <c r="L22" s="27">
        <v>5459932</v>
      </c>
      <c r="M22" s="27">
        <v>33278227</v>
      </c>
      <c r="N22" s="27">
        <v>42432485</v>
      </c>
      <c r="O22" s="27"/>
      <c r="P22" s="27"/>
      <c r="Q22" s="27"/>
      <c r="R22" s="27"/>
      <c r="S22" s="27"/>
      <c r="T22" s="27"/>
      <c r="U22" s="27"/>
      <c r="V22" s="27"/>
      <c r="W22" s="27">
        <v>84511419</v>
      </c>
      <c r="X22" s="27">
        <v>75465607</v>
      </c>
      <c r="Y22" s="27">
        <v>9045812</v>
      </c>
      <c r="Z22" s="7">
        <v>11.99</v>
      </c>
      <c r="AA22" s="25">
        <v>127424660</v>
      </c>
    </row>
    <row r="23" spans="1:27" ht="13.5">
      <c r="A23" s="5" t="s">
        <v>50</v>
      </c>
      <c r="B23" s="3"/>
      <c r="C23" s="22">
        <v>67564209</v>
      </c>
      <c r="D23" s="22"/>
      <c r="E23" s="23">
        <v>65767540</v>
      </c>
      <c r="F23" s="24">
        <v>65767540</v>
      </c>
      <c r="G23" s="24">
        <v>3902082</v>
      </c>
      <c r="H23" s="24">
        <v>13565146</v>
      </c>
      <c r="I23" s="24">
        <v>4632015</v>
      </c>
      <c r="J23" s="24">
        <v>22099243</v>
      </c>
      <c r="K23" s="24">
        <v>2742158</v>
      </c>
      <c r="L23" s="24">
        <v>3655009</v>
      </c>
      <c r="M23" s="24">
        <v>13147421</v>
      </c>
      <c r="N23" s="24">
        <v>19544588</v>
      </c>
      <c r="O23" s="24"/>
      <c r="P23" s="24"/>
      <c r="Q23" s="24"/>
      <c r="R23" s="24"/>
      <c r="S23" s="24"/>
      <c r="T23" s="24"/>
      <c r="U23" s="24"/>
      <c r="V23" s="24"/>
      <c r="W23" s="24">
        <v>41643831</v>
      </c>
      <c r="X23" s="24">
        <v>53507438</v>
      </c>
      <c r="Y23" s="24">
        <v>-11863607</v>
      </c>
      <c r="Z23" s="6">
        <v>-22.17</v>
      </c>
      <c r="AA23" s="22">
        <v>65767540</v>
      </c>
    </row>
    <row r="24" spans="1:27" ht="13.5">
      <c r="A24" s="2" t="s">
        <v>51</v>
      </c>
      <c r="B24" s="8" t="s">
        <v>52</v>
      </c>
      <c r="C24" s="19">
        <v>3164569</v>
      </c>
      <c r="D24" s="19"/>
      <c r="E24" s="20">
        <v>17880</v>
      </c>
      <c r="F24" s="21">
        <v>17880</v>
      </c>
      <c r="G24" s="21">
        <v>605</v>
      </c>
      <c r="H24" s="21">
        <v>342</v>
      </c>
      <c r="I24" s="21">
        <v>456</v>
      </c>
      <c r="J24" s="21">
        <v>1403</v>
      </c>
      <c r="K24" s="21">
        <v>833</v>
      </c>
      <c r="L24" s="21">
        <v>88</v>
      </c>
      <c r="M24" s="21">
        <v>132</v>
      </c>
      <c r="N24" s="21">
        <v>1053</v>
      </c>
      <c r="O24" s="21"/>
      <c r="P24" s="21"/>
      <c r="Q24" s="21"/>
      <c r="R24" s="21"/>
      <c r="S24" s="21"/>
      <c r="T24" s="21"/>
      <c r="U24" s="21"/>
      <c r="V24" s="21"/>
      <c r="W24" s="21">
        <v>2456</v>
      </c>
      <c r="X24" s="21">
        <v>6049</v>
      </c>
      <c r="Y24" s="21">
        <v>-3593</v>
      </c>
      <c r="Z24" s="4">
        <v>-59.4</v>
      </c>
      <c r="AA24" s="19">
        <v>17880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1514556729</v>
      </c>
      <c r="D25" s="40">
        <f>+D5+D9+D15+D19+D24</f>
        <v>0</v>
      </c>
      <c r="E25" s="41">
        <f t="shared" si="4"/>
        <v>1275334291</v>
      </c>
      <c r="F25" s="42">
        <f t="shared" si="4"/>
        <v>1288872291</v>
      </c>
      <c r="G25" s="42">
        <f t="shared" si="4"/>
        <v>80581869</v>
      </c>
      <c r="H25" s="42">
        <f t="shared" si="4"/>
        <v>102729655</v>
      </c>
      <c r="I25" s="42">
        <f t="shared" si="4"/>
        <v>119318762</v>
      </c>
      <c r="J25" s="42">
        <f t="shared" si="4"/>
        <v>302630286</v>
      </c>
      <c r="K25" s="42">
        <f t="shared" si="4"/>
        <v>75942187</v>
      </c>
      <c r="L25" s="42">
        <f t="shared" si="4"/>
        <v>78502056</v>
      </c>
      <c r="M25" s="42">
        <f t="shared" si="4"/>
        <v>136464176</v>
      </c>
      <c r="N25" s="42">
        <f t="shared" si="4"/>
        <v>290908419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593538705</v>
      </c>
      <c r="X25" s="42">
        <f t="shared" si="4"/>
        <v>729037099</v>
      </c>
      <c r="Y25" s="42">
        <f t="shared" si="4"/>
        <v>-135498394</v>
      </c>
      <c r="Z25" s="43">
        <f>+IF(X25&lt;&gt;0,+(Y25/X25)*100,0)</f>
        <v>-18.585939479055234</v>
      </c>
      <c r="AA25" s="40">
        <f>+AA5+AA9+AA15+AA19+AA24</f>
        <v>1288872291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175396322</v>
      </c>
      <c r="D28" s="19">
        <f>SUM(D29:D31)</f>
        <v>0</v>
      </c>
      <c r="E28" s="20">
        <f t="shared" si="5"/>
        <v>159225029</v>
      </c>
      <c r="F28" s="21">
        <f t="shared" si="5"/>
        <v>159196712</v>
      </c>
      <c r="G28" s="21">
        <f t="shared" si="5"/>
        <v>9053918</v>
      </c>
      <c r="H28" s="21">
        <f t="shared" si="5"/>
        <v>14102419</v>
      </c>
      <c r="I28" s="21">
        <f t="shared" si="5"/>
        <v>14321437</v>
      </c>
      <c r="J28" s="21">
        <f t="shared" si="5"/>
        <v>37477774</v>
      </c>
      <c r="K28" s="21">
        <f t="shared" si="5"/>
        <v>12743843</v>
      </c>
      <c r="L28" s="21">
        <f t="shared" si="5"/>
        <v>16434766</v>
      </c>
      <c r="M28" s="21">
        <f t="shared" si="5"/>
        <v>13171983</v>
      </c>
      <c r="N28" s="21">
        <f t="shared" si="5"/>
        <v>42350592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79828366</v>
      </c>
      <c r="X28" s="21">
        <f t="shared" si="5"/>
        <v>127294305</v>
      </c>
      <c r="Y28" s="21">
        <f t="shared" si="5"/>
        <v>-47465939</v>
      </c>
      <c r="Z28" s="4">
        <f>+IF(X28&lt;&gt;0,+(Y28/X28)*100,0)</f>
        <v>-37.28834451784783</v>
      </c>
      <c r="AA28" s="19">
        <f>SUM(AA29:AA31)</f>
        <v>159196712</v>
      </c>
    </row>
    <row r="29" spans="1:27" ht="13.5">
      <c r="A29" s="5" t="s">
        <v>33</v>
      </c>
      <c r="B29" s="3"/>
      <c r="C29" s="22">
        <v>50309578</v>
      </c>
      <c r="D29" s="22"/>
      <c r="E29" s="23">
        <v>39495604</v>
      </c>
      <c r="F29" s="24">
        <v>39495605</v>
      </c>
      <c r="G29" s="24">
        <v>2917074</v>
      </c>
      <c r="H29" s="24">
        <v>3304858</v>
      </c>
      <c r="I29" s="24">
        <v>3366015</v>
      </c>
      <c r="J29" s="24">
        <v>9587947</v>
      </c>
      <c r="K29" s="24">
        <v>3330940</v>
      </c>
      <c r="L29" s="24">
        <v>3486516</v>
      </c>
      <c r="M29" s="24">
        <v>3433123</v>
      </c>
      <c r="N29" s="24">
        <v>10250579</v>
      </c>
      <c r="O29" s="24"/>
      <c r="P29" s="24"/>
      <c r="Q29" s="24"/>
      <c r="R29" s="24"/>
      <c r="S29" s="24"/>
      <c r="T29" s="24"/>
      <c r="U29" s="24"/>
      <c r="V29" s="24"/>
      <c r="W29" s="24">
        <v>19838526</v>
      </c>
      <c r="X29" s="24">
        <v>62033779</v>
      </c>
      <c r="Y29" s="24">
        <v>-42195253</v>
      </c>
      <c r="Z29" s="6">
        <v>-68.02</v>
      </c>
      <c r="AA29" s="22">
        <v>39495605</v>
      </c>
    </row>
    <row r="30" spans="1:27" ht="13.5">
      <c r="A30" s="5" t="s">
        <v>34</v>
      </c>
      <c r="B30" s="3"/>
      <c r="C30" s="25">
        <v>65884864</v>
      </c>
      <c r="D30" s="25"/>
      <c r="E30" s="26">
        <v>69577192</v>
      </c>
      <c r="F30" s="27">
        <v>69577200</v>
      </c>
      <c r="G30" s="27">
        <v>3517280</v>
      </c>
      <c r="H30" s="27">
        <v>4470298</v>
      </c>
      <c r="I30" s="27">
        <v>6455128</v>
      </c>
      <c r="J30" s="27">
        <v>14442706</v>
      </c>
      <c r="K30" s="27">
        <v>5556742</v>
      </c>
      <c r="L30" s="27">
        <v>7425771</v>
      </c>
      <c r="M30" s="27">
        <v>4977514</v>
      </c>
      <c r="N30" s="27">
        <v>17960027</v>
      </c>
      <c r="O30" s="27"/>
      <c r="P30" s="27"/>
      <c r="Q30" s="27"/>
      <c r="R30" s="27"/>
      <c r="S30" s="27"/>
      <c r="T30" s="27"/>
      <c r="U30" s="27"/>
      <c r="V30" s="27"/>
      <c r="W30" s="27">
        <v>32402733</v>
      </c>
      <c r="X30" s="27">
        <v>35954257</v>
      </c>
      <c r="Y30" s="27">
        <v>-3551524</v>
      </c>
      <c r="Z30" s="7">
        <v>-9.88</v>
      </c>
      <c r="AA30" s="25">
        <v>69577200</v>
      </c>
    </row>
    <row r="31" spans="1:27" ht="13.5">
      <c r="A31" s="5" t="s">
        <v>35</v>
      </c>
      <c r="B31" s="3"/>
      <c r="C31" s="22">
        <v>59201880</v>
      </c>
      <c r="D31" s="22"/>
      <c r="E31" s="23">
        <v>50152233</v>
      </c>
      <c r="F31" s="24">
        <v>50123907</v>
      </c>
      <c r="G31" s="24">
        <v>2619564</v>
      </c>
      <c r="H31" s="24">
        <v>6327263</v>
      </c>
      <c r="I31" s="24">
        <v>4500294</v>
      </c>
      <c r="J31" s="24">
        <v>13447121</v>
      </c>
      <c r="K31" s="24">
        <v>3856161</v>
      </c>
      <c r="L31" s="24">
        <v>5522479</v>
      </c>
      <c r="M31" s="24">
        <v>4761346</v>
      </c>
      <c r="N31" s="24">
        <v>14139986</v>
      </c>
      <c r="O31" s="24"/>
      <c r="P31" s="24"/>
      <c r="Q31" s="24"/>
      <c r="R31" s="24"/>
      <c r="S31" s="24"/>
      <c r="T31" s="24"/>
      <c r="U31" s="24"/>
      <c r="V31" s="24"/>
      <c r="W31" s="24">
        <v>27587107</v>
      </c>
      <c r="X31" s="24">
        <v>29306269</v>
      </c>
      <c r="Y31" s="24">
        <v>-1719162</v>
      </c>
      <c r="Z31" s="6">
        <v>-5.87</v>
      </c>
      <c r="AA31" s="22">
        <v>50123907</v>
      </c>
    </row>
    <row r="32" spans="1:27" ht="13.5">
      <c r="A32" s="2" t="s">
        <v>36</v>
      </c>
      <c r="B32" s="3"/>
      <c r="C32" s="19">
        <f aca="true" t="shared" si="6" ref="C32:Y32">SUM(C33:C37)</f>
        <v>176872771</v>
      </c>
      <c r="D32" s="19">
        <f>SUM(D33:D37)</f>
        <v>0</v>
      </c>
      <c r="E32" s="20">
        <f t="shared" si="6"/>
        <v>136940312</v>
      </c>
      <c r="F32" s="21">
        <f t="shared" si="6"/>
        <v>164987201</v>
      </c>
      <c r="G32" s="21">
        <f t="shared" si="6"/>
        <v>5583139</v>
      </c>
      <c r="H32" s="21">
        <f t="shared" si="6"/>
        <v>11941092</v>
      </c>
      <c r="I32" s="21">
        <f t="shared" si="6"/>
        <v>10301497</v>
      </c>
      <c r="J32" s="21">
        <f t="shared" si="6"/>
        <v>27825728</v>
      </c>
      <c r="K32" s="21">
        <f t="shared" si="6"/>
        <v>12491790</v>
      </c>
      <c r="L32" s="21">
        <f t="shared" si="6"/>
        <v>14458483</v>
      </c>
      <c r="M32" s="21">
        <f t="shared" si="6"/>
        <v>15903092</v>
      </c>
      <c r="N32" s="21">
        <f t="shared" si="6"/>
        <v>42853365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70679093</v>
      </c>
      <c r="X32" s="21">
        <f t="shared" si="6"/>
        <v>67019477</v>
      </c>
      <c r="Y32" s="21">
        <f t="shared" si="6"/>
        <v>3659616</v>
      </c>
      <c r="Z32" s="4">
        <f>+IF(X32&lt;&gt;0,+(Y32/X32)*100,0)</f>
        <v>5.460526049763116</v>
      </c>
      <c r="AA32" s="19">
        <f>SUM(AA33:AA37)</f>
        <v>164987201</v>
      </c>
    </row>
    <row r="33" spans="1:27" ht="13.5">
      <c r="A33" s="5" t="s">
        <v>37</v>
      </c>
      <c r="B33" s="3"/>
      <c r="C33" s="22">
        <v>19729123</v>
      </c>
      <c r="D33" s="22"/>
      <c r="E33" s="23">
        <v>20961451</v>
      </c>
      <c r="F33" s="24">
        <v>20960578</v>
      </c>
      <c r="G33" s="24">
        <v>977543</v>
      </c>
      <c r="H33" s="24">
        <v>1372855</v>
      </c>
      <c r="I33" s="24">
        <v>1536605</v>
      </c>
      <c r="J33" s="24">
        <v>3887003</v>
      </c>
      <c r="K33" s="24">
        <v>1267970</v>
      </c>
      <c r="L33" s="24">
        <v>1953357</v>
      </c>
      <c r="M33" s="24">
        <v>3043544</v>
      </c>
      <c r="N33" s="24">
        <v>6264871</v>
      </c>
      <c r="O33" s="24"/>
      <c r="P33" s="24"/>
      <c r="Q33" s="24"/>
      <c r="R33" s="24"/>
      <c r="S33" s="24"/>
      <c r="T33" s="24"/>
      <c r="U33" s="24"/>
      <c r="V33" s="24"/>
      <c r="W33" s="24">
        <v>10151874</v>
      </c>
      <c r="X33" s="24">
        <v>10781162</v>
      </c>
      <c r="Y33" s="24">
        <v>-629288</v>
      </c>
      <c r="Z33" s="6">
        <v>-5.84</v>
      </c>
      <c r="AA33" s="22">
        <v>20960578</v>
      </c>
    </row>
    <row r="34" spans="1:27" ht="13.5">
      <c r="A34" s="5" t="s">
        <v>38</v>
      </c>
      <c r="B34" s="3"/>
      <c r="C34" s="22">
        <v>20387358</v>
      </c>
      <c r="D34" s="22"/>
      <c r="E34" s="23">
        <v>18538766</v>
      </c>
      <c r="F34" s="24">
        <v>18538768</v>
      </c>
      <c r="G34" s="24">
        <v>537195</v>
      </c>
      <c r="H34" s="24">
        <v>1077883</v>
      </c>
      <c r="I34" s="24">
        <v>1823495</v>
      </c>
      <c r="J34" s="24">
        <v>3438573</v>
      </c>
      <c r="K34" s="24">
        <v>1301521</v>
      </c>
      <c r="L34" s="24">
        <v>1541331</v>
      </c>
      <c r="M34" s="24">
        <v>2753579</v>
      </c>
      <c r="N34" s="24">
        <v>5596431</v>
      </c>
      <c r="O34" s="24"/>
      <c r="P34" s="24"/>
      <c r="Q34" s="24"/>
      <c r="R34" s="24"/>
      <c r="S34" s="24"/>
      <c r="T34" s="24"/>
      <c r="U34" s="24"/>
      <c r="V34" s="24"/>
      <c r="W34" s="24">
        <v>9035004</v>
      </c>
      <c r="X34" s="24">
        <v>9209043</v>
      </c>
      <c r="Y34" s="24">
        <v>-174039</v>
      </c>
      <c r="Z34" s="6">
        <v>-1.89</v>
      </c>
      <c r="AA34" s="22">
        <v>18538768</v>
      </c>
    </row>
    <row r="35" spans="1:27" ht="13.5">
      <c r="A35" s="5" t="s">
        <v>39</v>
      </c>
      <c r="B35" s="3"/>
      <c r="C35" s="22">
        <v>85301307</v>
      </c>
      <c r="D35" s="22"/>
      <c r="E35" s="23">
        <v>47411054</v>
      </c>
      <c r="F35" s="24">
        <v>47381058</v>
      </c>
      <c r="G35" s="24">
        <v>2563419</v>
      </c>
      <c r="H35" s="24">
        <v>3692410</v>
      </c>
      <c r="I35" s="24">
        <v>4098197</v>
      </c>
      <c r="J35" s="24">
        <v>10354026</v>
      </c>
      <c r="K35" s="24">
        <v>3804751</v>
      </c>
      <c r="L35" s="24">
        <v>5086912</v>
      </c>
      <c r="M35" s="24">
        <v>3868535</v>
      </c>
      <c r="N35" s="24">
        <v>12760198</v>
      </c>
      <c r="O35" s="24"/>
      <c r="P35" s="24"/>
      <c r="Q35" s="24"/>
      <c r="R35" s="24"/>
      <c r="S35" s="24"/>
      <c r="T35" s="24"/>
      <c r="U35" s="24"/>
      <c r="V35" s="24"/>
      <c r="W35" s="24">
        <v>23114224</v>
      </c>
      <c r="X35" s="24">
        <v>24897289</v>
      </c>
      <c r="Y35" s="24">
        <v>-1783065</v>
      </c>
      <c r="Z35" s="6">
        <v>-7.16</v>
      </c>
      <c r="AA35" s="22">
        <v>47381058</v>
      </c>
    </row>
    <row r="36" spans="1:27" ht="13.5">
      <c r="A36" s="5" t="s">
        <v>40</v>
      </c>
      <c r="B36" s="3"/>
      <c r="C36" s="22">
        <v>44499080</v>
      </c>
      <c r="D36" s="22"/>
      <c r="E36" s="23">
        <v>41962299</v>
      </c>
      <c r="F36" s="24">
        <v>70040054</v>
      </c>
      <c r="G36" s="24">
        <v>1156492</v>
      </c>
      <c r="H36" s="24">
        <v>5360832</v>
      </c>
      <c r="I36" s="24">
        <v>2364319</v>
      </c>
      <c r="J36" s="24">
        <v>8881643</v>
      </c>
      <c r="K36" s="24">
        <v>5673645</v>
      </c>
      <c r="L36" s="24">
        <v>5121621</v>
      </c>
      <c r="M36" s="24">
        <v>5318889</v>
      </c>
      <c r="N36" s="24">
        <v>16114155</v>
      </c>
      <c r="O36" s="24"/>
      <c r="P36" s="24"/>
      <c r="Q36" s="24"/>
      <c r="R36" s="24"/>
      <c r="S36" s="24"/>
      <c r="T36" s="24"/>
      <c r="U36" s="24"/>
      <c r="V36" s="24"/>
      <c r="W36" s="24">
        <v>24995798</v>
      </c>
      <c r="X36" s="24">
        <v>18692317</v>
      </c>
      <c r="Y36" s="24">
        <v>6303481</v>
      </c>
      <c r="Z36" s="6">
        <v>33.72</v>
      </c>
      <c r="AA36" s="22">
        <v>70040054</v>
      </c>
    </row>
    <row r="37" spans="1:27" ht="13.5">
      <c r="A37" s="5" t="s">
        <v>41</v>
      </c>
      <c r="B37" s="3"/>
      <c r="C37" s="25">
        <v>6955903</v>
      </c>
      <c r="D37" s="25"/>
      <c r="E37" s="26">
        <v>8066742</v>
      </c>
      <c r="F37" s="27">
        <v>8066743</v>
      </c>
      <c r="G37" s="27">
        <v>348490</v>
      </c>
      <c r="H37" s="27">
        <v>437112</v>
      </c>
      <c r="I37" s="27">
        <v>478881</v>
      </c>
      <c r="J37" s="27">
        <v>1264483</v>
      </c>
      <c r="K37" s="27">
        <v>443903</v>
      </c>
      <c r="L37" s="27">
        <v>755262</v>
      </c>
      <c r="M37" s="27">
        <v>918545</v>
      </c>
      <c r="N37" s="27">
        <v>2117710</v>
      </c>
      <c r="O37" s="27"/>
      <c r="P37" s="27"/>
      <c r="Q37" s="27"/>
      <c r="R37" s="27"/>
      <c r="S37" s="27"/>
      <c r="T37" s="27"/>
      <c r="U37" s="27"/>
      <c r="V37" s="27"/>
      <c r="W37" s="27">
        <v>3382193</v>
      </c>
      <c r="X37" s="27">
        <v>3439666</v>
      </c>
      <c r="Y37" s="27">
        <v>-57473</v>
      </c>
      <c r="Z37" s="7">
        <v>-1.67</v>
      </c>
      <c r="AA37" s="25">
        <v>8066743</v>
      </c>
    </row>
    <row r="38" spans="1:27" ht="13.5">
      <c r="A38" s="2" t="s">
        <v>42</v>
      </c>
      <c r="B38" s="8"/>
      <c r="C38" s="19">
        <f aca="true" t="shared" si="7" ref="C38:Y38">SUM(C39:C41)</f>
        <v>297766066</v>
      </c>
      <c r="D38" s="19">
        <f>SUM(D39:D41)</f>
        <v>0</v>
      </c>
      <c r="E38" s="20">
        <f t="shared" si="7"/>
        <v>251645349</v>
      </c>
      <c r="F38" s="21">
        <f t="shared" si="7"/>
        <v>251675354</v>
      </c>
      <c r="G38" s="21">
        <f t="shared" si="7"/>
        <v>4657570</v>
      </c>
      <c r="H38" s="21">
        <f t="shared" si="7"/>
        <v>7144056</v>
      </c>
      <c r="I38" s="21">
        <f t="shared" si="7"/>
        <v>19993420</v>
      </c>
      <c r="J38" s="21">
        <f t="shared" si="7"/>
        <v>31795046</v>
      </c>
      <c r="K38" s="21">
        <f t="shared" si="7"/>
        <v>12874148</v>
      </c>
      <c r="L38" s="21">
        <f t="shared" si="7"/>
        <v>13828767</v>
      </c>
      <c r="M38" s="21">
        <f t="shared" si="7"/>
        <v>31378930</v>
      </c>
      <c r="N38" s="21">
        <f t="shared" si="7"/>
        <v>58081845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89876891</v>
      </c>
      <c r="X38" s="21">
        <f t="shared" si="7"/>
        <v>128788768</v>
      </c>
      <c r="Y38" s="21">
        <f t="shared" si="7"/>
        <v>-38911877</v>
      </c>
      <c r="Z38" s="4">
        <f>+IF(X38&lt;&gt;0,+(Y38/X38)*100,0)</f>
        <v>-30.213719413792354</v>
      </c>
      <c r="AA38" s="19">
        <f>SUM(AA39:AA41)</f>
        <v>251675354</v>
      </c>
    </row>
    <row r="39" spans="1:27" ht="13.5">
      <c r="A39" s="5" t="s">
        <v>43</v>
      </c>
      <c r="B39" s="3"/>
      <c r="C39" s="22">
        <v>17283260</v>
      </c>
      <c r="D39" s="22"/>
      <c r="E39" s="23">
        <v>18981657</v>
      </c>
      <c r="F39" s="24">
        <v>18981658</v>
      </c>
      <c r="G39" s="24">
        <v>1137953</v>
      </c>
      <c r="H39" s="24">
        <v>1379586</v>
      </c>
      <c r="I39" s="24">
        <v>1521350</v>
      </c>
      <c r="J39" s="24">
        <v>4038889</v>
      </c>
      <c r="K39" s="24">
        <v>1380226</v>
      </c>
      <c r="L39" s="24">
        <v>2061434</v>
      </c>
      <c r="M39" s="24">
        <v>1498053</v>
      </c>
      <c r="N39" s="24">
        <v>4939713</v>
      </c>
      <c r="O39" s="24"/>
      <c r="P39" s="24"/>
      <c r="Q39" s="24"/>
      <c r="R39" s="24"/>
      <c r="S39" s="24"/>
      <c r="T39" s="24"/>
      <c r="U39" s="24"/>
      <c r="V39" s="24"/>
      <c r="W39" s="24">
        <v>8978602</v>
      </c>
      <c r="X39" s="24">
        <v>9216214</v>
      </c>
      <c r="Y39" s="24">
        <v>-237612</v>
      </c>
      <c r="Z39" s="6">
        <v>-2.58</v>
      </c>
      <c r="AA39" s="22">
        <v>18981658</v>
      </c>
    </row>
    <row r="40" spans="1:27" ht="13.5">
      <c r="A40" s="5" t="s">
        <v>44</v>
      </c>
      <c r="B40" s="3"/>
      <c r="C40" s="22">
        <v>276863907</v>
      </c>
      <c r="D40" s="22"/>
      <c r="E40" s="23">
        <v>230972734</v>
      </c>
      <c r="F40" s="24">
        <v>231002737</v>
      </c>
      <c r="G40" s="24">
        <v>3313767</v>
      </c>
      <c r="H40" s="24">
        <v>5473913</v>
      </c>
      <c r="I40" s="24">
        <v>18155662</v>
      </c>
      <c r="J40" s="24">
        <v>26943342</v>
      </c>
      <c r="K40" s="24">
        <v>11261215</v>
      </c>
      <c r="L40" s="24">
        <v>11112248</v>
      </c>
      <c r="M40" s="24">
        <v>29415650</v>
      </c>
      <c r="N40" s="24">
        <v>51789113</v>
      </c>
      <c r="O40" s="24"/>
      <c r="P40" s="24"/>
      <c r="Q40" s="24"/>
      <c r="R40" s="24"/>
      <c r="S40" s="24"/>
      <c r="T40" s="24"/>
      <c r="U40" s="24"/>
      <c r="V40" s="24"/>
      <c r="W40" s="24">
        <v>78732455</v>
      </c>
      <c r="X40" s="24">
        <v>118505475</v>
      </c>
      <c r="Y40" s="24">
        <v>-39773020</v>
      </c>
      <c r="Z40" s="6">
        <v>-33.56</v>
      </c>
      <c r="AA40" s="22">
        <v>231002737</v>
      </c>
    </row>
    <row r="41" spans="1:27" ht="13.5">
      <c r="A41" s="5" t="s">
        <v>45</v>
      </c>
      <c r="B41" s="3"/>
      <c r="C41" s="22">
        <v>3618899</v>
      </c>
      <c r="D41" s="22"/>
      <c r="E41" s="23">
        <v>1690958</v>
      </c>
      <c r="F41" s="24">
        <v>1690959</v>
      </c>
      <c r="G41" s="24">
        <v>205850</v>
      </c>
      <c r="H41" s="24">
        <v>290557</v>
      </c>
      <c r="I41" s="24">
        <v>316408</v>
      </c>
      <c r="J41" s="24">
        <v>812815</v>
      </c>
      <c r="K41" s="24">
        <v>232707</v>
      </c>
      <c r="L41" s="24">
        <v>655085</v>
      </c>
      <c r="M41" s="24">
        <v>465227</v>
      </c>
      <c r="N41" s="24">
        <v>1353019</v>
      </c>
      <c r="O41" s="24"/>
      <c r="P41" s="24"/>
      <c r="Q41" s="24"/>
      <c r="R41" s="24"/>
      <c r="S41" s="24"/>
      <c r="T41" s="24"/>
      <c r="U41" s="24"/>
      <c r="V41" s="24"/>
      <c r="W41" s="24">
        <v>2165834</v>
      </c>
      <c r="X41" s="24">
        <v>1067079</v>
      </c>
      <c r="Y41" s="24">
        <v>1098755</v>
      </c>
      <c r="Z41" s="6">
        <v>102.97</v>
      </c>
      <c r="AA41" s="22">
        <v>1690959</v>
      </c>
    </row>
    <row r="42" spans="1:27" ht="13.5">
      <c r="A42" s="2" t="s">
        <v>46</v>
      </c>
      <c r="B42" s="8"/>
      <c r="C42" s="19">
        <f aca="true" t="shared" si="8" ref="C42:Y42">SUM(C43:C46)</f>
        <v>610400888</v>
      </c>
      <c r="D42" s="19">
        <f>SUM(D43:D46)</f>
        <v>0</v>
      </c>
      <c r="E42" s="20">
        <f t="shared" si="8"/>
        <v>665364376</v>
      </c>
      <c r="F42" s="21">
        <f t="shared" si="8"/>
        <v>665393606</v>
      </c>
      <c r="G42" s="21">
        <f t="shared" si="8"/>
        <v>12540238</v>
      </c>
      <c r="H42" s="21">
        <f t="shared" si="8"/>
        <v>57022513</v>
      </c>
      <c r="I42" s="21">
        <f t="shared" si="8"/>
        <v>72431112</v>
      </c>
      <c r="J42" s="21">
        <f t="shared" si="8"/>
        <v>141993863</v>
      </c>
      <c r="K42" s="21">
        <f t="shared" si="8"/>
        <v>45604087</v>
      </c>
      <c r="L42" s="21">
        <f t="shared" si="8"/>
        <v>48620251</v>
      </c>
      <c r="M42" s="21">
        <f t="shared" si="8"/>
        <v>58423541</v>
      </c>
      <c r="N42" s="21">
        <f t="shared" si="8"/>
        <v>152647879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294641742</v>
      </c>
      <c r="X42" s="21">
        <f t="shared" si="8"/>
        <v>293457643</v>
      </c>
      <c r="Y42" s="21">
        <f t="shared" si="8"/>
        <v>1184099</v>
      </c>
      <c r="Z42" s="4">
        <f>+IF(X42&lt;&gt;0,+(Y42/X42)*100,0)</f>
        <v>0.40349911758815565</v>
      </c>
      <c r="AA42" s="19">
        <f>SUM(AA43:AA46)</f>
        <v>665393606</v>
      </c>
    </row>
    <row r="43" spans="1:27" ht="13.5">
      <c r="A43" s="5" t="s">
        <v>47</v>
      </c>
      <c r="B43" s="3"/>
      <c r="C43" s="22">
        <v>384668561</v>
      </c>
      <c r="D43" s="22"/>
      <c r="E43" s="23">
        <v>432134472</v>
      </c>
      <c r="F43" s="24">
        <v>432163683</v>
      </c>
      <c r="G43" s="24">
        <v>3150672</v>
      </c>
      <c r="H43" s="24">
        <v>43246928</v>
      </c>
      <c r="I43" s="24">
        <v>47639014</v>
      </c>
      <c r="J43" s="24">
        <v>94036614</v>
      </c>
      <c r="K43" s="24">
        <v>28828832</v>
      </c>
      <c r="L43" s="24">
        <v>29870078</v>
      </c>
      <c r="M43" s="24">
        <v>35070692</v>
      </c>
      <c r="N43" s="24">
        <v>93769602</v>
      </c>
      <c r="O43" s="24"/>
      <c r="P43" s="24"/>
      <c r="Q43" s="24"/>
      <c r="R43" s="24"/>
      <c r="S43" s="24"/>
      <c r="T43" s="24"/>
      <c r="U43" s="24"/>
      <c r="V43" s="24"/>
      <c r="W43" s="24">
        <v>187806216</v>
      </c>
      <c r="X43" s="24">
        <v>181610324</v>
      </c>
      <c r="Y43" s="24">
        <v>6195892</v>
      </c>
      <c r="Z43" s="6">
        <v>3.41</v>
      </c>
      <c r="AA43" s="22">
        <v>432163683</v>
      </c>
    </row>
    <row r="44" spans="1:27" ht="13.5">
      <c r="A44" s="5" t="s">
        <v>48</v>
      </c>
      <c r="B44" s="3"/>
      <c r="C44" s="22">
        <v>104298864</v>
      </c>
      <c r="D44" s="22"/>
      <c r="E44" s="23">
        <v>102379520</v>
      </c>
      <c r="F44" s="24">
        <v>102379522</v>
      </c>
      <c r="G44" s="24">
        <v>3415828</v>
      </c>
      <c r="H44" s="24">
        <v>5643073</v>
      </c>
      <c r="I44" s="24">
        <v>11114840</v>
      </c>
      <c r="J44" s="24">
        <v>20173741</v>
      </c>
      <c r="K44" s="24">
        <v>7336222</v>
      </c>
      <c r="L44" s="24">
        <v>7899017</v>
      </c>
      <c r="M44" s="24">
        <v>11033017</v>
      </c>
      <c r="N44" s="24">
        <v>26268256</v>
      </c>
      <c r="O44" s="24"/>
      <c r="P44" s="24"/>
      <c r="Q44" s="24"/>
      <c r="R44" s="24"/>
      <c r="S44" s="24"/>
      <c r="T44" s="24"/>
      <c r="U44" s="24"/>
      <c r="V44" s="24"/>
      <c r="W44" s="24">
        <v>46441997</v>
      </c>
      <c r="X44" s="24">
        <v>48316151</v>
      </c>
      <c r="Y44" s="24">
        <v>-1874154</v>
      </c>
      <c r="Z44" s="6">
        <v>-3.88</v>
      </c>
      <c r="AA44" s="22">
        <v>102379522</v>
      </c>
    </row>
    <row r="45" spans="1:27" ht="13.5">
      <c r="A45" s="5" t="s">
        <v>49</v>
      </c>
      <c r="B45" s="3"/>
      <c r="C45" s="25">
        <v>73725392</v>
      </c>
      <c r="D45" s="25"/>
      <c r="E45" s="26">
        <v>81432212</v>
      </c>
      <c r="F45" s="27">
        <v>81432221</v>
      </c>
      <c r="G45" s="27">
        <v>3477356</v>
      </c>
      <c r="H45" s="27">
        <v>4934126</v>
      </c>
      <c r="I45" s="27">
        <v>9239099</v>
      </c>
      <c r="J45" s="27">
        <v>17650581</v>
      </c>
      <c r="K45" s="27">
        <v>5668992</v>
      </c>
      <c r="L45" s="27">
        <v>6501714</v>
      </c>
      <c r="M45" s="27">
        <v>7890380</v>
      </c>
      <c r="N45" s="27">
        <v>20061086</v>
      </c>
      <c r="O45" s="27"/>
      <c r="P45" s="27"/>
      <c r="Q45" s="27"/>
      <c r="R45" s="27"/>
      <c r="S45" s="27"/>
      <c r="T45" s="27"/>
      <c r="U45" s="27"/>
      <c r="V45" s="27"/>
      <c r="W45" s="27">
        <v>37711667</v>
      </c>
      <c r="X45" s="27">
        <v>41289377</v>
      </c>
      <c r="Y45" s="27">
        <v>-3577710</v>
      </c>
      <c r="Z45" s="7">
        <v>-8.66</v>
      </c>
      <c r="AA45" s="25">
        <v>81432221</v>
      </c>
    </row>
    <row r="46" spans="1:27" ht="13.5">
      <c r="A46" s="5" t="s">
        <v>50</v>
      </c>
      <c r="B46" s="3"/>
      <c r="C46" s="22">
        <v>47708071</v>
      </c>
      <c r="D46" s="22"/>
      <c r="E46" s="23">
        <v>49418172</v>
      </c>
      <c r="F46" s="24">
        <v>49418180</v>
      </c>
      <c r="G46" s="24">
        <v>2496382</v>
      </c>
      <c r="H46" s="24">
        <v>3198386</v>
      </c>
      <c r="I46" s="24">
        <v>4438159</v>
      </c>
      <c r="J46" s="24">
        <v>10132927</v>
      </c>
      <c r="K46" s="24">
        <v>3770041</v>
      </c>
      <c r="L46" s="24">
        <v>4349442</v>
      </c>
      <c r="M46" s="24">
        <v>4429452</v>
      </c>
      <c r="N46" s="24">
        <v>12548935</v>
      </c>
      <c r="O46" s="24"/>
      <c r="P46" s="24"/>
      <c r="Q46" s="24"/>
      <c r="R46" s="24"/>
      <c r="S46" s="24"/>
      <c r="T46" s="24"/>
      <c r="U46" s="24"/>
      <c r="V46" s="24"/>
      <c r="W46" s="24">
        <v>22681862</v>
      </c>
      <c r="X46" s="24">
        <v>22241791</v>
      </c>
      <c r="Y46" s="24">
        <v>440071</v>
      </c>
      <c r="Z46" s="6">
        <v>1.98</v>
      </c>
      <c r="AA46" s="22">
        <v>49418180</v>
      </c>
    </row>
    <row r="47" spans="1:27" ht="13.5">
      <c r="A47" s="2" t="s">
        <v>51</v>
      </c>
      <c r="B47" s="8" t="s">
        <v>52</v>
      </c>
      <c r="C47" s="19">
        <v>2654840</v>
      </c>
      <c r="D47" s="19"/>
      <c r="E47" s="20">
        <v>2820567</v>
      </c>
      <c r="F47" s="21">
        <v>2820568</v>
      </c>
      <c r="G47" s="21">
        <v>155077</v>
      </c>
      <c r="H47" s="21">
        <v>176782</v>
      </c>
      <c r="I47" s="21">
        <v>182309</v>
      </c>
      <c r="J47" s="21">
        <v>514168</v>
      </c>
      <c r="K47" s="21">
        <v>219667</v>
      </c>
      <c r="L47" s="21">
        <v>316224</v>
      </c>
      <c r="M47" s="21">
        <v>197311</v>
      </c>
      <c r="N47" s="21">
        <v>733202</v>
      </c>
      <c r="O47" s="21"/>
      <c r="P47" s="21"/>
      <c r="Q47" s="21"/>
      <c r="R47" s="21"/>
      <c r="S47" s="21"/>
      <c r="T47" s="21"/>
      <c r="U47" s="21"/>
      <c r="V47" s="21"/>
      <c r="W47" s="21">
        <v>1247370</v>
      </c>
      <c r="X47" s="21">
        <v>1520350</v>
      </c>
      <c r="Y47" s="21">
        <v>-272980</v>
      </c>
      <c r="Z47" s="4">
        <v>-17.96</v>
      </c>
      <c r="AA47" s="19">
        <v>2820568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1263090887</v>
      </c>
      <c r="D48" s="40">
        <f>+D28+D32+D38+D42+D47</f>
        <v>0</v>
      </c>
      <c r="E48" s="41">
        <f t="shared" si="9"/>
        <v>1215995633</v>
      </c>
      <c r="F48" s="42">
        <f t="shared" si="9"/>
        <v>1244073441</v>
      </c>
      <c r="G48" s="42">
        <f t="shared" si="9"/>
        <v>31989942</v>
      </c>
      <c r="H48" s="42">
        <f t="shared" si="9"/>
        <v>90386862</v>
      </c>
      <c r="I48" s="42">
        <f t="shared" si="9"/>
        <v>117229775</v>
      </c>
      <c r="J48" s="42">
        <f t="shared" si="9"/>
        <v>239606579</v>
      </c>
      <c r="K48" s="42">
        <f t="shared" si="9"/>
        <v>83933535</v>
      </c>
      <c r="L48" s="42">
        <f t="shared" si="9"/>
        <v>93658491</v>
      </c>
      <c r="M48" s="42">
        <f t="shared" si="9"/>
        <v>119074857</v>
      </c>
      <c r="N48" s="42">
        <f t="shared" si="9"/>
        <v>296666883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536273462</v>
      </c>
      <c r="X48" s="42">
        <f t="shared" si="9"/>
        <v>618080543</v>
      </c>
      <c r="Y48" s="42">
        <f t="shared" si="9"/>
        <v>-81807081</v>
      </c>
      <c r="Z48" s="43">
        <f>+IF(X48&lt;&gt;0,+(Y48/X48)*100,0)</f>
        <v>-13.23566676325548</v>
      </c>
      <c r="AA48" s="40">
        <f>+AA28+AA32+AA38+AA42+AA47</f>
        <v>1244073441</v>
      </c>
    </row>
    <row r="49" spans="1:27" ht="13.5">
      <c r="A49" s="14" t="s">
        <v>58</v>
      </c>
      <c r="B49" s="15"/>
      <c r="C49" s="44">
        <f aca="true" t="shared" si="10" ref="C49:Y49">+C25-C48</f>
        <v>251465842</v>
      </c>
      <c r="D49" s="44">
        <f>+D25-D48</f>
        <v>0</v>
      </c>
      <c r="E49" s="45">
        <f t="shared" si="10"/>
        <v>59338658</v>
      </c>
      <c r="F49" s="46">
        <f t="shared" si="10"/>
        <v>44798850</v>
      </c>
      <c r="G49" s="46">
        <f t="shared" si="10"/>
        <v>48591927</v>
      </c>
      <c r="H49" s="46">
        <f t="shared" si="10"/>
        <v>12342793</v>
      </c>
      <c r="I49" s="46">
        <f t="shared" si="10"/>
        <v>2088987</v>
      </c>
      <c r="J49" s="46">
        <f t="shared" si="10"/>
        <v>63023707</v>
      </c>
      <c r="K49" s="46">
        <f t="shared" si="10"/>
        <v>-7991348</v>
      </c>
      <c r="L49" s="46">
        <f t="shared" si="10"/>
        <v>-15156435</v>
      </c>
      <c r="M49" s="46">
        <f t="shared" si="10"/>
        <v>17389319</v>
      </c>
      <c r="N49" s="46">
        <f t="shared" si="10"/>
        <v>-5758464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57265243</v>
      </c>
      <c r="X49" s="46">
        <f>IF(F25=F48,0,X25-X48)</f>
        <v>110956556</v>
      </c>
      <c r="Y49" s="46">
        <f t="shared" si="10"/>
        <v>-53691313</v>
      </c>
      <c r="Z49" s="47">
        <f>+IF(X49&lt;&gt;0,+(Y49/X49)*100,0)</f>
        <v>-48.389491288824786</v>
      </c>
      <c r="AA49" s="44">
        <f>+AA25-AA48</f>
        <v>44798850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166137771</v>
      </c>
      <c r="D5" s="19">
        <f>SUM(D6:D8)</f>
        <v>0</v>
      </c>
      <c r="E5" s="20">
        <f t="shared" si="0"/>
        <v>183910568</v>
      </c>
      <c r="F5" s="21">
        <f t="shared" si="0"/>
        <v>183910568</v>
      </c>
      <c r="G5" s="21">
        <f t="shared" si="0"/>
        <v>81670856</v>
      </c>
      <c r="H5" s="21">
        <f t="shared" si="0"/>
        <v>480998</v>
      </c>
      <c r="I5" s="21">
        <f t="shared" si="0"/>
        <v>593662</v>
      </c>
      <c r="J5" s="21">
        <f t="shared" si="0"/>
        <v>82745516</v>
      </c>
      <c r="K5" s="21">
        <f t="shared" si="0"/>
        <v>635071</v>
      </c>
      <c r="L5" s="21">
        <f t="shared" si="0"/>
        <v>591381</v>
      </c>
      <c r="M5" s="21">
        <f t="shared" si="0"/>
        <v>18035510</v>
      </c>
      <c r="N5" s="21">
        <f t="shared" si="0"/>
        <v>19261962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102007478</v>
      </c>
      <c r="X5" s="21">
        <f t="shared" si="0"/>
        <v>91955286</v>
      </c>
      <c r="Y5" s="21">
        <f t="shared" si="0"/>
        <v>10052192</v>
      </c>
      <c r="Z5" s="4">
        <f>+IF(X5&lt;&gt;0,+(Y5/X5)*100,0)</f>
        <v>10.931608651622268</v>
      </c>
      <c r="AA5" s="19">
        <f>SUM(AA6:AA8)</f>
        <v>183910568</v>
      </c>
    </row>
    <row r="6" spans="1:27" ht="13.5">
      <c r="A6" s="5" t="s">
        <v>33</v>
      </c>
      <c r="B6" s="3"/>
      <c r="C6" s="22">
        <v>116072665</v>
      </c>
      <c r="D6" s="22"/>
      <c r="E6" s="23">
        <v>122361490</v>
      </c>
      <c r="F6" s="24">
        <v>122361490</v>
      </c>
      <c r="G6" s="24">
        <v>20278993</v>
      </c>
      <c r="H6" s="24">
        <v>469760</v>
      </c>
      <c r="I6" s="24">
        <v>621692</v>
      </c>
      <c r="J6" s="24">
        <v>21370445</v>
      </c>
      <c r="K6" s="24">
        <v>647379</v>
      </c>
      <c r="L6" s="24">
        <v>592835</v>
      </c>
      <c r="M6" s="24">
        <v>17555662</v>
      </c>
      <c r="N6" s="24">
        <v>18795876</v>
      </c>
      <c r="O6" s="24"/>
      <c r="P6" s="24"/>
      <c r="Q6" s="24"/>
      <c r="R6" s="24"/>
      <c r="S6" s="24"/>
      <c r="T6" s="24"/>
      <c r="U6" s="24"/>
      <c r="V6" s="24"/>
      <c r="W6" s="24">
        <v>40166321</v>
      </c>
      <c r="X6" s="24">
        <v>61180746</v>
      </c>
      <c r="Y6" s="24">
        <v>-21014425</v>
      </c>
      <c r="Z6" s="6">
        <v>-34.35</v>
      </c>
      <c r="AA6" s="22">
        <v>122361490</v>
      </c>
    </row>
    <row r="7" spans="1:27" ht="13.5">
      <c r="A7" s="5" t="s">
        <v>34</v>
      </c>
      <c r="B7" s="3"/>
      <c r="C7" s="25">
        <v>50065106</v>
      </c>
      <c r="D7" s="25"/>
      <c r="E7" s="26">
        <v>61549078</v>
      </c>
      <c r="F7" s="27">
        <v>61549078</v>
      </c>
      <c r="G7" s="27">
        <v>61391863</v>
      </c>
      <c r="H7" s="27">
        <v>11238</v>
      </c>
      <c r="I7" s="27">
        <v>-28030</v>
      </c>
      <c r="J7" s="27">
        <v>61375071</v>
      </c>
      <c r="K7" s="27">
        <v>-12308</v>
      </c>
      <c r="L7" s="27">
        <v>-1454</v>
      </c>
      <c r="M7" s="27">
        <v>479848</v>
      </c>
      <c r="N7" s="27">
        <v>466086</v>
      </c>
      <c r="O7" s="27"/>
      <c r="P7" s="27"/>
      <c r="Q7" s="27"/>
      <c r="R7" s="27"/>
      <c r="S7" s="27"/>
      <c r="T7" s="27"/>
      <c r="U7" s="27"/>
      <c r="V7" s="27"/>
      <c r="W7" s="27">
        <v>61841157</v>
      </c>
      <c r="X7" s="27"/>
      <c r="Y7" s="27">
        <v>61841157</v>
      </c>
      <c r="Z7" s="7">
        <v>0</v>
      </c>
      <c r="AA7" s="25">
        <v>61549078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30774540</v>
      </c>
      <c r="Y8" s="24">
        <v>-30774540</v>
      </c>
      <c r="Z8" s="6">
        <v>-100</v>
      </c>
      <c r="AA8" s="22"/>
    </row>
    <row r="9" spans="1:27" ht="13.5">
      <c r="A9" s="2" t="s">
        <v>36</v>
      </c>
      <c r="B9" s="3"/>
      <c r="C9" s="19">
        <f aca="true" t="shared" si="1" ref="C9:Y9">SUM(C10:C14)</f>
        <v>14467180</v>
      </c>
      <c r="D9" s="19">
        <f>SUM(D10:D14)</f>
        <v>0</v>
      </c>
      <c r="E9" s="20">
        <f t="shared" si="1"/>
        <v>21790321</v>
      </c>
      <c r="F9" s="21">
        <f t="shared" si="1"/>
        <v>21790321</v>
      </c>
      <c r="G9" s="21">
        <f t="shared" si="1"/>
        <v>142238</v>
      </c>
      <c r="H9" s="21">
        <f t="shared" si="1"/>
        <v>1540200</v>
      </c>
      <c r="I9" s="21">
        <f t="shared" si="1"/>
        <v>1312775</v>
      </c>
      <c r="J9" s="21">
        <f t="shared" si="1"/>
        <v>2995213</v>
      </c>
      <c r="K9" s="21">
        <f t="shared" si="1"/>
        <v>2039371</v>
      </c>
      <c r="L9" s="21">
        <f t="shared" si="1"/>
        <v>107926</v>
      </c>
      <c r="M9" s="21">
        <f t="shared" si="1"/>
        <v>166194</v>
      </c>
      <c r="N9" s="21">
        <f t="shared" si="1"/>
        <v>2313491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5308704</v>
      </c>
      <c r="X9" s="21">
        <f t="shared" si="1"/>
        <v>1077726</v>
      </c>
      <c r="Y9" s="21">
        <f t="shared" si="1"/>
        <v>4230978</v>
      </c>
      <c r="Z9" s="4">
        <f>+IF(X9&lt;&gt;0,+(Y9/X9)*100,0)</f>
        <v>392.5838292849945</v>
      </c>
      <c r="AA9" s="19">
        <f>SUM(AA10:AA14)</f>
        <v>21790321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>
        <v>1964039</v>
      </c>
      <c r="D11" s="22"/>
      <c r="E11" s="23">
        <v>2155449</v>
      </c>
      <c r="F11" s="24">
        <v>2155449</v>
      </c>
      <c r="G11" s="24">
        <v>153880</v>
      </c>
      <c r="H11" s="24">
        <v>150397</v>
      </c>
      <c r="I11" s="24">
        <v>132445</v>
      </c>
      <c r="J11" s="24">
        <v>436722</v>
      </c>
      <c r="K11" s="24">
        <v>249465</v>
      </c>
      <c r="L11" s="24">
        <v>94931</v>
      </c>
      <c r="M11" s="24">
        <v>127726</v>
      </c>
      <c r="N11" s="24">
        <v>472122</v>
      </c>
      <c r="O11" s="24"/>
      <c r="P11" s="24"/>
      <c r="Q11" s="24"/>
      <c r="R11" s="24"/>
      <c r="S11" s="24"/>
      <c r="T11" s="24"/>
      <c r="U11" s="24"/>
      <c r="V11" s="24"/>
      <c r="W11" s="24">
        <v>908844</v>
      </c>
      <c r="X11" s="24">
        <v>1077726</v>
      </c>
      <c r="Y11" s="24">
        <v>-168882</v>
      </c>
      <c r="Z11" s="6">
        <v>-15.67</v>
      </c>
      <c r="AA11" s="22">
        <v>2155449</v>
      </c>
    </row>
    <row r="12" spans="1:27" ht="13.5">
      <c r="A12" s="5" t="s">
        <v>39</v>
      </c>
      <c r="B12" s="3"/>
      <c r="C12" s="22">
        <v>10455685</v>
      </c>
      <c r="D12" s="22"/>
      <c r="E12" s="23">
        <v>19634872</v>
      </c>
      <c r="F12" s="24">
        <v>19634872</v>
      </c>
      <c r="G12" s="24">
        <v>-11642</v>
      </c>
      <c r="H12" s="24">
        <v>1389803</v>
      </c>
      <c r="I12" s="24">
        <v>1180330</v>
      </c>
      <c r="J12" s="24">
        <v>2558491</v>
      </c>
      <c r="K12" s="24">
        <v>1789906</v>
      </c>
      <c r="L12" s="24">
        <v>12995</v>
      </c>
      <c r="M12" s="24">
        <v>38468</v>
      </c>
      <c r="N12" s="24">
        <v>1841369</v>
      </c>
      <c r="O12" s="24"/>
      <c r="P12" s="24"/>
      <c r="Q12" s="24"/>
      <c r="R12" s="24"/>
      <c r="S12" s="24"/>
      <c r="T12" s="24"/>
      <c r="U12" s="24"/>
      <c r="V12" s="24"/>
      <c r="W12" s="24">
        <v>4399860</v>
      </c>
      <c r="X12" s="24"/>
      <c r="Y12" s="24">
        <v>4399860</v>
      </c>
      <c r="Z12" s="6">
        <v>0</v>
      </c>
      <c r="AA12" s="22">
        <v>19634872</v>
      </c>
    </row>
    <row r="13" spans="1:27" ht="13.5">
      <c r="A13" s="5" t="s">
        <v>40</v>
      </c>
      <c r="B13" s="3"/>
      <c r="C13" s="22">
        <v>2047456</v>
      </c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9817434</v>
      </c>
      <c r="Y15" s="21">
        <f t="shared" si="2"/>
        <v>-9817434</v>
      </c>
      <c r="Z15" s="4">
        <f>+IF(X15&lt;&gt;0,+(Y15/X15)*100,0)</f>
        <v>-100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9817434</v>
      </c>
      <c r="Y17" s="24">
        <v>-9817434</v>
      </c>
      <c r="Z17" s="6">
        <v>-100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253658800</v>
      </c>
      <c r="D19" s="19">
        <f>SUM(D20:D23)</f>
        <v>0</v>
      </c>
      <c r="E19" s="20">
        <f t="shared" si="3"/>
        <v>287513064</v>
      </c>
      <c r="F19" s="21">
        <f t="shared" si="3"/>
        <v>287513064</v>
      </c>
      <c r="G19" s="21">
        <f t="shared" si="3"/>
        <v>64859116</v>
      </c>
      <c r="H19" s="21">
        <f t="shared" si="3"/>
        <v>17731022</v>
      </c>
      <c r="I19" s="21">
        <f t="shared" si="3"/>
        <v>18701322</v>
      </c>
      <c r="J19" s="21">
        <f t="shared" si="3"/>
        <v>101291460</v>
      </c>
      <c r="K19" s="21">
        <f t="shared" si="3"/>
        <v>18755587</v>
      </c>
      <c r="L19" s="21">
        <f t="shared" si="3"/>
        <v>19139168</v>
      </c>
      <c r="M19" s="21">
        <f t="shared" si="3"/>
        <v>17350810</v>
      </c>
      <c r="N19" s="21">
        <f t="shared" si="3"/>
        <v>55245565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156537025</v>
      </c>
      <c r="X19" s="21">
        <f t="shared" si="3"/>
        <v>143756532</v>
      </c>
      <c r="Y19" s="21">
        <f t="shared" si="3"/>
        <v>12780493</v>
      </c>
      <c r="Z19" s="4">
        <f>+IF(X19&lt;&gt;0,+(Y19/X19)*100,0)</f>
        <v>8.890373760546757</v>
      </c>
      <c r="AA19" s="19">
        <f>SUM(AA20:AA23)</f>
        <v>287513064</v>
      </c>
    </row>
    <row r="20" spans="1:27" ht="13.5">
      <c r="A20" s="5" t="s">
        <v>47</v>
      </c>
      <c r="B20" s="3"/>
      <c r="C20" s="22">
        <v>164454593</v>
      </c>
      <c r="D20" s="22"/>
      <c r="E20" s="23">
        <v>191994320</v>
      </c>
      <c r="F20" s="24">
        <v>191994320</v>
      </c>
      <c r="G20" s="24">
        <v>16811184</v>
      </c>
      <c r="H20" s="24">
        <v>13954649</v>
      </c>
      <c r="I20" s="24">
        <v>15094687</v>
      </c>
      <c r="J20" s="24">
        <v>45860520</v>
      </c>
      <c r="K20" s="24">
        <v>15057056</v>
      </c>
      <c r="L20" s="24">
        <v>14723730</v>
      </c>
      <c r="M20" s="24">
        <v>12970972</v>
      </c>
      <c r="N20" s="24">
        <v>42751758</v>
      </c>
      <c r="O20" s="24"/>
      <c r="P20" s="24"/>
      <c r="Q20" s="24"/>
      <c r="R20" s="24"/>
      <c r="S20" s="24"/>
      <c r="T20" s="24"/>
      <c r="U20" s="24"/>
      <c r="V20" s="24"/>
      <c r="W20" s="24">
        <v>88612278</v>
      </c>
      <c r="X20" s="24">
        <v>95997162</v>
      </c>
      <c r="Y20" s="24">
        <v>-7384884</v>
      </c>
      <c r="Z20" s="6">
        <v>-7.69</v>
      </c>
      <c r="AA20" s="22">
        <v>191994320</v>
      </c>
    </row>
    <row r="21" spans="1:27" ht="13.5">
      <c r="A21" s="5" t="s">
        <v>48</v>
      </c>
      <c r="B21" s="3"/>
      <c r="C21" s="22">
        <v>49167147</v>
      </c>
      <c r="D21" s="22"/>
      <c r="E21" s="23">
        <v>50754588</v>
      </c>
      <c r="F21" s="24">
        <v>50754588</v>
      </c>
      <c r="G21" s="24">
        <v>5133671</v>
      </c>
      <c r="H21" s="24">
        <v>3587561</v>
      </c>
      <c r="I21" s="24">
        <v>4277521</v>
      </c>
      <c r="J21" s="24">
        <v>12998753</v>
      </c>
      <c r="K21" s="24">
        <v>3908828</v>
      </c>
      <c r="L21" s="24">
        <v>4488765</v>
      </c>
      <c r="M21" s="24">
        <v>4052640</v>
      </c>
      <c r="N21" s="24">
        <v>12450233</v>
      </c>
      <c r="O21" s="24"/>
      <c r="P21" s="24"/>
      <c r="Q21" s="24"/>
      <c r="R21" s="24"/>
      <c r="S21" s="24"/>
      <c r="T21" s="24"/>
      <c r="U21" s="24"/>
      <c r="V21" s="24"/>
      <c r="W21" s="24">
        <v>25448986</v>
      </c>
      <c r="X21" s="24">
        <v>25377294</v>
      </c>
      <c r="Y21" s="24">
        <v>71692</v>
      </c>
      <c r="Z21" s="6">
        <v>0.28</v>
      </c>
      <c r="AA21" s="22">
        <v>50754588</v>
      </c>
    </row>
    <row r="22" spans="1:27" ht="13.5">
      <c r="A22" s="5" t="s">
        <v>49</v>
      </c>
      <c r="B22" s="3"/>
      <c r="C22" s="25">
        <v>25560026</v>
      </c>
      <c r="D22" s="25"/>
      <c r="E22" s="26">
        <v>29010326</v>
      </c>
      <c r="F22" s="27">
        <v>29010326</v>
      </c>
      <c r="G22" s="27">
        <v>27048229</v>
      </c>
      <c r="H22" s="27">
        <v>125497</v>
      </c>
      <c r="I22" s="27">
        <v>-312888</v>
      </c>
      <c r="J22" s="27">
        <v>26860838</v>
      </c>
      <c r="K22" s="27">
        <v>-87126</v>
      </c>
      <c r="L22" s="27">
        <v>-6471</v>
      </c>
      <c r="M22" s="27">
        <v>270232</v>
      </c>
      <c r="N22" s="27">
        <v>176635</v>
      </c>
      <c r="O22" s="27"/>
      <c r="P22" s="27"/>
      <c r="Q22" s="27"/>
      <c r="R22" s="27"/>
      <c r="S22" s="27"/>
      <c r="T22" s="27"/>
      <c r="U22" s="27"/>
      <c r="V22" s="27"/>
      <c r="W22" s="27">
        <v>27037473</v>
      </c>
      <c r="X22" s="27">
        <v>14505162</v>
      </c>
      <c r="Y22" s="27">
        <v>12532311</v>
      </c>
      <c r="Z22" s="7">
        <v>86.4</v>
      </c>
      <c r="AA22" s="25">
        <v>29010326</v>
      </c>
    </row>
    <row r="23" spans="1:27" ht="13.5">
      <c r="A23" s="5" t="s">
        <v>50</v>
      </c>
      <c r="B23" s="3"/>
      <c r="C23" s="22">
        <v>14477034</v>
      </c>
      <c r="D23" s="22"/>
      <c r="E23" s="23">
        <v>15753830</v>
      </c>
      <c r="F23" s="24">
        <v>15753830</v>
      </c>
      <c r="G23" s="24">
        <v>15866032</v>
      </c>
      <c r="H23" s="24">
        <v>63315</v>
      </c>
      <c r="I23" s="24">
        <v>-357998</v>
      </c>
      <c r="J23" s="24">
        <v>15571349</v>
      </c>
      <c r="K23" s="24">
        <v>-123171</v>
      </c>
      <c r="L23" s="24">
        <v>-66856</v>
      </c>
      <c r="M23" s="24">
        <v>56966</v>
      </c>
      <c r="N23" s="24">
        <v>-133061</v>
      </c>
      <c r="O23" s="24"/>
      <c r="P23" s="24"/>
      <c r="Q23" s="24"/>
      <c r="R23" s="24"/>
      <c r="S23" s="24"/>
      <c r="T23" s="24"/>
      <c r="U23" s="24"/>
      <c r="V23" s="24"/>
      <c r="W23" s="24">
        <v>15438288</v>
      </c>
      <c r="X23" s="24">
        <v>7876914</v>
      </c>
      <c r="Y23" s="24">
        <v>7561374</v>
      </c>
      <c r="Z23" s="6">
        <v>95.99</v>
      </c>
      <c r="AA23" s="22">
        <v>15753830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434263751</v>
      </c>
      <c r="D25" s="40">
        <f>+D5+D9+D15+D19+D24</f>
        <v>0</v>
      </c>
      <c r="E25" s="41">
        <f t="shared" si="4"/>
        <v>493213953</v>
      </c>
      <c r="F25" s="42">
        <f t="shared" si="4"/>
        <v>493213953</v>
      </c>
      <c r="G25" s="42">
        <f t="shared" si="4"/>
        <v>146672210</v>
      </c>
      <c r="H25" s="42">
        <f t="shared" si="4"/>
        <v>19752220</v>
      </c>
      <c r="I25" s="42">
        <f t="shared" si="4"/>
        <v>20607759</v>
      </c>
      <c r="J25" s="42">
        <f t="shared" si="4"/>
        <v>187032189</v>
      </c>
      <c r="K25" s="42">
        <f t="shared" si="4"/>
        <v>21430029</v>
      </c>
      <c r="L25" s="42">
        <f t="shared" si="4"/>
        <v>19838475</v>
      </c>
      <c r="M25" s="42">
        <f t="shared" si="4"/>
        <v>35552514</v>
      </c>
      <c r="N25" s="42">
        <f t="shared" si="4"/>
        <v>76821018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263853207</v>
      </c>
      <c r="X25" s="42">
        <f t="shared" si="4"/>
        <v>246606978</v>
      </c>
      <c r="Y25" s="42">
        <f t="shared" si="4"/>
        <v>17246229</v>
      </c>
      <c r="Z25" s="43">
        <f>+IF(X25&lt;&gt;0,+(Y25/X25)*100,0)</f>
        <v>6.993406731580808</v>
      </c>
      <c r="AA25" s="40">
        <f>+AA5+AA9+AA15+AA19+AA24</f>
        <v>493213953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115886651</v>
      </c>
      <c r="D28" s="19">
        <f>SUM(D29:D31)</f>
        <v>0</v>
      </c>
      <c r="E28" s="20">
        <f t="shared" si="5"/>
        <v>118318670</v>
      </c>
      <c r="F28" s="21">
        <f t="shared" si="5"/>
        <v>118318670</v>
      </c>
      <c r="G28" s="21">
        <f t="shared" si="5"/>
        <v>18882420</v>
      </c>
      <c r="H28" s="21">
        <f t="shared" si="5"/>
        <v>4618382</v>
      </c>
      <c r="I28" s="21">
        <f t="shared" si="5"/>
        <v>9890423</v>
      </c>
      <c r="J28" s="21">
        <f t="shared" si="5"/>
        <v>33391225</v>
      </c>
      <c r="K28" s="21">
        <f t="shared" si="5"/>
        <v>9402051</v>
      </c>
      <c r="L28" s="21">
        <f t="shared" si="5"/>
        <v>10387601</v>
      </c>
      <c r="M28" s="21">
        <f t="shared" si="5"/>
        <v>8378024</v>
      </c>
      <c r="N28" s="21">
        <f t="shared" si="5"/>
        <v>28167676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61558901</v>
      </c>
      <c r="X28" s="21">
        <f t="shared" si="5"/>
        <v>59159334</v>
      </c>
      <c r="Y28" s="21">
        <f t="shared" si="5"/>
        <v>2399567</v>
      </c>
      <c r="Z28" s="4">
        <f>+IF(X28&lt;&gt;0,+(Y28/X28)*100,0)</f>
        <v>4.056108880468464</v>
      </c>
      <c r="AA28" s="19">
        <f>SUM(AA29:AA31)</f>
        <v>118318670</v>
      </c>
    </row>
    <row r="29" spans="1:27" ht="13.5">
      <c r="A29" s="5" t="s">
        <v>33</v>
      </c>
      <c r="B29" s="3"/>
      <c r="C29" s="22">
        <v>77555271</v>
      </c>
      <c r="D29" s="22"/>
      <c r="E29" s="23">
        <v>73315755</v>
      </c>
      <c r="F29" s="24">
        <v>73315755</v>
      </c>
      <c r="G29" s="24">
        <v>14914347</v>
      </c>
      <c r="H29" s="24">
        <v>1229556</v>
      </c>
      <c r="I29" s="24">
        <v>5388487</v>
      </c>
      <c r="J29" s="24">
        <v>21532390</v>
      </c>
      <c r="K29" s="24">
        <v>5589094</v>
      </c>
      <c r="L29" s="24">
        <v>5378337</v>
      </c>
      <c r="M29" s="24">
        <v>5017108</v>
      </c>
      <c r="N29" s="24">
        <v>15984539</v>
      </c>
      <c r="O29" s="24"/>
      <c r="P29" s="24"/>
      <c r="Q29" s="24"/>
      <c r="R29" s="24"/>
      <c r="S29" s="24"/>
      <c r="T29" s="24"/>
      <c r="U29" s="24"/>
      <c r="V29" s="24"/>
      <c r="W29" s="24">
        <v>37516929</v>
      </c>
      <c r="X29" s="24">
        <v>36657876</v>
      </c>
      <c r="Y29" s="24">
        <v>859053</v>
      </c>
      <c r="Z29" s="6">
        <v>2.34</v>
      </c>
      <c r="AA29" s="22">
        <v>73315755</v>
      </c>
    </row>
    <row r="30" spans="1:27" ht="13.5">
      <c r="A30" s="5" t="s">
        <v>34</v>
      </c>
      <c r="B30" s="3"/>
      <c r="C30" s="25">
        <v>20415615</v>
      </c>
      <c r="D30" s="25"/>
      <c r="E30" s="26">
        <v>25721207</v>
      </c>
      <c r="F30" s="27">
        <v>25721207</v>
      </c>
      <c r="G30" s="27">
        <v>2265818</v>
      </c>
      <c r="H30" s="27">
        <v>2024823</v>
      </c>
      <c r="I30" s="27">
        <v>2635312</v>
      </c>
      <c r="J30" s="27">
        <v>6925953</v>
      </c>
      <c r="K30" s="27">
        <v>2290400</v>
      </c>
      <c r="L30" s="27">
        <v>2820232</v>
      </c>
      <c r="M30" s="27">
        <v>1756889</v>
      </c>
      <c r="N30" s="27">
        <v>6867521</v>
      </c>
      <c r="O30" s="27"/>
      <c r="P30" s="27"/>
      <c r="Q30" s="27"/>
      <c r="R30" s="27"/>
      <c r="S30" s="27"/>
      <c r="T30" s="27"/>
      <c r="U30" s="27"/>
      <c r="V30" s="27"/>
      <c r="W30" s="27">
        <v>13793474</v>
      </c>
      <c r="X30" s="27">
        <v>14307036</v>
      </c>
      <c r="Y30" s="27">
        <v>-513562</v>
      </c>
      <c r="Z30" s="7">
        <v>-3.59</v>
      </c>
      <c r="AA30" s="25">
        <v>25721207</v>
      </c>
    </row>
    <row r="31" spans="1:27" ht="13.5">
      <c r="A31" s="5" t="s">
        <v>35</v>
      </c>
      <c r="B31" s="3"/>
      <c r="C31" s="22">
        <v>17915765</v>
      </c>
      <c r="D31" s="22"/>
      <c r="E31" s="23">
        <v>19281708</v>
      </c>
      <c r="F31" s="24">
        <v>19281708</v>
      </c>
      <c r="G31" s="24">
        <v>1702255</v>
      </c>
      <c r="H31" s="24">
        <v>1364003</v>
      </c>
      <c r="I31" s="24">
        <v>1866624</v>
      </c>
      <c r="J31" s="24">
        <v>4932882</v>
      </c>
      <c r="K31" s="24">
        <v>1522557</v>
      </c>
      <c r="L31" s="24">
        <v>2189032</v>
      </c>
      <c r="M31" s="24">
        <v>1604027</v>
      </c>
      <c r="N31" s="24">
        <v>5315616</v>
      </c>
      <c r="O31" s="24"/>
      <c r="P31" s="24"/>
      <c r="Q31" s="24"/>
      <c r="R31" s="24"/>
      <c r="S31" s="24"/>
      <c r="T31" s="24"/>
      <c r="U31" s="24"/>
      <c r="V31" s="24"/>
      <c r="W31" s="24">
        <v>10248498</v>
      </c>
      <c r="X31" s="24">
        <v>8194422</v>
      </c>
      <c r="Y31" s="24">
        <v>2054076</v>
      </c>
      <c r="Z31" s="6">
        <v>25.07</v>
      </c>
      <c r="AA31" s="22">
        <v>19281708</v>
      </c>
    </row>
    <row r="32" spans="1:27" ht="13.5">
      <c r="A32" s="2" t="s">
        <v>36</v>
      </c>
      <c r="B32" s="3"/>
      <c r="C32" s="19">
        <f aca="true" t="shared" si="6" ref="C32:Y32">SUM(C33:C37)</f>
        <v>85484798</v>
      </c>
      <c r="D32" s="19">
        <f>SUM(D33:D37)</f>
        <v>0</v>
      </c>
      <c r="E32" s="20">
        <f t="shared" si="6"/>
        <v>93084754</v>
      </c>
      <c r="F32" s="21">
        <f t="shared" si="6"/>
        <v>93084754</v>
      </c>
      <c r="G32" s="21">
        <f t="shared" si="6"/>
        <v>4658002</v>
      </c>
      <c r="H32" s="21">
        <f t="shared" si="6"/>
        <v>6261309</v>
      </c>
      <c r="I32" s="21">
        <f t="shared" si="6"/>
        <v>7466737</v>
      </c>
      <c r="J32" s="21">
        <f t="shared" si="6"/>
        <v>18386048</v>
      </c>
      <c r="K32" s="21">
        <f t="shared" si="6"/>
        <v>8391838</v>
      </c>
      <c r="L32" s="21">
        <f t="shared" si="6"/>
        <v>13043185</v>
      </c>
      <c r="M32" s="21">
        <f t="shared" si="6"/>
        <v>14849738</v>
      </c>
      <c r="N32" s="21">
        <f t="shared" si="6"/>
        <v>36284761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54670809</v>
      </c>
      <c r="X32" s="21">
        <f t="shared" si="6"/>
        <v>46542372</v>
      </c>
      <c r="Y32" s="21">
        <f t="shared" si="6"/>
        <v>8128437</v>
      </c>
      <c r="Z32" s="4">
        <f>+IF(X32&lt;&gt;0,+(Y32/X32)*100,0)</f>
        <v>17.464595487312078</v>
      </c>
      <c r="AA32" s="19">
        <f>SUM(AA33:AA37)</f>
        <v>93084754</v>
      </c>
    </row>
    <row r="33" spans="1:27" ht="13.5">
      <c r="A33" s="5" t="s">
        <v>37</v>
      </c>
      <c r="B33" s="3"/>
      <c r="C33" s="22">
        <v>23401843</v>
      </c>
      <c r="D33" s="22"/>
      <c r="E33" s="23">
        <v>20714113</v>
      </c>
      <c r="F33" s="24">
        <v>20714113</v>
      </c>
      <c r="G33" s="24">
        <v>1890461</v>
      </c>
      <c r="H33" s="24">
        <v>1209038</v>
      </c>
      <c r="I33" s="24">
        <v>3246838</v>
      </c>
      <c r="J33" s="24">
        <v>6346337</v>
      </c>
      <c r="K33" s="24">
        <v>2756141</v>
      </c>
      <c r="L33" s="24">
        <v>1611068</v>
      </c>
      <c r="M33" s="24">
        <v>2758551</v>
      </c>
      <c r="N33" s="24">
        <v>7125760</v>
      </c>
      <c r="O33" s="24"/>
      <c r="P33" s="24"/>
      <c r="Q33" s="24"/>
      <c r="R33" s="24"/>
      <c r="S33" s="24"/>
      <c r="T33" s="24"/>
      <c r="U33" s="24"/>
      <c r="V33" s="24"/>
      <c r="W33" s="24">
        <v>13472097</v>
      </c>
      <c r="X33" s="24">
        <v>10357056</v>
      </c>
      <c r="Y33" s="24">
        <v>3115041</v>
      </c>
      <c r="Z33" s="6">
        <v>30.08</v>
      </c>
      <c r="AA33" s="22">
        <v>20714113</v>
      </c>
    </row>
    <row r="34" spans="1:27" ht="13.5">
      <c r="A34" s="5" t="s">
        <v>38</v>
      </c>
      <c r="B34" s="3"/>
      <c r="C34" s="22">
        <v>13902618</v>
      </c>
      <c r="D34" s="22"/>
      <c r="E34" s="23">
        <v>18513864</v>
      </c>
      <c r="F34" s="24">
        <v>18513864</v>
      </c>
      <c r="G34" s="24">
        <v>886261</v>
      </c>
      <c r="H34" s="24">
        <v>1312509</v>
      </c>
      <c r="I34" s="24">
        <v>1805689</v>
      </c>
      <c r="J34" s="24">
        <v>4004459</v>
      </c>
      <c r="K34" s="24">
        <v>1580481</v>
      </c>
      <c r="L34" s="24">
        <v>2099666</v>
      </c>
      <c r="M34" s="24">
        <v>1505394</v>
      </c>
      <c r="N34" s="24">
        <v>5185541</v>
      </c>
      <c r="O34" s="24"/>
      <c r="P34" s="24"/>
      <c r="Q34" s="24"/>
      <c r="R34" s="24"/>
      <c r="S34" s="24"/>
      <c r="T34" s="24"/>
      <c r="U34" s="24"/>
      <c r="V34" s="24"/>
      <c r="W34" s="24">
        <v>9190000</v>
      </c>
      <c r="X34" s="24">
        <v>9256932</v>
      </c>
      <c r="Y34" s="24">
        <v>-66932</v>
      </c>
      <c r="Z34" s="6">
        <v>-0.72</v>
      </c>
      <c r="AA34" s="22">
        <v>18513864</v>
      </c>
    </row>
    <row r="35" spans="1:27" ht="13.5">
      <c r="A35" s="5" t="s">
        <v>39</v>
      </c>
      <c r="B35" s="3"/>
      <c r="C35" s="22">
        <v>17347952</v>
      </c>
      <c r="D35" s="22"/>
      <c r="E35" s="23">
        <v>31473423</v>
      </c>
      <c r="F35" s="24">
        <v>31473423</v>
      </c>
      <c r="G35" s="24">
        <v>1592303</v>
      </c>
      <c r="H35" s="24">
        <v>2086549</v>
      </c>
      <c r="I35" s="24">
        <v>1985866</v>
      </c>
      <c r="J35" s="24">
        <v>5664718</v>
      </c>
      <c r="K35" s="24">
        <v>2710379</v>
      </c>
      <c r="L35" s="24">
        <v>4119165</v>
      </c>
      <c r="M35" s="24">
        <v>1550473</v>
      </c>
      <c r="N35" s="24">
        <v>8380017</v>
      </c>
      <c r="O35" s="24"/>
      <c r="P35" s="24"/>
      <c r="Q35" s="24"/>
      <c r="R35" s="24"/>
      <c r="S35" s="24"/>
      <c r="T35" s="24"/>
      <c r="U35" s="24"/>
      <c r="V35" s="24"/>
      <c r="W35" s="24">
        <v>14044735</v>
      </c>
      <c r="X35" s="24">
        <v>15736710</v>
      </c>
      <c r="Y35" s="24">
        <v>-1691975</v>
      </c>
      <c r="Z35" s="6">
        <v>-10.75</v>
      </c>
      <c r="AA35" s="22">
        <v>31473423</v>
      </c>
    </row>
    <row r="36" spans="1:27" ht="13.5">
      <c r="A36" s="5" t="s">
        <v>40</v>
      </c>
      <c r="B36" s="3"/>
      <c r="C36" s="22">
        <v>30832385</v>
      </c>
      <c r="D36" s="22"/>
      <c r="E36" s="23">
        <v>22383354</v>
      </c>
      <c r="F36" s="24">
        <v>22383354</v>
      </c>
      <c r="G36" s="24">
        <v>288977</v>
      </c>
      <c r="H36" s="24">
        <v>1653213</v>
      </c>
      <c r="I36" s="24">
        <v>428344</v>
      </c>
      <c r="J36" s="24">
        <v>2370534</v>
      </c>
      <c r="K36" s="24">
        <v>1344837</v>
      </c>
      <c r="L36" s="24">
        <v>5213286</v>
      </c>
      <c r="M36" s="24">
        <v>9035320</v>
      </c>
      <c r="N36" s="24">
        <v>15593443</v>
      </c>
      <c r="O36" s="24"/>
      <c r="P36" s="24"/>
      <c r="Q36" s="24"/>
      <c r="R36" s="24"/>
      <c r="S36" s="24"/>
      <c r="T36" s="24"/>
      <c r="U36" s="24"/>
      <c r="V36" s="24"/>
      <c r="W36" s="24">
        <v>17963977</v>
      </c>
      <c r="X36" s="24">
        <v>11191674</v>
      </c>
      <c r="Y36" s="24">
        <v>6772303</v>
      </c>
      <c r="Z36" s="6">
        <v>60.51</v>
      </c>
      <c r="AA36" s="22">
        <v>22383354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54082074</v>
      </c>
      <c r="D38" s="19">
        <f>SUM(D39:D41)</f>
        <v>0</v>
      </c>
      <c r="E38" s="20">
        <f t="shared" si="7"/>
        <v>51669846</v>
      </c>
      <c r="F38" s="21">
        <f t="shared" si="7"/>
        <v>51669846</v>
      </c>
      <c r="G38" s="21">
        <f t="shared" si="7"/>
        <v>2844482</v>
      </c>
      <c r="H38" s="21">
        <f t="shared" si="7"/>
        <v>3128413</v>
      </c>
      <c r="I38" s="21">
        <f t="shared" si="7"/>
        <v>4532667</v>
      </c>
      <c r="J38" s="21">
        <f t="shared" si="7"/>
        <v>10505562</v>
      </c>
      <c r="K38" s="21">
        <f t="shared" si="7"/>
        <v>5044768</v>
      </c>
      <c r="L38" s="21">
        <f t="shared" si="7"/>
        <v>6193502</v>
      </c>
      <c r="M38" s="21">
        <f t="shared" si="7"/>
        <v>6416628</v>
      </c>
      <c r="N38" s="21">
        <f t="shared" si="7"/>
        <v>17654898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28160460</v>
      </c>
      <c r="X38" s="21">
        <f t="shared" si="7"/>
        <v>25834926</v>
      </c>
      <c r="Y38" s="21">
        <f t="shared" si="7"/>
        <v>2325534</v>
      </c>
      <c r="Z38" s="4">
        <f>+IF(X38&lt;&gt;0,+(Y38/X38)*100,0)</f>
        <v>9.001512139032254</v>
      </c>
      <c r="AA38" s="19">
        <f>SUM(AA39:AA41)</f>
        <v>51669846</v>
      </c>
    </row>
    <row r="39" spans="1:27" ht="13.5">
      <c r="A39" s="5" t="s">
        <v>43</v>
      </c>
      <c r="B39" s="3"/>
      <c r="C39" s="22">
        <v>28555575</v>
      </c>
      <c r="D39" s="22"/>
      <c r="E39" s="23">
        <v>21312993</v>
      </c>
      <c r="F39" s="24">
        <v>21312993</v>
      </c>
      <c r="G39" s="24">
        <v>1542953</v>
      </c>
      <c r="H39" s="24">
        <v>1660920</v>
      </c>
      <c r="I39" s="24">
        <v>2236240</v>
      </c>
      <c r="J39" s="24">
        <v>5440113</v>
      </c>
      <c r="K39" s="24">
        <v>1941486</v>
      </c>
      <c r="L39" s="24">
        <v>2429376</v>
      </c>
      <c r="M39" s="24">
        <v>1973172</v>
      </c>
      <c r="N39" s="24">
        <v>6344034</v>
      </c>
      <c r="O39" s="24"/>
      <c r="P39" s="24"/>
      <c r="Q39" s="24"/>
      <c r="R39" s="24"/>
      <c r="S39" s="24"/>
      <c r="T39" s="24"/>
      <c r="U39" s="24"/>
      <c r="V39" s="24"/>
      <c r="W39" s="24">
        <v>11784147</v>
      </c>
      <c r="X39" s="24">
        <v>10656498</v>
      </c>
      <c r="Y39" s="24">
        <v>1127649</v>
      </c>
      <c r="Z39" s="6">
        <v>10.58</v>
      </c>
      <c r="AA39" s="22">
        <v>21312993</v>
      </c>
    </row>
    <row r="40" spans="1:27" ht="13.5">
      <c r="A40" s="5" t="s">
        <v>44</v>
      </c>
      <c r="B40" s="3"/>
      <c r="C40" s="22">
        <v>25526499</v>
      </c>
      <c r="D40" s="22"/>
      <c r="E40" s="23">
        <v>30356853</v>
      </c>
      <c r="F40" s="24">
        <v>30356853</v>
      </c>
      <c r="G40" s="24">
        <v>1301529</v>
      </c>
      <c r="H40" s="24">
        <v>1467493</v>
      </c>
      <c r="I40" s="24">
        <v>2296427</v>
      </c>
      <c r="J40" s="24">
        <v>5065449</v>
      </c>
      <c r="K40" s="24">
        <v>3103282</v>
      </c>
      <c r="L40" s="24">
        <v>3764126</v>
      </c>
      <c r="M40" s="24">
        <v>4443456</v>
      </c>
      <c r="N40" s="24">
        <v>11310864</v>
      </c>
      <c r="O40" s="24"/>
      <c r="P40" s="24"/>
      <c r="Q40" s="24"/>
      <c r="R40" s="24"/>
      <c r="S40" s="24"/>
      <c r="T40" s="24"/>
      <c r="U40" s="24"/>
      <c r="V40" s="24"/>
      <c r="W40" s="24">
        <v>16376313</v>
      </c>
      <c r="X40" s="24">
        <v>15178428</v>
      </c>
      <c r="Y40" s="24">
        <v>1197885</v>
      </c>
      <c r="Z40" s="6">
        <v>7.89</v>
      </c>
      <c r="AA40" s="22">
        <v>30356853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193509669</v>
      </c>
      <c r="D42" s="19">
        <f>SUM(D43:D46)</f>
        <v>0</v>
      </c>
      <c r="E42" s="20">
        <f t="shared" si="8"/>
        <v>208784745</v>
      </c>
      <c r="F42" s="21">
        <f t="shared" si="8"/>
        <v>208784745</v>
      </c>
      <c r="G42" s="21">
        <f t="shared" si="8"/>
        <v>4893266</v>
      </c>
      <c r="H42" s="21">
        <f t="shared" si="8"/>
        <v>20392205</v>
      </c>
      <c r="I42" s="21">
        <f t="shared" si="8"/>
        <v>21170903</v>
      </c>
      <c r="J42" s="21">
        <f t="shared" si="8"/>
        <v>46456374</v>
      </c>
      <c r="K42" s="21">
        <f t="shared" si="8"/>
        <v>15656303</v>
      </c>
      <c r="L42" s="21">
        <f t="shared" si="8"/>
        <v>16758969</v>
      </c>
      <c r="M42" s="21">
        <f t="shared" si="8"/>
        <v>14033301</v>
      </c>
      <c r="N42" s="21">
        <f t="shared" si="8"/>
        <v>46448573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92904947</v>
      </c>
      <c r="X42" s="21">
        <f t="shared" si="8"/>
        <v>104392374</v>
      </c>
      <c r="Y42" s="21">
        <f t="shared" si="8"/>
        <v>-11487427</v>
      </c>
      <c r="Z42" s="4">
        <f>+IF(X42&lt;&gt;0,+(Y42/X42)*100,0)</f>
        <v>-11.004086371289919</v>
      </c>
      <c r="AA42" s="19">
        <f>SUM(AA43:AA46)</f>
        <v>208784745</v>
      </c>
    </row>
    <row r="43" spans="1:27" ht="13.5">
      <c r="A43" s="5" t="s">
        <v>47</v>
      </c>
      <c r="B43" s="3"/>
      <c r="C43" s="22">
        <v>129364515</v>
      </c>
      <c r="D43" s="22"/>
      <c r="E43" s="23">
        <v>148538261</v>
      </c>
      <c r="F43" s="24">
        <v>148538261</v>
      </c>
      <c r="G43" s="24">
        <v>1838912</v>
      </c>
      <c r="H43" s="24">
        <v>16571541</v>
      </c>
      <c r="I43" s="24">
        <v>15515426</v>
      </c>
      <c r="J43" s="24">
        <v>33925879</v>
      </c>
      <c r="K43" s="24">
        <v>10395280</v>
      </c>
      <c r="L43" s="24">
        <v>10493224</v>
      </c>
      <c r="M43" s="24">
        <v>9367717</v>
      </c>
      <c r="N43" s="24">
        <v>30256221</v>
      </c>
      <c r="O43" s="24"/>
      <c r="P43" s="24"/>
      <c r="Q43" s="24"/>
      <c r="R43" s="24"/>
      <c r="S43" s="24"/>
      <c r="T43" s="24"/>
      <c r="U43" s="24"/>
      <c r="V43" s="24"/>
      <c r="W43" s="24">
        <v>64182100</v>
      </c>
      <c r="X43" s="24">
        <v>74269128</v>
      </c>
      <c r="Y43" s="24">
        <v>-10087028</v>
      </c>
      <c r="Z43" s="6">
        <v>-13.58</v>
      </c>
      <c r="AA43" s="22">
        <v>148538261</v>
      </c>
    </row>
    <row r="44" spans="1:27" ht="13.5">
      <c r="A44" s="5" t="s">
        <v>48</v>
      </c>
      <c r="B44" s="3"/>
      <c r="C44" s="22">
        <v>33229944</v>
      </c>
      <c r="D44" s="22"/>
      <c r="E44" s="23">
        <v>28808335</v>
      </c>
      <c r="F44" s="24">
        <v>28808335</v>
      </c>
      <c r="G44" s="24">
        <v>1312799</v>
      </c>
      <c r="H44" s="24">
        <v>1691748</v>
      </c>
      <c r="I44" s="24">
        <v>2289731</v>
      </c>
      <c r="J44" s="24">
        <v>5294278</v>
      </c>
      <c r="K44" s="24">
        <v>2114078</v>
      </c>
      <c r="L44" s="24">
        <v>2574958</v>
      </c>
      <c r="M44" s="24">
        <v>1739449</v>
      </c>
      <c r="N44" s="24">
        <v>6428485</v>
      </c>
      <c r="O44" s="24"/>
      <c r="P44" s="24"/>
      <c r="Q44" s="24"/>
      <c r="R44" s="24"/>
      <c r="S44" s="24"/>
      <c r="T44" s="24"/>
      <c r="U44" s="24"/>
      <c r="V44" s="24"/>
      <c r="W44" s="24">
        <v>11722763</v>
      </c>
      <c r="X44" s="24">
        <v>14404170</v>
      </c>
      <c r="Y44" s="24">
        <v>-2681407</v>
      </c>
      <c r="Z44" s="6">
        <v>-18.62</v>
      </c>
      <c r="AA44" s="22">
        <v>28808335</v>
      </c>
    </row>
    <row r="45" spans="1:27" ht="13.5">
      <c r="A45" s="5" t="s">
        <v>49</v>
      </c>
      <c r="B45" s="3"/>
      <c r="C45" s="25">
        <v>11769185</v>
      </c>
      <c r="D45" s="25"/>
      <c r="E45" s="26">
        <v>16139267</v>
      </c>
      <c r="F45" s="27">
        <v>16139267</v>
      </c>
      <c r="G45" s="27">
        <v>637524</v>
      </c>
      <c r="H45" s="27">
        <v>1047978</v>
      </c>
      <c r="I45" s="27">
        <v>1277798</v>
      </c>
      <c r="J45" s="27">
        <v>2963300</v>
      </c>
      <c r="K45" s="27">
        <v>963258</v>
      </c>
      <c r="L45" s="27">
        <v>1352524</v>
      </c>
      <c r="M45" s="27">
        <v>859615</v>
      </c>
      <c r="N45" s="27">
        <v>3175397</v>
      </c>
      <c r="O45" s="27"/>
      <c r="P45" s="27"/>
      <c r="Q45" s="27"/>
      <c r="R45" s="27"/>
      <c r="S45" s="27"/>
      <c r="T45" s="27"/>
      <c r="U45" s="27"/>
      <c r="V45" s="27"/>
      <c r="W45" s="27">
        <v>6138697</v>
      </c>
      <c r="X45" s="27">
        <v>8069634</v>
      </c>
      <c r="Y45" s="27">
        <v>-1930937</v>
      </c>
      <c r="Z45" s="7">
        <v>-23.93</v>
      </c>
      <c r="AA45" s="25">
        <v>16139267</v>
      </c>
    </row>
    <row r="46" spans="1:27" ht="13.5">
      <c r="A46" s="5" t="s">
        <v>50</v>
      </c>
      <c r="B46" s="3"/>
      <c r="C46" s="22">
        <v>19146025</v>
      </c>
      <c r="D46" s="22"/>
      <c r="E46" s="23">
        <v>15298882</v>
      </c>
      <c r="F46" s="24">
        <v>15298882</v>
      </c>
      <c r="G46" s="24">
        <v>1104031</v>
      </c>
      <c r="H46" s="24">
        <v>1080938</v>
      </c>
      <c r="I46" s="24">
        <v>2087948</v>
      </c>
      <c r="J46" s="24">
        <v>4272917</v>
      </c>
      <c r="K46" s="24">
        <v>2183687</v>
      </c>
      <c r="L46" s="24">
        <v>2338263</v>
      </c>
      <c r="M46" s="24">
        <v>2066520</v>
      </c>
      <c r="N46" s="24">
        <v>6588470</v>
      </c>
      <c r="O46" s="24"/>
      <c r="P46" s="24"/>
      <c r="Q46" s="24"/>
      <c r="R46" s="24"/>
      <c r="S46" s="24"/>
      <c r="T46" s="24"/>
      <c r="U46" s="24"/>
      <c r="V46" s="24"/>
      <c r="W46" s="24">
        <v>10861387</v>
      </c>
      <c r="X46" s="24">
        <v>7649442</v>
      </c>
      <c r="Y46" s="24">
        <v>3211945</v>
      </c>
      <c r="Z46" s="6">
        <v>41.99</v>
      </c>
      <c r="AA46" s="22">
        <v>15298882</v>
      </c>
    </row>
    <row r="47" spans="1:27" ht="13.5">
      <c r="A47" s="2" t="s">
        <v>51</v>
      </c>
      <c r="B47" s="8" t="s">
        <v>52</v>
      </c>
      <c r="C47" s="19">
        <v>2755176</v>
      </c>
      <c r="D47" s="19"/>
      <c r="E47" s="20">
        <v>2887136</v>
      </c>
      <c r="F47" s="21">
        <v>2887136</v>
      </c>
      <c r="G47" s="21">
        <v>196589</v>
      </c>
      <c r="H47" s="21">
        <v>182842</v>
      </c>
      <c r="I47" s="21">
        <v>416122</v>
      </c>
      <c r="J47" s="21">
        <v>795553</v>
      </c>
      <c r="K47" s="21">
        <v>505433</v>
      </c>
      <c r="L47" s="21">
        <v>324484</v>
      </c>
      <c r="M47" s="21">
        <v>330612</v>
      </c>
      <c r="N47" s="21">
        <v>1160529</v>
      </c>
      <c r="O47" s="21"/>
      <c r="P47" s="21"/>
      <c r="Q47" s="21"/>
      <c r="R47" s="21"/>
      <c r="S47" s="21"/>
      <c r="T47" s="21"/>
      <c r="U47" s="21"/>
      <c r="V47" s="21"/>
      <c r="W47" s="21">
        <v>1956082</v>
      </c>
      <c r="X47" s="21">
        <v>1443570</v>
      </c>
      <c r="Y47" s="21">
        <v>512512</v>
      </c>
      <c r="Z47" s="4">
        <v>35.5</v>
      </c>
      <c r="AA47" s="19">
        <v>2887136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451718368</v>
      </c>
      <c r="D48" s="40">
        <f>+D28+D32+D38+D42+D47</f>
        <v>0</v>
      </c>
      <c r="E48" s="41">
        <f t="shared" si="9"/>
        <v>474745151</v>
      </c>
      <c r="F48" s="42">
        <f t="shared" si="9"/>
        <v>474745151</v>
      </c>
      <c r="G48" s="42">
        <f t="shared" si="9"/>
        <v>31474759</v>
      </c>
      <c r="H48" s="42">
        <f t="shared" si="9"/>
        <v>34583151</v>
      </c>
      <c r="I48" s="42">
        <f t="shared" si="9"/>
        <v>43476852</v>
      </c>
      <c r="J48" s="42">
        <f t="shared" si="9"/>
        <v>109534762</v>
      </c>
      <c r="K48" s="42">
        <f t="shared" si="9"/>
        <v>39000393</v>
      </c>
      <c r="L48" s="42">
        <f t="shared" si="9"/>
        <v>46707741</v>
      </c>
      <c r="M48" s="42">
        <f t="shared" si="9"/>
        <v>44008303</v>
      </c>
      <c r="N48" s="42">
        <f t="shared" si="9"/>
        <v>129716437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239251199</v>
      </c>
      <c r="X48" s="42">
        <f t="shared" si="9"/>
        <v>237372576</v>
      </c>
      <c r="Y48" s="42">
        <f t="shared" si="9"/>
        <v>1878623</v>
      </c>
      <c r="Z48" s="43">
        <f>+IF(X48&lt;&gt;0,+(Y48/X48)*100,0)</f>
        <v>0.7914237742442497</v>
      </c>
      <c r="AA48" s="40">
        <f>+AA28+AA32+AA38+AA42+AA47</f>
        <v>474745151</v>
      </c>
    </row>
    <row r="49" spans="1:27" ht="13.5">
      <c r="A49" s="14" t="s">
        <v>58</v>
      </c>
      <c r="B49" s="15"/>
      <c r="C49" s="44">
        <f aca="true" t="shared" si="10" ref="C49:Y49">+C25-C48</f>
        <v>-17454617</v>
      </c>
      <c r="D49" s="44">
        <f>+D25-D48</f>
        <v>0</v>
      </c>
      <c r="E49" s="45">
        <f t="shared" si="10"/>
        <v>18468802</v>
      </c>
      <c r="F49" s="46">
        <f t="shared" si="10"/>
        <v>18468802</v>
      </c>
      <c r="G49" s="46">
        <f t="shared" si="10"/>
        <v>115197451</v>
      </c>
      <c r="H49" s="46">
        <f t="shared" si="10"/>
        <v>-14830931</v>
      </c>
      <c r="I49" s="46">
        <f t="shared" si="10"/>
        <v>-22869093</v>
      </c>
      <c r="J49" s="46">
        <f t="shared" si="10"/>
        <v>77497427</v>
      </c>
      <c r="K49" s="46">
        <f t="shared" si="10"/>
        <v>-17570364</v>
      </c>
      <c r="L49" s="46">
        <f t="shared" si="10"/>
        <v>-26869266</v>
      </c>
      <c r="M49" s="46">
        <f t="shared" si="10"/>
        <v>-8455789</v>
      </c>
      <c r="N49" s="46">
        <f t="shared" si="10"/>
        <v>-52895419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24602008</v>
      </c>
      <c r="X49" s="46">
        <f>IF(F25=F48,0,X25-X48)</f>
        <v>9234402</v>
      </c>
      <c r="Y49" s="46">
        <f t="shared" si="10"/>
        <v>15367606</v>
      </c>
      <c r="Z49" s="47">
        <f>+IF(X49&lt;&gt;0,+(Y49/X49)*100,0)</f>
        <v>166.41690496038618</v>
      </c>
      <c r="AA49" s="44">
        <f>+AA25-AA48</f>
        <v>18468802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135722889</v>
      </c>
      <c r="F5" s="21">
        <f t="shared" si="0"/>
        <v>135722889</v>
      </c>
      <c r="G5" s="21">
        <f t="shared" si="0"/>
        <v>101597878</v>
      </c>
      <c r="H5" s="21">
        <f t="shared" si="0"/>
        <v>16620396</v>
      </c>
      <c r="I5" s="21">
        <f t="shared" si="0"/>
        <v>941823</v>
      </c>
      <c r="J5" s="21">
        <f t="shared" si="0"/>
        <v>119160097</v>
      </c>
      <c r="K5" s="21">
        <f t="shared" si="0"/>
        <v>1432637</v>
      </c>
      <c r="L5" s="21">
        <f t="shared" si="0"/>
        <v>14952484</v>
      </c>
      <c r="M5" s="21">
        <f t="shared" si="0"/>
        <v>1390700</v>
      </c>
      <c r="N5" s="21">
        <f t="shared" si="0"/>
        <v>17775821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136935918</v>
      </c>
      <c r="X5" s="21">
        <f t="shared" si="0"/>
        <v>123021185</v>
      </c>
      <c r="Y5" s="21">
        <f t="shared" si="0"/>
        <v>13914733</v>
      </c>
      <c r="Z5" s="4">
        <f>+IF(X5&lt;&gt;0,+(Y5/X5)*100,0)</f>
        <v>11.31084292514334</v>
      </c>
      <c r="AA5" s="19">
        <f>SUM(AA6:AA8)</f>
        <v>135722889</v>
      </c>
    </row>
    <row r="6" spans="1:27" ht="13.5">
      <c r="A6" s="5" t="s">
        <v>33</v>
      </c>
      <c r="B6" s="3"/>
      <c r="C6" s="22"/>
      <c r="D6" s="22"/>
      <c r="E6" s="23">
        <v>4265210</v>
      </c>
      <c r="F6" s="24">
        <v>4265210</v>
      </c>
      <c r="G6" s="24">
        <v>184298</v>
      </c>
      <c r="H6" s="24">
        <v>238410</v>
      </c>
      <c r="I6" s="24">
        <v>155208</v>
      </c>
      <c r="J6" s="24">
        <v>577916</v>
      </c>
      <c r="K6" s="24">
        <v>329746</v>
      </c>
      <c r="L6" s="24">
        <v>188731</v>
      </c>
      <c r="M6" s="24">
        <v>200123</v>
      </c>
      <c r="N6" s="24">
        <v>718600</v>
      </c>
      <c r="O6" s="24"/>
      <c r="P6" s="24"/>
      <c r="Q6" s="24"/>
      <c r="R6" s="24"/>
      <c r="S6" s="24"/>
      <c r="T6" s="24"/>
      <c r="U6" s="24"/>
      <c r="V6" s="24"/>
      <c r="W6" s="24">
        <v>1296516</v>
      </c>
      <c r="X6" s="24">
        <v>2011950</v>
      </c>
      <c r="Y6" s="24">
        <v>-715434</v>
      </c>
      <c r="Z6" s="6">
        <v>-35.56</v>
      </c>
      <c r="AA6" s="22">
        <v>4265210</v>
      </c>
    </row>
    <row r="7" spans="1:27" ht="13.5">
      <c r="A7" s="5" t="s">
        <v>34</v>
      </c>
      <c r="B7" s="3"/>
      <c r="C7" s="25"/>
      <c r="D7" s="25"/>
      <c r="E7" s="26">
        <v>109820115</v>
      </c>
      <c r="F7" s="27">
        <v>109820115</v>
      </c>
      <c r="G7" s="27">
        <v>100932565</v>
      </c>
      <c r="H7" s="27">
        <v>-137094</v>
      </c>
      <c r="I7" s="27">
        <v>457982</v>
      </c>
      <c r="J7" s="27">
        <v>101253453</v>
      </c>
      <c r="K7" s="27">
        <v>991173</v>
      </c>
      <c r="L7" s="27">
        <v>484611</v>
      </c>
      <c r="M7" s="27">
        <v>497722</v>
      </c>
      <c r="N7" s="27">
        <v>1973506</v>
      </c>
      <c r="O7" s="27"/>
      <c r="P7" s="27"/>
      <c r="Q7" s="27"/>
      <c r="R7" s="27"/>
      <c r="S7" s="27"/>
      <c r="T7" s="27"/>
      <c r="U7" s="27"/>
      <c r="V7" s="27"/>
      <c r="W7" s="27">
        <v>103226959</v>
      </c>
      <c r="X7" s="27">
        <v>107198765</v>
      </c>
      <c r="Y7" s="27">
        <v>-3971806</v>
      </c>
      <c r="Z7" s="7">
        <v>-3.71</v>
      </c>
      <c r="AA7" s="25">
        <v>109820115</v>
      </c>
    </row>
    <row r="8" spans="1:27" ht="13.5">
      <c r="A8" s="5" t="s">
        <v>35</v>
      </c>
      <c r="B8" s="3"/>
      <c r="C8" s="22"/>
      <c r="D8" s="22"/>
      <c r="E8" s="23">
        <v>21637564</v>
      </c>
      <c r="F8" s="24">
        <v>21637564</v>
      </c>
      <c r="G8" s="24">
        <v>481015</v>
      </c>
      <c r="H8" s="24">
        <v>16519080</v>
      </c>
      <c r="I8" s="24">
        <v>328633</v>
      </c>
      <c r="J8" s="24">
        <v>17328728</v>
      </c>
      <c r="K8" s="24">
        <v>111718</v>
      </c>
      <c r="L8" s="24">
        <v>14279142</v>
      </c>
      <c r="M8" s="24">
        <v>692855</v>
      </c>
      <c r="N8" s="24">
        <v>15083715</v>
      </c>
      <c r="O8" s="24"/>
      <c r="P8" s="24"/>
      <c r="Q8" s="24"/>
      <c r="R8" s="24"/>
      <c r="S8" s="24"/>
      <c r="T8" s="24"/>
      <c r="U8" s="24"/>
      <c r="V8" s="24"/>
      <c r="W8" s="24">
        <v>32412443</v>
      </c>
      <c r="X8" s="24">
        <v>13810470</v>
      </c>
      <c r="Y8" s="24">
        <v>18601973</v>
      </c>
      <c r="Z8" s="6">
        <v>134.69</v>
      </c>
      <c r="AA8" s="22">
        <v>21637564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80184550</v>
      </c>
      <c r="F9" s="21">
        <f t="shared" si="1"/>
        <v>80184550</v>
      </c>
      <c r="G9" s="21">
        <f t="shared" si="1"/>
        <v>1984687</v>
      </c>
      <c r="H9" s="21">
        <f t="shared" si="1"/>
        <v>2075491</v>
      </c>
      <c r="I9" s="21">
        <f t="shared" si="1"/>
        <v>2628859</v>
      </c>
      <c r="J9" s="21">
        <f t="shared" si="1"/>
        <v>6689037</v>
      </c>
      <c r="K9" s="21">
        <f t="shared" si="1"/>
        <v>2868330</v>
      </c>
      <c r="L9" s="21">
        <f t="shared" si="1"/>
        <v>2236165</v>
      </c>
      <c r="M9" s="21">
        <f t="shared" si="1"/>
        <v>3821945</v>
      </c>
      <c r="N9" s="21">
        <f t="shared" si="1"/>
        <v>8926440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15615477</v>
      </c>
      <c r="X9" s="21">
        <f t="shared" si="1"/>
        <v>29726026</v>
      </c>
      <c r="Y9" s="21">
        <f t="shared" si="1"/>
        <v>-14110549</v>
      </c>
      <c r="Z9" s="4">
        <f>+IF(X9&lt;&gt;0,+(Y9/X9)*100,0)</f>
        <v>-47.46866937410335</v>
      </c>
      <c r="AA9" s="19">
        <f>SUM(AA10:AA14)</f>
        <v>80184550</v>
      </c>
    </row>
    <row r="10" spans="1:27" ht="13.5">
      <c r="A10" s="5" t="s">
        <v>37</v>
      </c>
      <c r="B10" s="3"/>
      <c r="C10" s="22"/>
      <c r="D10" s="22"/>
      <c r="E10" s="23">
        <v>9271190</v>
      </c>
      <c r="F10" s="24">
        <v>9271190</v>
      </c>
      <c r="G10" s="24">
        <v>1482712</v>
      </c>
      <c r="H10" s="24">
        <v>308032</v>
      </c>
      <c r="I10" s="24">
        <v>503804</v>
      </c>
      <c r="J10" s="24">
        <v>2294548</v>
      </c>
      <c r="K10" s="24">
        <v>-343887</v>
      </c>
      <c r="L10" s="24">
        <v>812408</v>
      </c>
      <c r="M10" s="24">
        <v>489146</v>
      </c>
      <c r="N10" s="24">
        <v>957667</v>
      </c>
      <c r="O10" s="24"/>
      <c r="P10" s="24"/>
      <c r="Q10" s="24"/>
      <c r="R10" s="24"/>
      <c r="S10" s="24"/>
      <c r="T10" s="24"/>
      <c r="U10" s="24"/>
      <c r="V10" s="24"/>
      <c r="W10" s="24">
        <v>3252215</v>
      </c>
      <c r="X10" s="24">
        <v>6791390</v>
      </c>
      <c r="Y10" s="24">
        <v>-3539175</v>
      </c>
      <c r="Z10" s="6">
        <v>-52.11</v>
      </c>
      <c r="AA10" s="22">
        <v>9271190</v>
      </c>
    </row>
    <row r="11" spans="1:27" ht="13.5">
      <c r="A11" s="5" t="s">
        <v>38</v>
      </c>
      <c r="B11" s="3"/>
      <c r="C11" s="22"/>
      <c r="D11" s="22"/>
      <c r="E11" s="23">
        <v>587800</v>
      </c>
      <c r="F11" s="24">
        <v>587800</v>
      </c>
      <c r="G11" s="24">
        <v>26891</v>
      </c>
      <c r="H11" s="24">
        <v>25817</v>
      </c>
      <c r="I11" s="24">
        <v>25889</v>
      </c>
      <c r="J11" s="24">
        <v>78597</v>
      </c>
      <c r="K11" s="24">
        <v>1167976</v>
      </c>
      <c r="L11" s="24">
        <v>25817</v>
      </c>
      <c r="M11" s="24">
        <v>49706</v>
      </c>
      <c r="N11" s="24">
        <v>1243499</v>
      </c>
      <c r="O11" s="24"/>
      <c r="P11" s="24"/>
      <c r="Q11" s="24"/>
      <c r="R11" s="24"/>
      <c r="S11" s="24"/>
      <c r="T11" s="24"/>
      <c r="U11" s="24"/>
      <c r="V11" s="24"/>
      <c r="W11" s="24">
        <v>1322096</v>
      </c>
      <c r="X11" s="24">
        <v>294726</v>
      </c>
      <c r="Y11" s="24">
        <v>1027370</v>
      </c>
      <c r="Z11" s="6">
        <v>348.58</v>
      </c>
      <c r="AA11" s="22">
        <v>587800</v>
      </c>
    </row>
    <row r="12" spans="1:27" ht="13.5">
      <c r="A12" s="5" t="s">
        <v>39</v>
      </c>
      <c r="B12" s="3"/>
      <c r="C12" s="22"/>
      <c r="D12" s="22"/>
      <c r="E12" s="23">
        <v>6862310</v>
      </c>
      <c r="F12" s="24">
        <v>6862310</v>
      </c>
      <c r="G12" s="24">
        <v>462945</v>
      </c>
      <c r="H12" s="24">
        <v>902922</v>
      </c>
      <c r="I12" s="24">
        <v>480184</v>
      </c>
      <c r="J12" s="24">
        <v>1846051</v>
      </c>
      <c r="K12" s="24">
        <v>616125</v>
      </c>
      <c r="L12" s="24">
        <v>680805</v>
      </c>
      <c r="M12" s="24">
        <v>741311</v>
      </c>
      <c r="N12" s="24">
        <v>2038241</v>
      </c>
      <c r="O12" s="24"/>
      <c r="P12" s="24"/>
      <c r="Q12" s="24"/>
      <c r="R12" s="24"/>
      <c r="S12" s="24"/>
      <c r="T12" s="24"/>
      <c r="U12" s="24"/>
      <c r="V12" s="24"/>
      <c r="W12" s="24">
        <v>3884292</v>
      </c>
      <c r="X12" s="24">
        <v>3630379</v>
      </c>
      <c r="Y12" s="24">
        <v>253913</v>
      </c>
      <c r="Z12" s="6">
        <v>6.99</v>
      </c>
      <c r="AA12" s="22">
        <v>6862310</v>
      </c>
    </row>
    <row r="13" spans="1:27" ht="13.5">
      <c r="A13" s="5" t="s">
        <v>40</v>
      </c>
      <c r="B13" s="3"/>
      <c r="C13" s="22"/>
      <c r="D13" s="22"/>
      <c r="E13" s="23">
        <v>63463250</v>
      </c>
      <c r="F13" s="24">
        <v>63463250</v>
      </c>
      <c r="G13" s="24">
        <v>12139</v>
      </c>
      <c r="H13" s="24">
        <v>838720</v>
      </c>
      <c r="I13" s="24">
        <v>1618982</v>
      </c>
      <c r="J13" s="24">
        <v>2469841</v>
      </c>
      <c r="K13" s="24">
        <v>1428116</v>
      </c>
      <c r="L13" s="24">
        <v>717135</v>
      </c>
      <c r="M13" s="24">
        <v>2541782</v>
      </c>
      <c r="N13" s="24">
        <v>4687033</v>
      </c>
      <c r="O13" s="24"/>
      <c r="P13" s="24"/>
      <c r="Q13" s="24"/>
      <c r="R13" s="24"/>
      <c r="S13" s="24"/>
      <c r="T13" s="24"/>
      <c r="U13" s="24"/>
      <c r="V13" s="24"/>
      <c r="W13" s="24">
        <v>7156874</v>
      </c>
      <c r="X13" s="24">
        <v>19009531</v>
      </c>
      <c r="Y13" s="24">
        <v>-11852657</v>
      </c>
      <c r="Z13" s="6">
        <v>-62.35</v>
      </c>
      <c r="AA13" s="22">
        <v>63463250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1542500</v>
      </c>
      <c r="F15" s="21">
        <f t="shared" si="2"/>
        <v>1542500</v>
      </c>
      <c r="G15" s="21">
        <f t="shared" si="2"/>
        <v>263976</v>
      </c>
      <c r="H15" s="21">
        <f t="shared" si="2"/>
        <v>241268</v>
      </c>
      <c r="I15" s="21">
        <f t="shared" si="2"/>
        <v>183451</v>
      </c>
      <c r="J15" s="21">
        <f t="shared" si="2"/>
        <v>688695</v>
      </c>
      <c r="K15" s="21">
        <f t="shared" si="2"/>
        <v>219707</v>
      </c>
      <c r="L15" s="21">
        <f t="shared" si="2"/>
        <v>320766</v>
      </c>
      <c r="M15" s="21">
        <f t="shared" si="2"/>
        <v>130236</v>
      </c>
      <c r="N15" s="21">
        <f t="shared" si="2"/>
        <v>670709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1359404</v>
      </c>
      <c r="X15" s="21">
        <f t="shared" si="2"/>
        <v>653997</v>
      </c>
      <c r="Y15" s="21">
        <f t="shared" si="2"/>
        <v>705407</v>
      </c>
      <c r="Z15" s="4">
        <f>+IF(X15&lt;&gt;0,+(Y15/X15)*100,0)</f>
        <v>107.86089232825226</v>
      </c>
      <c r="AA15" s="19">
        <f>SUM(AA16:AA18)</f>
        <v>1542500</v>
      </c>
    </row>
    <row r="16" spans="1:27" ht="13.5">
      <c r="A16" s="5" t="s">
        <v>43</v>
      </c>
      <c r="B16" s="3"/>
      <c r="C16" s="22"/>
      <c r="D16" s="22"/>
      <c r="E16" s="23">
        <v>1442500</v>
      </c>
      <c r="F16" s="24">
        <v>1442500</v>
      </c>
      <c r="G16" s="24">
        <v>263976</v>
      </c>
      <c r="H16" s="24">
        <v>241268</v>
      </c>
      <c r="I16" s="24">
        <v>183451</v>
      </c>
      <c r="J16" s="24">
        <v>688695</v>
      </c>
      <c r="K16" s="24">
        <v>219707</v>
      </c>
      <c r="L16" s="24">
        <v>320766</v>
      </c>
      <c r="M16" s="24">
        <v>130236</v>
      </c>
      <c r="N16" s="24">
        <v>670709</v>
      </c>
      <c r="O16" s="24"/>
      <c r="P16" s="24"/>
      <c r="Q16" s="24"/>
      <c r="R16" s="24"/>
      <c r="S16" s="24"/>
      <c r="T16" s="24"/>
      <c r="U16" s="24"/>
      <c r="V16" s="24"/>
      <c r="W16" s="24">
        <v>1359404</v>
      </c>
      <c r="X16" s="24">
        <v>553997</v>
      </c>
      <c r="Y16" s="24">
        <v>805407</v>
      </c>
      <c r="Z16" s="6">
        <v>145.38</v>
      </c>
      <c r="AA16" s="22">
        <v>1442500</v>
      </c>
    </row>
    <row r="17" spans="1:27" ht="13.5">
      <c r="A17" s="5" t="s">
        <v>44</v>
      </c>
      <c r="B17" s="3"/>
      <c r="C17" s="22"/>
      <c r="D17" s="22"/>
      <c r="E17" s="23">
        <v>100000</v>
      </c>
      <c r="F17" s="24">
        <v>100000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100000</v>
      </c>
      <c r="Y17" s="24">
        <v>-100000</v>
      </c>
      <c r="Z17" s="6">
        <v>-100</v>
      </c>
      <c r="AA17" s="22">
        <v>100000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255943886</v>
      </c>
      <c r="F19" s="21">
        <f t="shared" si="3"/>
        <v>255943886</v>
      </c>
      <c r="G19" s="21">
        <f t="shared" si="3"/>
        <v>78431518</v>
      </c>
      <c r="H19" s="21">
        <f t="shared" si="3"/>
        <v>18246011</v>
      </c>
      <c r="I19" s="21">
        <f t="shared" si="3"/>
        <v>14609705</v>
      </c>
      <c r="J19" s="21">
        <f t="shared" si="3"/>
        <v>111287234</v>
      </c>
      <c r="K19" s="21">
        <f t="shared" si="3"/>
        <v>13592820</v>
      </c>
      <c r="L19" s="21">
        <f t="shared" si="3"/>
        <v>13219909</v>
      </c>
      <c r="M19" s="21">
        <f t="shared" si="3"/>
        <v>13514556</v>
      </c>
      <c r="N19" s="21">
        <f t="shared" si="3"/>
        <v>40327285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151614519</v>
      </c>
      <c r="X19" s="21">
        <f t="shared" si="3"/>
        <v>167278307</v>
      </c>
      <c r="Y19" s="21">
        <f t="shared" si="3"/>
        <v>-15663788</v>
      </c>
      <c r="Z19" s="4">
        <f>+IF(X19&lt;&gt;0,+(Y19/X19)*100,0)</f>
        <v>-9.363908734442179</v>
      </c>
      <c r="AA19" s="19">
        <f>SUM(AA20:AA23)</f>
        <v>255943886</v>
      </c>
    </row>
    <row r="20" spans="1:27" ht="13.5">
      <c r="A20" s="5" t="s">
        <v>47</v>
      </c>
      <c r="B20" s="3"/>
      <c r="C20" s="22"/>
      <c r="D20" s="22"/>
      <c r="E20" s="23">
        <v>119269756</v>
      </c>
      <c r="F20" s="24">
        <v>119269756</v>
      </c>
      <c r="G20" s="24">
        <v>10112304</v>
      </c>
      <c r="H20" s="24">
        <v>9939498</v>
      </c>
      <c r="I20" s="24">
        <v>9365793</v>
      </c>
      <c r="J20" s="24">
        <v>29417595</v>
      </c>
      <c r="K20" s="24">
        <v>8955516</v>
      </c>
      <c r="L20" s="24">
        <v>7731321</v>
      </c>
      <c r="M20" s="24">
        <v>8657534</v>
      </c>
      <c r="N20" s="24">
        <v>25344371</v>
      </c>
      <c r="O20" s="24"/>
      <c r="P20" s="24"/>
      <c r="Q20" s="24"/>
      <c r="R20" s="24"/>
      <c r="S20" s="24"/>
      <c r="T20" s="24"/>
      <c r="U20" s="24"/>
      <c r="V20" s="24"/>
      <c r="W20" s="24">
        <v>54761966</v>
      </c>
      <c r="X20" s="24">
        <v>59202366</v>
      </c>
      <c r="Y20" s="24">
        <v>-4440400</v>
      </c>
      <c r="Z20" s="6">
        <v>-7.5</v>
      </c>
      <c r="AA20" s="22">
        <v>119269756</v>
      </c>
    </row>
    <row r="21" spans="1:27" ht="13.5">
      <c r="A21" s="5" t="s">
        <v>48</v>
      </c>
      <c r="B21" s="3"/>
      <c r="C21" s="22"/>
      <c r="D21" s="22"/>
      <c r="E21" s="23">
        <v>59315322</v>
      </c>
      <c r="F21" s="24">
        <v>59315322</v>
      </c>
      <c r="G21" s="24">
        <v>6918740</v>
      </c>
      <c r="H21" s="24">
        <v>5388647</v>
      </c>
      <c r="I21" s="24">
        <v>5338600</v>
      </c>
      <c r="J21" s="24">
        <v>17645987</v>
      </c>
      <c r="K21" s="24">
        <v>4254583</v>
      </c>
      <c r="L21" s="24">
        <v>5010209</v>
      </c>
      <c r="M21" s="24">
        <v>4209281</v>
      </c>
      <c r="N21" s="24">
        <v>13474073</v>
      </c>
      <c r="O21" s="24"/>
      <c r="P21" s="24"/>
      <c r="Q21" s="24"/>
      <c r="R21" s="24"/>
      <c r="S21" s="24"/>
      <c r="T21" s="24"/>
      <c r="U21" s="24"/>
      <c r="V21" s="24"/>
      <c r="W21" s="24">
        <v>31120060</v>
      </c>
      <c r="X21" s="24">
        <v>35909411</v>
      </c>
      <c r="Y21" s="24">
        <v>-4789351</v>
      </c>
      <c r="Z21" s="6">
        <v>-13.34</v>
      </c>
      <c r="AA21" s="22">
        <v>59315322</v>
      </c>
    </row>
    <row r="22" spans="1:27" ht="13.5">
      <c r="A22" s="5" t="s">
        <v>49</v>
      </c>
      <c r="B22" s="3"/>
      <c r="C22" s="25"/>
      <c r="D22" s="25"/>
      <c r="E22" s="26">
        <v>46175980</v>
      </c>
      <c r="F22" s="27">
        <v>46175980</v>
      </c>
      <c r="G22" s="27">
        <v>38219522</v>
      </c>
      <c r="H22" s="27">
        <v>30887</v>
      </c>
      <c r="I22" s="27">
        <v>77837</v>
      </c>
      <c r="J22" s="27">
        <v>38328246</v>
      </c>
      <c r="K22" s="27">
        <v>240074</v>
      </c>
      <c r="L22" s="27">
        <v>342539</v>
      </c>
      <c r="M22" s="27">
        <v>644509</v>
      </c>
      <c r="N22" s="27">
        <v>1227122</v>
      </c>
      <c r="O22" s="27"/>
      <c r="P22" s="27"/>
      <c r="Q22" s="27"/>
      <c r="R22" s="27"/>
      <c r="S22" s="27"/>
      <c r="T22" s="27"/>
      <c r="U22" s="27"/>
      <c r="V22" s="27"/>
      <c r="W22" s="27">
        <v>39555368</v>
      </c>
      <c r="X22" s="27">
        <v>43804998</v>
      </c>
      <c r="Y22" s="27">
        <v>-4249630</v>
      </c>
      <c r="Z22" s="7">
        <v>-9.7</v>
      </c>
      <c r="AA22" s="25">
        <v>46175980</v>
      </c>
    </row>
    <row r="23" spans="1:27" ht="13.5">
      <c r="A23" s="5" t="s">
        <v>50</v>
      </c>
      <c r="B23" s="3"/>
      <c r="C23" s="22"/>
      <c r="D23" s="22"/>
      <c r="E23" s="23">
        <v>31182828</v>
      </c>
      <c r="F23" s="24">
        <v>31182828</v>
      </c>
      <c r="G23" s="24">
        <v>23180952</v>
      </c>
      <c r="H23" s="24">
        <v>2886979</v>
      </c>
      <c r="I23" s="24">
        <v>-172525</v>
      </c>
      <c r="J23" s="24">
        <v>25895406</v>
      </c>
      <c r="K23" s="24">
        <v>142647</v>
      </c>
      <c r="L23" s="24">
        <v>135840</v>
      </c>
      <c r="M23" s="24">
        <v>3232</v>
      </c>
      <c r="N23" s="24">
        <v>281719</v>
      </c>
      <c r="O23" s="24"/>
      <c r="P23" s="24"/>
      <c r="Q23" s="24"/>
      <c r="R23" s="24"/>
      <c r="S23" s="24"/>
      <c r="T23" s="24"/>
      <c r="U23" s="24"/>
      <c r="V23" s="24"/>
      <c r="W23" s="24">
        <v>26177125</v>
      </c>
      <c r="X23" s="24">
        <v>28361532</v>
      </c>
      <c r="Y23" s="24">
        <v>-2184407</v>
      </c>
      <c r="Z23" s="6">
        <v>-7.7</v>
      </c>
      <c r="AA23" s="22">
        <v>31182828</v>
      </c>
    </row>
    <row r="24" spans="1:27" ht="13.5">
      <c r="A24" s="2" t="s">
        <v>51</v>
      </c>
      <c r="B24" s="8" t="s">
        <v>52</v>
      </c>
      <c r="C24" s="19"/>
      <c r="D24" s="19"/>
      <c r="E24" s="20">
        <v>483810</v>
      </c>
      <c r="F24" s="21">
        <v>483810</v>
      </c>
      <c r="G24" s="21">
        <v>21067</v>
      </c>
      <c r="H24" s="21">
        <v>14103</v>
      </c>
      <c r="I24" s="21">
        <v>21366</v>
      </c>
      <c r="J24" s="21">
        <v>56536</v>
      </c>
      <c r="K24" s="21">
        <v>17772</v>
      </c>
      <c r="L24" s="21">
        <v>14103</v>
      </c>
      <c r="M24" s="21">
        <v>14103</v>
      </c>
      <c r="N24" s="21">
        <v>45978</v>
      </c>
      <c r="O24" s="21"/>
      <c r="P24" s="21"/>
      <c r="Q24" s="21"/>
      <c r="R24" s="21"/>
      <c r="S24" s="21"/>
      <c r="T24" s="21"/>
      <c r="U24" s="21"/>
      <c r="V24" s="21"/>
      <c r="W24" s="21">
        <v>102514</v>
      </c>
      <c r="X24" s="21">
        <v>260019</v>
      </c>
      <c r="Y24" s="21">
        <v>-157505</v>
      </c>
      <c r="Z24" s="4">
        <v>-60.57</v>
      </c>
      <c r="AA24" s="19">
        <v>483810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473877635</v>
      </c>
      <c r="F25" s="42">
        <f t="shared" si="4"/>
        <v>473877635</v>
      </c>
      <c r="G25" s="42">
        <f t="shared" si="4"/>
        <v>182299126</v>
      </c>
      <c r="H25" s="42">
        <f t="shared" si="4"/>
        <v>37197269</v>
      </c>
      <c r="I25" s="42">
        <f t="shared" si="4"/>
        <v>18385204</v>
      </c>
      <c r="J25" s="42">
        <f t="shared" si="4"/>
        <v>237881599</v>
      </c>
      <c r="K25" s="42">
        <f t="shared" si="4"/>
        <v>18131266</v>
      </c>
      <c r="L25" s="42">
        <f t="shared" si="4"/>
        <v>30743427</v>
      </c>
      <c r="M25" s="42">
        <f t="shared" si="4"/>
        <v>18871540</v>
      </c>
      <c r="N25" s="42">
        <f t="shared" si="4"/>
        <v>67746233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305627832</v>
      </c>
      <c r="X25" s="42">
        <f t="shared" si="4"/>
        <v>320939534</v>
      </c>
      <c r="Y25" s="42">
        <f t="shared" si="4"/>
        <v>-15311702</v>
      </c>
      <c r="Z25" s="43">
        <f>+IF(X25&lt;&gt;0,+(Y25/X25)*100,0)</f>
        <v>-4.7708993059110005</v>
      </c>
      <c r="AA25" s="40">
        <f>+AA5+AA9+AA15+AA19+AA24</f>
        <v>473877635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117546728</v>
      </c>
      <c r="F28" s="21">
        <f t="shared" si="5"/>
        <v>117546728</v>
      </c>
      <c r="G28" s="21">
        <f t="shared" si="5"/>
        <v>6616943</v>
      </c>
      <c r="H28" s="21">
        <f t="shared" si="5"/>
        <v>7530053</v>
      </c>
      <c r="I28" s="21">
        <f t="shared" si="5"/>
        <v>9056105</v>
      </c>
      <c r="J28" s="21">
        <f t="shared" si="5"/>
        <v>23203101</v>
      </c>
      <c r="K28" s="21">
        <f t="shared" si="5"/>
        <v>10004211</v>
      </c>
      <c r="L28" s="21">
        <f t="shared" si="5"/>
        <v>10469062</v>
      </c>
      <c r="M28" s="21">
        <f t="shared" si="5"/>
        <v>8635105</v>
      </c>
      <c r="N28" s="21">
        <f t="shared" si="5"/>
        <v>29108378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52311479</v>
      </c>
      <c r="X28" s="21">
        <f t="shared" si="5"/>
        <v>56879059</v>
      </c>
      <c r="Y28" s="21">
        <f t="shared" si="5"/>
        <v>-4567580</v>
      </c>
      <c r="Z28" s="4">
        <f>+IF(X28&lt;&gt;0,+(Y28/X28)*100,0)</f>
        <v>-8.030336788799547</v>
      </c>
      <c r="AA28" s="19">
        <f>SUM(AA29:AA31)</f>
        <v>117546728</v>
      </c>
    </row>
    <row r="29" spans="1:27" ht="13.5">
      <c r="A29" s="5" t="s">
        <v>33</v>
      </c>
      <c r="B29" s="3"/>
      <c r="C29" s="22"/>
      <c r="D29" s="22"/>
      <c r="E29" s="23">
        <v>30443532</v>
      </c>
      <c r="F29" s="24">
        <v>30443532</v>
      </c>
      <c r="G29" s="24">
        <v>2502511</v>
      </c>
      <c r="H29" s="24">
        <v>2576092</v>
      </c>
      <c r="I29" s="24">
        <v>2561908</v>
      </c>
      <c r="J29" s="24">
        <v>7640511</v>
      </c>
      <c r="K29" s="24">
        <v>3673067</v>
      </c>
      <c r="L29" s="24">
        <v>2458511</v>
      </c>
      <c r="M29" s="24">
        <v>1916536</v>
      </c>
      <c r="N29" s="24">
        <v>8048114</v>
      </c>
      <c r="O29" s="24"/>
      <c r="P29" s="24"/>
      <c r="Q29" s="24"/>
      <c r="R29" s="24"/>
      <c r="S29" s="24"/>
      <c r="T29" s="24"/>
      <c r="U29" s="24"/>
      <c r="V29" s="24"/>
      <c r="W29" s="24">
        <v>15688625</v>
      </c>
      <c r="X29" s="24">
        <v>15715588</v>
      </c>
      <c r="Y29" s="24">
        <v>-26963</v>
      </c>
      <c r="Z29" s="6">
        <v>-0.17</v>
      </c>
      <c r="AA29" s="22">
        <v>30443532</v>
      </c>
    </row>
    <row r="30" spans="1:27" ht="13.5">
      <c r="A30" s="5" t="s">
        <v>34</v>
      </c>
      <c r="B30" s="3"/>
      <c r="C30" s="25"/>
      <c r="D30" s="25"/>
      <c r="E30" s="26">
        <v>36084186</v>
      </c>
      <c r="F30" s="27">
        <v>36084186</v>
      </c>
      <c r="G30" s="27">
        <v>581466</v>
      </c>
      <c r="H30" s="27">
        <v>842760</v>
      </c>
      <c r="I30" s="27">
        <v>1587136</v>
      </c>
      <c r="J30" s="27">
        <v>3011362</v>
      </c>
      <c r="K30" s="27">
        <v>1564914</v>
      </c>
      <c r="L30" s="27">
        <v>2417541</v>
      </c>
      <c r="M30" s="27">
        <v>2322113</v>
      </c>
      <c r="N30" s="27">
        <v>6304568</v>
      </c>
      <c r="O30" s="27"/>
      <c r="P30" s="27"/>
      <c r="Q30" s="27"/>
      <c r="R30" s="27"/>
      <c r="S30" s="27"/>
      <c r="T30" s="27"/>
      <c r="U30" s="27"/>
      <c r="V30" s="27"/>
      <c r="W30" s="27">
        <v>9315930</v>
      </c>
      <c r="X30" s="27">
        <v>17252707</v>
      </c>
      <c r="Y30" s="27">
        <v>-7936777</v>
      </c>
      <c r="Z30" s="7">
        <v>-46</v>
      </c>
      <c r="AA30" s="25">
        <v>36084186</v>
      </c>
    </row>
    <row r="31" spans="1:27" ht="13.5">
      <c r="A31" s="5" t="s">
        <v>35</v>
      </c>
      <c r="B31" s="3"/>
      <c r="C31" s="22"/>
      <c r="D31" s="22"/>
      <c r="E31" s="23">
        <v>51019010</v>
      </c>
      <c r="F31" s="24">
        <v>51019010</v>
      </c>
      <c r="G31" s="24">
        <v>3532966</v>
      </c>
      <c r="H31" s="24">
        <v>4111201</v>
      </c>
      <c r="I31" s="24">
        <v>4907061</v>
      </c>
      <c r="J31" s="24">
        <v>12551228</v>
      </c>
      <c r="K31" s="24">
        <v>4766230</v>
      </c>
      <c r="L31" s="24">
        <v>5593010</v>
      </c>
      <c r="M31" s="24">
        <v>4396456</v>
      </c>
      <c r="N31" s="24">
        <v>14755696</v>
      </c>
      <c r="O31" s="24"/>
      <c r="P31" s="24"/>
      <c r="Q31" s="24"/>
      <c r="R31" s="24"/>
      <c r="S31" s="24"/>
      <c r="T31" s="24"/>
      <c r="U31" s="24"/>
      <c r="V31" s="24"/>
      <c r="W31" s="24">
        <v>27306924</v>
      </c>
      <c r="X31" s="24">
        <v>23910764</v>
      </c>
      <c r="Y31" s="24">
        <v>3396160</v>
      </c>
      <c r="Z31" s="6">
        <v>14.2</v>
      </c>
      <c r="AA31" s="22">
        <v>51019010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104067036</v>
      </c>
      <c r="F32" s="21">
        <f t="shared" si="6"/>
        <v>104067036</v>
      </c>
      <c r="G32" s="21">
        <f t="shared" si="6"/>
        <v>3629740</v>
      </c>
      <c r="H32" s="21">
        <f t="shared" si="6"/>
        <v>4899907</v>
      </c>
      <c r="I32" s="21">
        <f t="shared" si="6"/>
        <v>5135443</v>
      </c>
      <c r="J32" s="21">
        <f t="shared" si="6"/>
        <v>13665090</v>
      </c>
      <c r="K32" s="21">
        <f t="shared" si="6"/>
        <v>5681578</v>
      </c>
      <c r="L32" s="21">
        <f t="shared" si="6"/>
        <v>6992686</v>
      </c>
      <c r="M32" s="21">
        <f t="shared" si="6"/>
        <v>7962804</v>
      </c>
      <c r="N32" s="21">
        <f t="shared" si="6"/>
        <v>20637068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34302158</v>
      </c>
      <c r="X32" s="21">
        <f t="shared" si="6"/>
        <v>38968405</v>
      </c>
      <c r="Y32" s="21">
        <f t="shared" si="6"/>
        <v>-4666247</v>
      </c>
      <c r="Z32" s="4">
        <f>+IF(X32&lt;&gt;0,+(Y32/X32)*100,0)</f>
        <v>-11.97443672636845</v>
      </c>
      <c r="AA32" s="19">
        <f>SUM(AA33:AA37)</f>
        <v>104067036</v>
      </c>
    </row>
    <row r="33" spans="1:27" ht="13.5">
      <c r="A33" s="5" t="s">
        <v>37</v>
      </c>
      <c r="B33" s="3"/>
      <c r="C33" s="22"/>
      <c r="D33" s="22"/>
      <c r="E33" s="23">
        <v>14471921</v>
      </c>
      <c r="F33" s="24">
        <v>14471921</v>
      </c>
      <c r="G33" s="24">
        <v>806963</v>
      </c>
      <c r="H33" s="24">
        <v>874997</v>
      </c>
      <c r="I33" s="24">
        <v>1064350</v>
      </c>
      <c r="J33" s="24">
        <v>2746310</v>
      </c>
      <c r="K33" s="24">
        <v>1034725</v>
      </c>
      <c r="L33" s="24">
        <v>1217296</v>
      </c>
      <c r="M33" s="24">
        <v>1203743</v>
      </c>
      <c r="N33" s="24">
        <v>3455764</v>
      </c>
      <c r="O33" s="24"/>
      <c r="P33" s="24"/>
      <c r="Q33" s="24"/>
      <c r="R33" s="24"/>
      <c r="S33" s="24"/>
      <c r="T33" s="24"/>
      <c r="U33" s="24"/>
      <c r="V33" s="24"/>
      <c r="W33" s="24">
        <v>6202074</v>
      </c>
      <c r="X33" s="24">
        <v>7059095</v>
      </c>
      <c r="Y33" s="24">
        <v>-857021</v>
      </c>
      <c r="Z33" s="6">
        <v>-12.14</v>
      </c>
      <c r="AA33" s="22">
        <v>14471921</v>
      </c>
    </row>
    <row r="34" spans="1:27" ht="13.5">
      <c r="A34" s="5" t="s">
        <v>38</v>
      </c>
      <c r="B34" s="3"/>
      <c r="C34" s="22"/>
      <c r="D34" s="22"/>
      <c r="E34" s="23">
        <v>8180846</v>
      </c>
      <c r="F34" s="24">
        <v>8180846</v>
      </c>
      <c r="G34" s="24">
        <v>884632</v>
      </c>
      <c r="H34" s="24">
        <v>1007020</v>
      </c>
      <c r="I34" s="24">
        <v>1209223</v>
      </c>
      <c r="J34" s="24">
        <v>3100875</v>
      </c>
      <c r="K34" s="24">
        <v>1048286</v>
      </c>
      <c r="L34" s="24">
        <v>1695618</v>
      </c>
      <c r="M34" s="24">
        <v>1425098</v>
      </c>
      <c r="N34" s="24">
        <v>4169002</v>
      </c>
      <c r="O34" s="24"/>
      <c r="P34" s="24"/>
      <c r="Q34" s="24"/>
      <c r="R34" s="24"/>
      <c r="S34" s="24"/>
      <c r="T34" s="24"/>
      <c r="U34" s="24"/>
      <c r="V34" s="24"/>
      <c r="W34" s="24">
        <v>7269877</v>
      </c>
      <c r="X34" s="24">
        <v>4345605</v>
      </c>
      <c r="Y34" s="24">
        <v>2924272</v>
      </c>
      <c r="Z34" s="6">
        <v>67.29</v>
      </c>
      <c r="AA34" s="22">
        <v>8180846</v>
      </c>
    </row>
    <row r="35" spans="1:27" ht="13.5">
      <c r="A35" s="5" t="s">
        <v>39</v>
      </c>
      <c r="B35" s="3"/>
      <c r="C35" s="22"/>
      <c r="D35" s="22"/>
      <c r="E35" s="23">
        <v>15582201</v>
      </c>
      <c r="F35" s="24">
        <v>15582201</v>
      </c>
      <c r="G35" s="24">
        <v>1472417</v>
      </c>
      <c r="H35" s="24">
        <v>1711945</v>
      </c>
      <c r="I35" s="24">
        <v>1737087</v>
      </c>
      <c r="J35" s="24">
        <v>4921449</v>
      </c>
      <c r="K35" s="24">
        <v>1702995</v>
      </c>
      <c r="L35" s="24">
        <v>2811066</v>
      </c>
      <c r="M35" s="24">
        <v>2204094</v>
      </c>
      <c r="N35" s="24">
        <v>6718155</v>
      </c>
      <c r="O35" s="24"/>
      <c r="P35" s="24"/>
      <c r="Q35" s="24"/>
      <c r="R35" s="24"/>
      <c r="S35" s="24"/>
      <c r="T35" s="24"/>
      <c r="U35" s="24"/>
      <c r="V35" s="24"/>
      <c r="W35" s="24">
        <v>11639604</v>
      </c>
      <c r="X35" s="24">
        <v>7527036</v>
      </c>
      <c r="Y35" s="24">
        <v>4112568</v>
      </c>
      <c r="Z35" s="6">
        <v>54.64</v>
      </c>
      <c r="AA35" s="22">
        <v>15582201</v>
      </c>
    </row>
    <row r="36" spans="1:27" ht="13.5">
      <c r="A36" s="5" t="s">
        <v>40</v>
      </c>
      <c r="B36" s="3"/>
      <c r="C36" s="22"/>
      <c r="D36" s="22"/>
      <c r="E36" s="23">
        <v>65832068</v>
      </c>
      <c r="F36" s="24">
        <v>65832068</v>
      </c>
      <c r="G36" s="24">
        <v>465728</v>
      </c>
      <c r="H36" s="24">
        <v>1305945</v>
      </c>
      <c r="I36" s="24">
        <v>1124783</v>
      </c>
      <c r="J36" s="24">
        <v>2896456</v>
      </c>
      <c r="K36" s="24">
        <v>1895572</v>
      </c>
      <c r="L36" s="24">
        <v>1244051</v>
      </c>
      <c r="M36" s="24">
        <v>3129869</v>
      </c>
      <c r="N36" s="24">
        <v>6269492</v>
      </c>
      <c r="O36" s="24"/>
      <c r="P36" s="24"/>
      <c r="Q36" s="24"/>
      <c r="R36" s="24"/>
      <c r="S36" s="24"/>
      <c r="T36" s="24"/>
      <c r="U36" s="24"/>
      <c r="V36" s="24"/>
      <c r="W36" s="24">
        <v>9165948</v>
      </c>
      <c r="X36" s="24">
        <v>20036669</v>
      </c>
      <c r="Y36" s="24">
        <v>-10870721</v>
      </c>
      <c r="Z36" s="6">
        <v>-54.25</v>
      </c>
      <c r="AA36" s="22">
        <v>65832068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>
        <v>24655</v>
      </c>
      <c r="M37" s="27"/>
      <c r="N37" s="27">
        <v>24655</v>
      </c>
      <c r="O37" s="27"/>
      <c r="P37" s="27"/>
      <c r="Q37" s="27"/>
      <c r="R37" s="27"/>
      <c r="S37" s="27"/>
      <c r="T37" s="27"/>
      <c r="U37" s="27"/>
      <c r="V37" s="27"/>
      <c r="W37" s="27">
        <v>24655</v>
      </c>
      <c r="X37" s="27"/>
      <c r="Y37" s="27">
        <v>24655</v>
      </c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18193156</v>
      </c>
      <c r="F38" s="21">
        <f t="shared" si="7"/>
        <v>18193156</v>
      </c>
      <c r="G38" s="21">
        <f t="shared" si="7"/>
        <v>1740863</v>
      </c>
      <c r="H38" s="21">
        <f t="shared" si="7"/>
        <v>2032448</v>
      </c>
      <c r="I38" s="21">
        <f t="shared" si="7"/>
        <v>1891956</v>
      </c>
      <c r="J38" s="21">
        <f t="shared" si="7"/>
        <v>5665267</v>
      </c>
      <c r="K38" s="21">
        <f t="shared" si="7"/>
        <v>1977958</v>
      </c>
      <c r="L38" s="21">
        <f t="shared" si="7"/>
        <v>2791507</v>
      </c>
      <c r="M38" s="21">
        <f t="shared" si="7"/>
        <v>4084872</v>
      </c>
      <c r="N38" s="21">
        <f t="shared" si="7"/>
        <v>8854337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14519604</v>
      </c>
      <c r="X38" s="21">
        <f t="shared" si="7"/>
        <v>6662195</v>
      </c>
      <c r="Y38" s="21">
        <f t="shared" si="7"/>
        <v>7857409</v>
      </c>
      <c r="Z38" s="4">
        <f>+IF(X38&lt;&gt;0,+(Y38/X38)*100,0)</f>
        <v>117.9402434182728</v>
      </c>
      <c r="AA38" s="19">
        <f>SUM(AA39:AA41)</f>
        <v>18193156</v>
      </c>
    </row>
    <row r="39" spans="1:27" ht="13.5">
      <c r="A39" s="5" t="s">
        <v>43</v>
      </c>
      <c r="B39" s="3"/>
      <c r="C39" s="22"/>
      <c r="D39" s="22"/>
      <c r="E39" s="23">
        <v>8805176</v>
      </c>
      <c r="F39" s="24">
        <v>8805176</v>
      </c>
      <c r="G39" s="24">
        <v>862721</v>
      </c>
      <c r="H39" s="24">
        <v>969357</v>
      </c>
      <c r="I39" s="24">
        <v>880296</v>
      </c>
      <c r="J39" s="24">
        <v>2712374</v>
      </c>
      <c r="K39" s="24">
        <v>970232</v>
      </c>
      <c r="L39" s="24">
        <v>1579700</v>
      </c>
      <c r="M39" s="24">
        <v>1243128</v>
      </c>
      <c r="N39" s="24">
        <v>3793060</v>
      </c>
      <c r="O39" s="24"/>
      <c r="P39" s="24"/>
      <c r="Q39" s="24"/>
      <c r="R39" s="24"/>
      <c r="S39" s="24"/>
      <c r="T39" s="24"/>
      <c r="U39" s="24"/>
      <c r="V39" s="24"/>
      <c r="W39" s="24">
        <v>6505434</v>
      </c>
      <c r="X39" s="24">
        <v>4554628</v>
      </c>
      <c r="Y39" s="24">
        <v>1950806</v>
      </c>
      <c r="Z39" s="6">
        <v>42.83</v>
      </c>
      <c r="AA39" s="22">
        <v>8805176</v>
      </c>
    </row>
    <row r="40" spans="1:27" ht="13.5">
      <c r="A40" s="5" t="s">
        <v>44</v>
      </c>
      <c r="B40" s="3"/>
      <c r="C40" s="22"/>
      <c r="D40" s="22"/>
      <c r="E40" s="23">
        <v>9387980</v>
      </c>
      <c r="F40" s="24">
        <v>9387980</v>
      </c>
      <c r="G40" s="24">
        <v>878142</v>
      </c>
      <c r="H40" s="24">
        <v>1063091</v>
      </c>
      <c r="I40" s="24">
        <v>1011660</v>
      </c>
      <c r="J40" s="24">
        <v>2952893</v>
      </c>
      <c r="K40" s="24">
        <v>1007726</v>
      </c>
      <c r="L40" s="24">
        <v>1211807</v>
      </c>
      <c r="M40" s="24">
        <v>2841744</v>
      </c>
      <c r="N40" s="24">
        <v>5061277</v>
      </c>
      <c r="O40" s="24"/>
      <c r="P40" s="24"/>
      <c r="Q40" s="24"/>
      <c r="R40" s="24"/>
      <c r="S40" s="24"/>
      <c r="T40" s="24"/>
      <c r="U40" s="24"/>
      <c r="V40" s="24"/>
      <c r="W40" s="24">
        <v>8014170</v>
      </c>
      <c r="X40" s="24">
        <v>2107567</v>
      </c>
      <c r="Y40" s="24">
        <v>5906603</v>
      </c>
      <c r="Z40" s="6">
        <v>280.26</v>
      </c>
      <c r="AA40" s="22">
        <v>9387980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197487843</v>
      </c>
      <c r="F42" s="21">
        <f t="shared" si="8"/>
        <v>197487843</v>
      </c>
      <c r="G42" s="21">
        <f t="shared" si="8"/>
        <v>4570662</v>
      </c>
      <c r="H42" s="21">
        <f t="shared" si="8"/>
        <v>15884704</v>
      </c>
      <c r="I42" s="21">
        <f t="shared" si="8"/>
        <v>14831819</v>
      </c>
      <c r="J42" s="21">
        <f t="shared" si="8"/>
        <v>35287185</v>
      </c>
      <c r="K42" s="21">
        <f t="shared" si="8"/>
        <v>12583987</v>
      </c>
      <c r="L42" s="21">
        <f t="shared" si="8"/>
        <v>14060501</v>
      </c>
      <c r="M42" s="21">
        <f t="shared" si="8"/>
        <v>16572715</v>
      </c>
      <c r="N42" s="21">
        <f t="shared" si="8"/>
        <v>43217203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78504388</v>
      </c>
      <c r="X42" s="21">
        <f t="shared" si="8"/>
        <v>85497984</v>
      </c>
      <c r="Y42" s="21">
        <f t="shared" si="8"/>
        <v>-6993596</v>
      </c>
      <c r="Z42" s="4">
        <f>+IF(X42&lt;&gt;0,+(Y42/X42)*100,0)</f>
        <v>-8.179837316398011</v>
      </c>
      <c r="AA42" s="19">
        <f>SUM(AA43:AA46)</f>
        <v>197487843</v>
      </c>
    </row>
    <row r="43" spans="1:27" ht="13.5">
      <c r="A43" s="5" t="s">
        <v>47</v>
      </c>
      <c r="B43" s="3"/>
      <c r="C43" s="22"/>
      <c r="D43" s="22"/>
      <c r="E43" s="23">
        <v>113373605</v>
      </c>
      <c r="F43" s="24">
        <v>113373605</v>
      </c>
      <c r="G43" s="24">
        <v>1692448</v>
      </c>
      <c r="H43" s="24">
        <v>12257272</v>
      </c>
      <c r="I43" s="24">
        <v>10825123</v>
      </c>
      <c r="J43" s="24">
        <v>24774843</v>
      </c>
      <c r="K43" s="24">
        <v>8350092</v>
      </c>
      <c r="L43" s="24">
        <v>8118948</v>
      </c>
      <c r="M43" s="24">
        <v>9062431</v>
      </c>
      <c r="N43" s="24">
        <v>25531471</v>
      </c>
      <c r="O43" s="24"/>
      <c r="P43" s="24"/>
      <c r="Q43" s="24"/>
      <c r="R43" s="24"/>
      <c r="S43" s="24"/>
      <c r="T43" s="24"/>
      <c r="U43" s="24"/>
      <c r="V43" s="24"/>
      <c r="W43" s="24">
        <v>50306314</v>
      </c>
      <c r="X43" s="24">
        <v>51352944</v>
      </c>
      <c r="Y43" s="24">
        <v>-1046630</v>
      </c>
      <c r="Z43" s="6">
        <v>-2.04</v>
      </c>
      <c r="AA43" s="22">
        <v>113373605</v>
      </c>
    </row>
    <row r="44" spans="1:27" ht="13.5">
      <c r="A44" s="5" t="s">
        <v>48</v>
      </c>
      <c r="B44" s="3"/>
      <c r="C44" s="22"/>
      <c r="D44" s="22"/>
      <c r="E44" s="23">
        <v>32372593</v>
      </c>
      <c r="F44" s="24">
        <v>32372593</v>
      </c>
      <c r="G44" s="24">
        <v>1469041</v>
      </c>
      <c r="H44" s="24">
        <v>1542900</v>
      </c>
      <c r="I44" s="24">
        <v>1654605</v>
      </c>
      <c r="J44" s="24">
        <v>4666546</v>
      </c>
      <c r="K44" s="24">
        <v>1936577</v>
      </c>
      <c r="L44" s="24">
        <v>1866174</v>
      </c>
      <c r="M44" s="24">
        <v>3002237</v>
      </c>
      <c r="N44" s="24">
        <v>6804988</v>
      </c>
      <c r="O44" s="24"/>
      <c r="P44" s="24"/>
      <c r="Q44" s="24"/>
      <c r="R44" s="24"/>
      <c r="S44" s="24"/>
      <c r="T44" s="24"/>
      <c r="U44" s="24"/>
      <c r="V44" s="24"/>
      <c r="W44" s="24">
        <v>11471534</v>
      </c>
      <c r="X44" s="24">
        <v>11861336</v>
      </c>
      <c r="Y44" s="24">
        <v>-389802</v>
      </c>
      <c r="Z44" s="6">
        <v>-3.29</v>
      </c>
      <c r="AA44" s="22">
        <v>32372593</v>
      </c>
    </row>
    <row r="45" spans="1:27" ht="13.5">
      <c r="A45" s="5" t="s">
        <v>49</v>
      </c>
      <c r="B45" s="3"/>
      <c r="C45" s="25"/>
      <c r="D45" s="25"/>
      <c r="E45" s="26">
        <v>21359322</v>
      </c>
      <c r="F45" s="27">
        <v>21359322</v>
      </c>
      <c r="G45" s="27">
        <v>508336</v>
      </c>
      <c r="H45" s="27">
        <v>649286</v>
      </c>
      <c r="I45" s="27">
        <v>661784</v>
      </c>
      <c r="J45" s="27">
        <v>1819406</v>
      </c>
      <c r="K45" s="27">
        <v>790013</v>
      </c>
      <c r="L45" s="27">
        <v>1545640</v>
      </c>
      <c r="M45" s="27">
        <v>1574681</v>
      </c>
      <c r="N45" s="27">
        <v>3910334</v>
      </c>
      <c r="O45" s="27"/>
      <c r="P45" s="27"/>
      <c r="Q45" s="27"/>
      <c r="R45" s="27"/>
      <c r="S45" s="27"/>
      <c r="T45" s="27"/>
      <c r="U45" s="27"/>
      <c r="V45" s="27"/>
      <c r="W45" s="27">
        <v>5729740</v>
      </c>
      <c r="X45" s="27">
        <v>9796194</v>
      </c>
      <c r="Y45" s="27">
        <v>-4066454</v>
      </c>
      <c r="Z45" s="7">
        <v>-41.51</v>
      </c>
      <c r="AA45" s="25">
        <v>21359322</v>
      </c>
    </row>
    <row r="46" spans="1:27" ht="13.5">
      <c r="A46" s="5" t="s">
        <v>50</v>
      </c>
      <c r="B46" s="3"/>
      <c r="C46" s="22"/>
      <c r="D46" s="22"/>
      <c r="E46" s="23">
        <v>30382323</v>
      </c>
      <c r="F46" s="24">
        <v>30382323</v>
      </c>
      <c r="G46" s="24">
        <v>900837</v>
      </c>
      <c r="H46" s="24">
        <v>1435246</v>
      </c>
      <c r="I46" s="24">
        <v>1690307</v>
      </c>
      <c r="J46" s="24">
        <v>4026390</v>
      </c>
      <c r="K46" s="24">
        <v>1507305</v>
      </c>
      <c r="L46" s="24">
        <v>2529739</v>
      </c>
      <c r="M46" s="24">
        <v>2933366</v>
      </c>
      <c r="N46" s="24">
        <v>6970410</v>
      </c>
      <c r="O46" s="24"/>
      <c r="P46" s="24"/>
      <c r="Q46" s="24"/>
      <c r="R46" s="24"/>
      <c r="S46" s="24"/>
      <c r="T46" s="24"/>
      <c r="U46" s="24"/>
      <c r="V46" s="24"/>
      <c r="W46" s="24">
        <v>10996800</v>
      </c>
      <c r="X46" s="24">
        <v>12487510</v>
      </c>
      <c r="Y46" s="24">
        <v>-1490710</v>
      </c>
      <c r="Z46" s="6">
        <v>-11.94</v>
      </c>
      <c r="AA46" s="22">
        <v>30382323</v>
      </c>
    </row>
    <row r="47" spans="1:27" ht="13.5">
      <c r="A47" s="2" t="s">
        <v>51</v>
      </c>
      <c r="B47" s="8" t="s">
        <v>52</v>
      </c>
      <c r="C47" s="19"/>
      <c r="D47" s="19"/>
      <c r="E47" s="20">
        <v>2193432</v>
      </c>
      <c r="F47" s="21">
        <v>2193432</v>
      </c>
      <c r="G47" s="21">
        <v>1079611</v>
      </c>
      <c r="H47" s="21">
        <v>181259</v>
      </c>
      <c r="I47" s="21">
        <v>185229</v>
      </c>
      <c r="J47" s="21">
        <v>1446099</v>
      </c>
      <c r="K47" s="21">
        <v>1054139</v>
      </c>
      <c r="L47" s="21">
        <v>159872</v>
      </c>
      <c r="M47" s="21">
        <v>46642</v>
      </c>
      <c r="N47" s="21">
        <v>1260653</v>
      </c>
      <c r="O47" s="21"/>
      <c r="P47" s="21"/>
      <c r="Q47" s="21"/>
      <c r="R47" s="21"/>
      <c r="S47" s="21"/>
      <c r="T47" s="21"/>
      <c r="U47" s="21"/>
      <c r="V47" s="21"/>
      <c r="W47" s="21">
        <v>2706752</v>
      </c>
      <c r="X47" s="21">
        <v>1177623</v>
      </c>
      <c r="Y47" s="21">
        <v>1529129</v>
      </c>
      <c r="Z47" s="4">
        <v>129.85</v>
      </c>
      <c r="AA47" s="19">
        <v>2193432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439488195</v>
      </c>
      <c r="F48" s="42">
        <f t="shared" si="9"/>
        <v>439488195</v>
      </c>
      <c r="G48" s="42">
        <f t="shared" si="9"/>
        <v>17637819</v>
      </c>
      <c r="H48" s="42">
        <f t="shared" si="9"/>
        <v>30528371</v>
      </c>
      <c r="I48" s="42">
        <f t="shared" si="9"/>
        <v>31100552</v>
      </c>
      <c r="J48" s="42">
        <f t="shared" si="9"/>
        <v>79266742</v>
      </c>
      <c r="K48" s="42">
        <f t="shared" si="9"/>
        <v>31301873</v>
      </c>
      <c r="L48" s="42">
        <f t="shared" si="9"/>
        <v>34473628</v>
      </c>
      <c r="M48" s="42">
        <f t="shared" si="9"/>
        <v>37302138</v>
      </c>
      <c r="N48" s="42">
        <f t="shared" si="9"/>
        <v>103077639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182344381</v>
      </c>
      <c r="X48" s="42">
        <f t="shared" si="9"/>
        <v>189185266</v>
      </c>
      <c r="Y48" s="42">
        <f t="shared" si="9"/>
        <v>-6840885</v>
      </c>
      <c r="Z48" s="43">
        <f>+IF(X48&lt;&gt;0,+(Y48/X48)*100,0)</f>
        <v>-3.6159713410239886</v>
      </c>
      <c r="AA48" s="40">
        <f>+AA28+AA32+AA38+AA42+AA47</f>
        <v>439488195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34389440</v>
      </c>
      <c r="F49" s="46">
        <f t="shared" si="10"/>
        <v>34389440</v>
      </c>
      <c r="G49" s="46">
        <f t="shared" si="10"/>
        <v>164661307</v>
      </c>
      <c r="H49" s="46">
        <f t="shared" si="10"/>
        <v>6668898</v>
      </c>
      <c r="I49" s="46">
        <f t="shared" si="10"/>
        <v>-12715348</v>
      </c>
      <c r="J49" s="46">
        <f t="shared" si="10"/>
        <v>158614857</v>
      </c>
      <c r="K49" s="46">
        <f t="shared" si="10"/>
        <v>-13170607</v>
      </c>
      <c r="L49" s="46">
        <f t="shared" si="10"/>
        <v>-3730201</v>
      </c>
      <c r="M49" s="46">
        <f t="shared" si="10"/>
        <v>-18430598</v>
      </c>
      <c r="N49" s="46">
        <f t="shared" si="10"/>
        <v>-35331406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123283451</v>
      </c>
      <c r="X49" s="46">
        <f>IF(F25=F48,0,X25-X48)</f>
        <v>131754268</v>
      </c>
      <c r="Y49" s="46">
        <f t="shared" si="10"/>
        <v>-8470817</v>
      </c>
      <c r="Z49" s="47">
        <f>+IF(X49&lt;&gt;0,+(Y49/X49)*100,0)</f>
        <v>-6.429254344914276</v>
      </c>
      <c r="AA49" s="44">
        <f>+AA25-AA48</f>
        <v>34389440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169892984</v>
      </c>
      <c r="D5" s="19">
        <f>SUM(D6:D8)</f>
        <v>0</v>
      </c>
      <c r="E5" s="20">
        <f t="shared" si="0"/>
        <v>181479300</v>
      </c>
      <c r="F5" s="21">
        <f t="shared" si="0"/>
        <v>181479300</v>
      </c>
      <c r="G5" s="21">
        <f t="shared" si="0"/>
        <v>164077879</v>
      </c>
      <c r="H5" s="21">
        <f t="shared" si="0"/>
        <v>2485495</v>
      </c>
      <c r="I5" s="21">
        <f t="shared" si="0"/>
        <v>575077</v>
      </c>
      <c r="J5" s="21">
        <f t="shared" si="0"/>
        <v>167138451</v>
      </c>
      <c r="K5" s="21">
        <f t="shared" si="0"/>
        <v>1512321</v>
      </c>
      <c r="L5" s="21">
        <f t="shared" si="0"/>
        <v>1512561</v>
      </c>
      <c r="M5" s="21">
        <f t="shared" si="0"/>
        <v>1255623</v>
      </c>
      <c r="N5" s="21">
        <f t="shared" si="0"/>
        <v>4280505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171418956</v>
      </c>
      <c r="X5" s="21">
        <f t="shared" si="0"/>
        <v>170838669</v>
      </c>
      <c r="Y5" s="21">
        <f t="shared" si="0"/>
        <v>580287</v>
      </c>
      <c r="Z5" s="4">
        <f>+IF(X5&lt;&gt;0,+(Y5/X5)*100,0)</f>
        <v>0.3396695861637742</v>
      </c>
      <c r="AA5" s="19">
        <f>SUM(AA6:AA8)</f>
        <v>181479300</v>
      </c>
    </row>
    <row r="6" spans="1:27" ht="13.5">
      <c r="A6" s="5" t="s">
        <v>33</v>
      </c>
      <c r="B6" s="3"/>
      <c r="C6" s="22">
        <v>8845343</v>
      </c>
      <c r="D6" s="22"/>
      <c r="E6" s="23">
        <v>6414330</v>
      </c>
      <c r="F6" s="24">
        <v>6414330</v>
      </c>
      <c r="G6" s="24">
        <v>2479530</v>
      </c>
      <c r="H6" s="24">
        <v>7474</v>
      </c>
      <c r="I6" s="24">
        <v>-4647</v>
      </c>
      <c r="J6" s="24">
        <v>2482357</v>
      </c>
      <c r="K6" s="24">
        <v>327261</v>
      </c>
      <c r="L6" s="24">
        <v>6448</v>
      </c>
      <c r="M6" s="24">
        <v>2147051</v>
      </c>
      <c r="N6" s="24">
        <v>2480760</v>
      </c>
      <c r="O6" s="24"/>
      <c r="P6" s="24"/>
      <c r="Q6" s="24"/>
      <c r="R6" s="24"/>
      <c r="S6" s="24"/>
      <c r="T6" s="24"/>
      <c r="U6" s="24"/>
      <c r="V6" s="24"/>
      <c r="W6" s="24">
        <v>4963117</v>
      </c>
      <c r="X6" s="24">
        <v>4537648</v>
      </c>
      <c r="Y6" s="24">
        <v>425469</v>
      </c>
      <c r="Z6" s="6">
        <v>9.38</v>
      </c>
      <c r="AA6" s="22">
        <v>6414330</v>
      </c>
    </row>
    <row r="7" spans="1:27" ht="13.5">
      <c r="A7" s="5" t="s">
        <v>34</v>
      </c>
      <c r="B7" s="3"/>
      <c r="C7" s="25">
        <v>157099931</v>
      </c>
      <c r="D7" s="25"/>
      <c r="E7" s="26">
        <v>170300450</v>
      </c>
      <c r="F7" s="27">
        <v>170300450</v>
      </c>
      <c r="G7" s="27">
        <v>161597306</v>
      </c>
      <c r="H7" s="27">
        <v>-149770</v>
      </c>
      <c r="I7" s="27">
        <v>193008</v>
      </c>
      <c r="J7" s="27">
        <v>161640544</v>
      </c>
      <c r="K7" s="27">
        <v>928045</v>
      </c>
      <c r="L7" s="27">
        <v>1024022</v>
      </c>
      <c r="M7" s="27">
        <v>-1415312</v>
      </c>
      <c r="N7" s="27">
        <v>536755</v>
      </c>
      <c r="O7" s="27"/>
      <c r="P7" s="27"/>
      <c r="Q7" s="27"/>
      <c r="R7" s="27"/>
      <c r="S7" s="27"/>
      <c r="T7" s="27"/>
      <c r="U7" s="27"/>
      <c r="V7" s="27"/>
      <c r="W7" s="27">
        <v>162177299</v>
      </c>
      <c r="X7" s="27">
        <v>164414855</v>
      </c>
      <c r="Y7" s="27">
        <v>-2237556</v>
      </c>
      <c r="Z7" s="7">
        <v>-1.36</v>
      </c>
      <c r="AA7" s="25">
        <v>170300450</v>
      </c>
    </row>
    <row r="8" spans="1:27" ht="13.5">
      <c r="A8" s="5" t="s">
        <v>35</v>
      </c>
      <c r="B8" s="3"/>
      <c r="C8" s="22">
        <v>3947710</v>
      </c>
      <c r="D8" s="22"/>
      <c r="E8" s="23">
        <v>4764520</v>
      </c>
      <c r="F8" s="24">
        <v>4764520</v>
      </c>
      <c r="G8" s="24">
        <v>1043</v>
      </c>
      <c r="H8" s="24">
        <v>2627791</v>
      </c>
      <c r="I8" s="24">
        <v>386716</v>
      </c>
      <c r="J8" s="24">
        <v>3015550</v>
      </c>
      <c r="K8" s="24">
        <v>257015</v>
      </c>
      <c r="L8" s="24">
        <v>482091</v>
      </c>
      <c r="M8" s="24">
        <v>523884</v>
      </c>
      <c r="N8" s="24">
        <v>1262990</v>
      </c>
      <c r="O8" s="24"/>
      <c r="P8" s="24"/>
      <c r="Q8" s="24"/>
      <c r="R8" s="24"/>
      <c r="S8" s="24"/>
      <c r="T8" s="24"/>
      <c r="U8" s="24"/>
      <c r="V8" s="24"/>
      <c r="W8" s="24">
        <v>4278540</v>
      </c>
      <c r="X8" s="24">
        <v>1886166</v>
      </c>
      <c r="Y8" s="24">
        <v>2392374</v>
      </c>
      <c r="Z8" s="6">
        <v>126.84</v>
      </c>
      <c r="AA8" s="22">
        <v>4764520</v>
      </c>
    </row>
    <row r="9" spans="1:27" ht="13.5">
      <c r="A9" s="2" t="s">
        <v>36</v>
      </c>
      <c r="B9" s="3"/>
      <c r="C9" s="19">
        <f aca="true" t="shared" si="1" ref="C9:Y9">SUM(C10:C14)</f>
        <v>112336232</v>
      </c>
      <c r="D9" s="19">
        <f>SUM(D10:D14)</f>
        <v>0</v>
      </c>
      <c r="E9" s="20">
        <f t="shared" si="1"/>
        <v>57860520</v>
      </c>
      <c r="F9" s="21">
        <f t="shared" si="1"/>
        <v>57860520</v>
      </c>
      <c r="G9" s="21">
        <f t="shared" si="1"/>
        <v>3876908</v>
      </c>
      <c r="H9" s="21">
        <f t="shared" si="1"/>
        <v>5224299</v>
      </c>
      <c r="I9" s="21">
        <f t="shared" si="1"/>
        <v>6801130</v>
      </c>
      <c r="J9" s="21">
        <f t="shared" si="1"/>
        <v>15902337</v>
      </c>
      <c r="K9" s="21">
        <f t="shared" si="1"/>
        <v>3714777</v>
      </c>
      <c r="L9" s="21">
        <f t="shared" si="1"/>
        <v>2068441</v>
      </c>
      <c r="M9" s="21">
        <f t="shared" si="1"/>
        <v>4754747</v>
      </c>
      <c r="N9" s="21">
        <f t="shared" si="1"/>
        <v>10537965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26440302</v>
      </c>
      <c r="X9" s="21">
        <f t="shared" si="1"/>
        <v>27691607</v>
      </c>
      <c r="Y9" s="21">
        <f t="shared" si="1"/>
        <v>-1251305</v>
      </c>
      <c r="Z9" s="4">
        <f>+IF(X9&lt;&gt;0,+(Y9/X9)*100,0)</f>
        <v>-4.518715724948718</v>
      </c>
      <c r="AA9" s="19">
        <f>SUM(AA10:AA14)</f>
        <v>57860520</v>
      </c>
    </row>
    <row r="10" spans="1:27" ht="13.5">
      <c r="A10" s="5" t="s">
        <v>37</v>
      </c>
      <c r="B10" s="3"/>
      <c r="C10" s="22">
        <v>9254050</v>
      </c>
      <c r="D10" s="22"/>
      <c r="E10" s="23">
        <v>8691290</v>
      </c>
      <c r="F10" s="24">
        <v>8691290</v>
      </c>
      <c r="G10" s="24">
        <v>223278</v>
      </c>
      <c r="H10" s="24">
        <v>204883</v>
      </c>
      <c r="I10" s="24">
        <v>180435</v>
      </c>
      <c r="J10" s="24">
        <v>608596</v>
      </c>
      <c r="K10" s="24">
        <v>179217</v>
      </c>
      <c r="L10" s="24">
        <v>288684</v>
      </c>
      <c r="M10" s="24">
        <v>252756</v>
      </c>
      <c r="N10" s="24">
        <v>720657</v>
      </c>
      <c r="O10" s="24"/>
      <c r="P10" s="24"/>
      <c r="Q10" s="24"/>
      <c r="R10" s="24"/>
      <c r="S10" s="24"/>
      <c r="T10" s="24"/>
      <c r="U10" s="24"/>
      <c r="V10" s="24"/>
      <c r="W10" s="24">
        <v>1329253</v>
      </c>
      <c r="X10" s="24">
        <v>3259956</v>
      </c>
      <c r="Y10" s="24">
        <v>-1930703</v>
      </c>
      <c r="Z10" s="6">
        <v>-59.22</v>
      </c>
      <c r="AA10" s="22">
        <v>8691290</v>
      </c>
    </row>
    <row r="11" spans="1:27" ht="13.5">
      <c r="A11" s="5" t="s">
        <v>38</v>
      </c>
      <c r="B11" s="3"/>
      <c r="C11" s="22">
        <v>845437</v>
      </c>
      <c r="D11" s="22"/>
      <c r="E11" s="23">
        <v>1071230</v>
      </c>
      <c r="F11" s="24">
        <v>1071230</v>
      </c>
      <c r="G11" s="24">
        <v>73456</v>
      </c>
      <c r="H11" s="24">
        <v>73456</v>
      </c>
      <c r="I11" s="24">
        <v>73456</v>
      </c>
      <c r="J11" s="24">
        <v>220368</v>
      </c>
      <c r="K11" s="24">
        <v>73456</v>
      </c>
      <c r="L11" s="24">
        <v>76694</v>
      </c>
      <c r="M11" s="24">
        <v>73983</v>
      </c>
      <c r="N11" s="24">
        <v>224133</v>
      </c>
      <c r="O11" s="24"/>
      <c r="P11" s="24"/>
      <c r="Q11" s="24"/>
      <c r="R11" s="24"/>
      <c r="S11" s="24"/>
      <c r="T11" s="24"/>
      <c r="U11" s="24"/>
      <c r="V11" s="24"/>
      <c r="W11" s="24">
        <v>444501</v>
      </c>
      <c r="X11" s="24">
        <v>526966</v>
      </c>
      <c r="Y11" s="24">
        <v>-82465</v>
      </c>
      <c r="Z11" s="6">
        <v>-15.65</v>
      </c>
      <c r="AA11" s="22">
        <v>1071230</v>
      </c>
    </row>
    <row r="12" spans="1:27" ht="13.5">
      <c r="A12" s="5" t="s">
        <v>39</v>
      </c>
      <c r="B12" s="3"/>
      <c r="C12" s="22">
        <v>45722886</v>
      </c>
      <c r="D12" s="22"/>
      <c r="E12" s="23">
        <v>17157000</v>
      </c>
      <c r="F12" s="24">
        <v>17157000</v>
      </c>
      <c r="G12" s="24">
        <v>1307186</v>
      </c>
      <c r="H12" s="24">
        <v>1406061</v>
      </c>
      <c r="I12" s="24">
        <v>1356180</v>
      </c>
      <c r="J12" s="24">
        <v>4069427</v>
      </c>
      <c r="K12" s="24">
        <v>1250807</v>
      </c>
      <c r="L12" s="24">
        <v>1471366</v>
      </c>
      <c r="M12" s="24">
        <v>1804437</v>
      </c>
      <c r="N12" s="24">
        <v>4526610</v>
      </c>
      <c r="O12" s="24"/>
      <c r="P12" s="24"/>
      <c r="Q12" s="24"/>
      <c r="R12" s="24"/>
      <c r="S12" s="24"/>
      <c r="T12" s="24"/>
      <c r="U12" s="24"/>
      <c r="V12" s="24"/>
      <c r="W12" s="24">
        <v>8596037</v>
      </c>
      <c r="X12" s="24">
        <v>7984966</v>
      </c>
      <c r="Y12" s="24">
        <v>611071</v>
      </c>
      <c r="Z12" s="6">
        <v>7.65</v>
      </c>
      <c r="AA12" s="22">
        <v>17157000</v>
      </c>
    </row>
    <row r="13" spans="1:27" ht="13.5">
      <c r="A13" s="5" t="s">
        <v>40</v>
      </c>
      <c r="B13" s="3"/>
      <c r="C13" s="22">
        <v>56513859</v>
      </c>
      <c r="D13" s="22"/>
      <c r="E13" s="23">
        <v>30941000</v>
      </c>
      <c r="F13" s="24">
        <v>30941000</v>
      </c>
      <c r="G13" s="24">
        <v>2272988</v>
      </c>
      <c r="H13" s="24">
        <v>3539899</v>
      </c>
      <c r="I13" s="24">
        <v>5191059</v>
      </c>
      <c r="J13" s="24">
        <v>11003946</v>
      </c>
      <c r="K13" s="24">
        <v>2211297</v>
      </c>
      <c r="L13" s="24">
        <v>231697</v>
      </c>
      <c r="M13" s="24">
        <v>2623571</v>
      </c>
      <c r="N13" s="24">
        <v>5066565</v>
      </c>
      <c r="O13" s="24"/>
      <c r="P13" s="24"/>
      <c r="Q13" s="24"/>
      <c r="R13" s="24"/>
      <c r="S13" s="24"/>
      <c r="T13" s="24"/>
      <c r="U13" s="24"/>
      <c r="V13" s="24"/>
      <c r="W13" s="24">
        <v>16070511</v>
      </c>
      <c r="X13" s="24">
        <v>15919719</v>
      </c>
      <c r="Y13" s="24">
        <v>150792</v>
      </c>
      <c r="Z13" s="6">
        <v>0.95</v>
      </c>
      <c r="AA13" s="22">
        <v>30941000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6368912</v>
      </c>
      <c r="D15" s="19">
        <f>SUM(D16:D18)</f>
        <v>0</v>
      </c>
      <c r="E15" s="20">
        <f t="shared" si="2"/>
        <v>9459020</v>
      </c>
      <c r="F15" s="21">
        <f t="shared" si="2"/>
        <v>9459020</v>
      </c>
      <c r="G15" s="21">
        <f t="shared" si="2"/>
        <v>921032</v>
      </c>
      <c r="H15" s="21">
        <f t="shared" si="2"/>
        <v>944122</v>
      </c>
      <c r="I15" s="21">
        <f t="shared" si="2"/>
        <v>1005440</v>
      </c>
      <c r="J15" s="21">
        <f t="shared" si="2"/>
        <v>2870594</v>
      </c>
      <c r="K15" s="21">
        <f t="shared" si="2"/>
        <v>831777</v>
      </c>
      <c r="L15" s="21">
        <f t="shared" si="2"/>
        <v>454082</v>
      </c>
      <c r="M15" s="21">
        <f t="shared" si="2"/>
        <v>544793</v>
      </c>
      <c r="N15" s="21">
        <f t="shared" si="2"/>
        <v>1830652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4701246</v>
      </c>
      <c r="X15" s="21">
        <f t="shared" si="2"/>
        <v>2957976</v>
      </c>
      <c r="Y15" s="21">
        <f t="shared" si="2"/>
        <v>1743270</v>
      </c>
      <c r="Z15" s="4">
        <f>+IF(X15&lt;&gt;0,+(Y15/X15)*100,0)</f>
        <v>58.93455524994118</v>
      </c>
      <c r="AA15" s="19">
        <f>SUM(AA16:AA18)</f>
        <v>9459020</v>
      </c>
    </row>
    <row r="16" spans="1:27" ht="13.5">
      <c r="A16" s="5" t="s">
        <v>43</v>
      </c>
      <c r="B16" s="3"/>
      <c r="C16" s="22">
        <v>3602148</v>
      </c>
      <c r="D16" s="22"/>
      <c r="E16" s="23">
        <v>3374470</v>
      </c>
      <c r="F16" s="24">
        <v>3374470</v>
      </c>
      <c r="G16" s="24">
        <v>561653</v>
      </c>
      <c r="H16" s="24">
        <v>510838</v>
      </c>
      <c r="I16" s="24">
        <v>375590</v>
      </c>
      <c r="J16" s="24">
        <v>1448081</v>
      </c>
      <c r="K16" s="24">
        <v>369395</v>
      </c>
      <c r="L16" s="24">
        <v>149176</v>
      </c>
      <c r="M16" s="24">
        <v>234856</v>
      </c>
      <c r="N16" s="24">
        <v>753427</v>
      </c>
      <c r="O16" s="24"/>
      <c r="P16" s="24"/>
      <c r="Q16" s="24"/>
      <c r="R16" s="24"/>
      <c r="S16" s="24"/>
      <c r="T16" s="24"/>
      <c r="U16" s="24"/>
      <c r="V16" s="24"/>
      <c r="W16" s="24">
        <v>2201508</v>
      </c>
      <c r="X16" s="24">
        <v>1188490</v>
      </c>
      <c r="Y16" s="24">
        <v>1013018</v>
      </c>
      <c r="Z16" s="6">
        <v>85.24</v>
      </c>
      <c r="AA16" s="22">
        <v>3374470</v>
      </c>
    </row>
    <row r="17" spans="1:27" ht="13.5">
      <c r="A17" s="5" t="s">
        <v>44</v>
      </c>
      <c r="B17" s="3"/>
      <c r="C17" s="22">
        <v>6674434</v>
      </c>
      <c r="D17" s="22"/>
      <c r="E17" s="23">
        <v>6084550</v>
      </c>
      <c r="F17" s="24">
        <v>6084550</v>
      </c>
      <c r="G17" s="24">
        <v>359379</v>
      </c>
      <c r="H17" s="24">
        <v>433284</v>
      </c>
      <c r="I17" s="24">
        <v>629850</v>
      </c>
      <c r="J17" s="24">
        <v>1422513</v>
      </c>
      <c r="K17" s="24">
        <v>462382</v>
      </c>
      <c r="L17" s="24">
        <v>304906</v>
      </c>
      <c r="M17" s="24">
        <v>309937</v>
      </c>
      <c r="N17" s="24">
        <v>1077225</v>
      </c>
      <c r="O17" s="24"/>
      <c r="P17" s="24"/>
      <c r="Q17" s="24"/>
      <c r="R17" s="24"/>
      <c r="S17" s="24"/>
      <c r="T17" s="24"/>
      <c r="U17" s="24"/>
      <c r="V17" s="24"/>
      <c r="W17" s="24">
        <v>2499738</v>
      </c>
      <c r="X17" s="24">
        <v>1769486</v>
      </c>
      <c r="Y17" s="24">
        <v>730252</v>
      </c>
      <c r="Z17" s="6">
        <v>41.27</v>
      </c>
      <c r="AA17" s="22">
        <v>6084550</v>
      </c>
    </row>
    <row r="18" spans="1:27" ht="13.5">
      <c r="A18" s="5" t="s">
        <v>45</v>
      </c>
      <c r="B18" s="3"/>
      <c r="C18" s="22">
        <v>-3907670</v>
      </c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305000233</v>
      </c>
      <c r="D19" s="19">
        <f>SUM(D20:D23)</f>
        <v>0</v>
      </c>
      <c r="E19" s="20">
        <f t="shared" si="3"/>
        <v>327451600</v>
      </c>
      <c r="F19" s="21">
        <f t="shared" si="3"/>
        <v>327451600</v>
      </c>
      <c r="G19" s="21">
        <f t="shared" si="3"/>
        <v>79196255</v>
      </c>
      <c r="H19" s="21">
        <f t="shared" si="3"/>
        <v>19831332</v>
      </c>
      <c r="I19" s="21">
        <f t="shared" si="3"/>
        <v>19512397</v>
      </c>
      <c r="J19" s="21">
        <f t="shared" si="3"/>
        <v>118539984</v>
      </c>
      <c r="K19" s="21">
        <f t="shared" si="3"/>
        <v>22293803</v>
      </c>
      <c r="L19" s="21">
        <f t="shared" si="3"/>
        <v>20274906</v>
      </c>
      <c r="M19" s="21">
        <f t="shared" si="3"/>
        <v>25011948</v>
      </c>
      <c r="N19" s="21">
        <f t="shared" si="3"/>
        <v>67580657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186120641</v>
      </c>
      <c r="X19" s="21">
        <f t="shared" si="3"/>
        <v>186507928</v>
      </c>
      <c r="Y19" s="21">
        <f t="shared" si="3"/>
        <v>-387287</v>
      </c>
      <c r="Z19" s="4">
        <f>+IF(X19&lt;&gt;0,+(Y19/X19)*100,0)</f>
        <v>-0.20765176266394425</v>
      </c>
      <c r="AA19" s="19">
        <f>SUM(AA20:AA23)</f>
        <v>327451600</v>
      </c>
    </row>
    <row r="20" spans="1:27" ht="13.5">
      <c r="A20" s="5" t="s">
        <v>47</v>
      </c>
      <c r="B20" s="3"/>
      <c r="C20" s="22">
        <v>199297270</v>
      </c>
      <c r="D20" s="22"/>
      <c r="E20" s="23">
        <v>209119900</v>
      </c>
      <c r="F20" s="24">
        <v>209119900</v>
      </c>
      <c r="G20" s="24">
        <v>26104393</v>
      </c>
      <c r="H20" s="24">
        <v>12958157</v>
      </c>
      <c r="I20" s="24">
        <v>15274940</v>
      </c>
      <c r="J20" s="24">
        <v>54337490</v>
      </c>
      <c r="K20" s="24">
        <v>15529619</v>
      </c>
      <c r="L20" s="24">
        <v>16528520</v>
      </c>
      <c r="M20" s="24">
        <v>13779470</v>
      </c>
      <c r="N20" s="24">
        <v>45837609</v>
      </c>
      <c r="O20" s="24"/>
      <c r="P20" s="24"/>
      <c r="Q20" s="24"/>
      <c r="R20" s="24"/>
      <c r="S20" s="24"/>
      <c r="T20" s="24"/>
      <c r="U20" s="24"/>
      <c r="V20" s="24"/>
      <c r="W20" s="24">
        <v>100175099</v>
      </c>
      <c r="X20" s="24">
        <v>108485765</v>
      </c>
      <c r="Y20" s="24">
        <v>-8310666</v>
      </c>
      <c r="Z20" s="6">
        <v>-7.66</v>
      </c>
      <c r="AA20" s="22">
        <v>209119900</v>
      </c>
    </row>
    <row r="21" spans="1:27" ht="13.5">
      <c r="A21" s="5" t="s">
        <v>48</v>
      </c>
      <c r="B21" s="3"/>
      <c r="C21" s="22">
        <v>65385337</v>
      </c>
      <c r="D21" s="22"/>
      <c r="E21" s="23">
        <v>72858180</v>
      </c>
      <c r="F21" s="24">
        <v>72858180</v>
      </c>
      <c r="G21" s="24">
        <v>19052990</v>
      </c>
      <c r="H21" s="24">
        <v>6845784</v>
      </c>
      <c r="I21" s="24">
        <v>4549828</v>
      </c>
      <c r="J21" s="24">
        <v>30448602</v>
      </c>
      <c r="K21" s="24">
        <v>6564927</v>
      </c>
      <c r="L21" s="24">
        <v>3483640</v>
      </c>
      <c r="M21" s="24">
        <v>5547838</v>
      </c>
      <c r="N21" s="24">
        <v>15596405</v>
      </c>
      <c r="O21" s="24"/>
      <c r="P21" s="24"/>
      <c r="Q21" s="24"/>
      <c r="R21" s="24"/>
      <c r="S21" s="24"/>
      <c r="T21" s="24"/>
      <c r="U21" s="24"/>
      <c r="V21" s="24"/>
      <c r="W21" s="24">
        <v>46045007</v>
      </c>
      <c r="X21" s="24">
        <v>38406351</v>
      </c>
      <c r="Y21" s="24">
        <v>7638656</v>
      </c>
      <c r="Z21" s="6">
        <v>19.89</v>
      </c>
      <c r="AA21" s="22">
        <v>72858180</v>
      </c>
    </row>
    <row r="22" spans="1:27" ht="13.5">
      <c r="A22" s="5" t="s">
        <v>49</v>
      </c>
      <c r="B22" s="3"/>
      <c r="C22" s="25">
        <v>17516182</v>
      </c>
      <c r="D22" s="25"/>
      <c r="E22" s="26">
        <v>19315260</v>
      </c>
      <c r="F22" s="27">
        <v>19315260</v>
      </c>
      <c r="G22" s="27">
        <v>14367020</v>
      </c>
      <c r="H22" s="27">
        <v>1775</v>
      </c>
      <c r="I22" s="27">
        <v>-63061</v>
      </c>
      <c r="J22" s="27">
        <v>14305734</v>
      </c>
      <c r="K22" s="27">
        <v>196634</v>
      </c>
      <c r="L22" s="27">
        <v>141262</v>
      </c>
      <c r="M22" s="27">
        <v>2549088</v>
      </c>
      <c r="N22" s="27">
        <v>2886984</v>
      </c>
      <c r="O22" s="27"/>
      <c r="P22" s="27"/>
      <c r="Q22" s="27"/>
      <c r="R22" s="27"/>
      <c r="S22" s="27"/>
      <c r="T22" s="27"/>
      <c r="U22" s="27"/>
      <c r="V22" s="27"/>
      <c r="W22" s="27">
        <v>17192718</v>
      </c>
      <c r="X22" s="27">
        <v>16698635</v>
      </c>
      <c r="Y22" s="27">
        <v>494083</v>
      </c>
      <c r="Z22" s="7">
        <v>2.96</v>
      </c>
      <c r="AA22" s="25">
        <v>19315260</v>
      </c>
    </row>
    <row r="23" spans="1:27" ht="13.5">
      <c r="A23" s="5" t="s">
        <v>50</v>
      </c>
      <c r="B23" s="3"/>
      <c r="C23" s="22">
        <v>22801444</v>
      </c>
      <c r="D23" s="22"/>
      <c r="E23" s="23">
        <v>26158260</v>
      </c>
      <c r="F23" s="24">
        <v>26158260</v>
      </c>
      <c r="G23" s="24">
        <v>19671852</v>
      </c>
      <c r="H23" s="24">
        <v>25616</v>
      </c>
      <c r="I23" s="24">
        <v>-249310</v>
      </c>
      <c r="J23" s="24">
        <v>19448158</v>
      </c>
      <c r="K23" s="24">
        <v>2623</v>
      </c>
      <c r="L23" s="24">
        <v>121484</v>
      </c>
      <c r="M23" s="24">
        <v>3135552</v>
      </c>
      <c r="N23" s="24">
        <v>3259659</v>
      </c>
      <c r="O23" s="24"/>
      <c r="P23" s="24"/>
      <c r="Q23" s="24"/>
      <c r="R23" s="24"/>
      <c r="S23" s="24"/>
      <c r="T23" s="24"/>
      <c r="U23" s="24"/>
      <c r="V23" s="24"/>
      <c r="W23" s="24">
        <v>22707817</v>
      </c>
      <c r="X23" s="24">
        <v>22917177</v>
      </c>
      <c r="Y23" s="24">
        <v>-209360</v>
      </c>
      <c r="Z23" s="6">
        <v>-0.91</v>
      </c>
      <c r="AA23" s="22">
        <v>26158260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593598361</v>
      </c>
      <c r="D25" s="40">
        <f>+D5+D9+D15+D19+D24</f>
        <v>0</v>
      </c>
      <c r="E25" s="41">
        <f t="shared" si="4"/>
        <v>576250440</v>
      </c>
      <c r="F25" s="42">
        <f t="shared" si="4"/>
        <v>576250440</v>
      </c>
      <c r="G25" s="42">
        <f t="shared" si="4"/>
        <v>248072074</v>
      </c>
      <c r="H25" s="42">
        <f t="shared" si="4"/>
        <v>28485248</v>
      </c>
      <c r="I25" s="42">
        <f t="shared" si="4"/>
        <v>27894044</v>
      </c>
      <c r="J25" s="42">
        <f t="shared" si="4"/>
        <v>304451366</v>
      </c>
      <c r="K25" s="42">
        <f t="shared" si="4"/>
        <v>28352678</v>
      </c>
      <c r="L25" s="42">
        <f t="shared" si="4"/>
        <v>24309990</v>
      </c>
      <c r="M25" s="42">
        <f t="shared" si="4"/>
        <v>31567111</v>
      </c>
      <c r="N25" s="42">
        <f t="shared" si="4"/>
        <v>84229779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388681145</v>
      </c>
      <c r="X25" s="42">
        <f t="shared" si="4"/>
        <v>387996180</v>
      </c>
      <c r="Y25" s="42">
        <f t="shared" si="4"/>
        <v>684965</v>
      </c>
      <c r="Z25" s="43">
        <f>+IF(X25&lt;&gt;0,+(Y25/X25)*100,0)</f>
        <v>0.17653910922525062</v>
      </c>
      <c r="AA25" s="40">
        <f>+AA5+AA9+AA15+AA19+AA24</f>
        <v>576250440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143072383</v>
      </c>
      <c r="D28" s="19">
        <f>SUM(D29:D31)</f>
        <v>0</v>
      </c>
      <c r="E28" s="20">
        <f t="shared" si="5"/>
        <v>151468256</v>
      </c>
      <c r="F28" s="21">
        <f t="shared" si="5"/>
        <v>151468256</v>
      </c>
      <c r="G28" s="21">
        <f t="shared" si="5"/>
        <v>10960977</v>
      </c>
      <c r="H28" s="21">
        <f t="shared" si="5"/>
        <v>10753420</v>
      </c>
      <c r="I28" s="21">
        <f t="shared" si="5"/>
        <v>20962035</v>
      </c>
      <c r="J28" s="21">
        <f t="shared" si="5"/>
        <v>42676432</v>
      </c>
      <c r="K28" s="21">
        <f t="shared" si="5"/>
        <v>10164278</v>
      </c>
      <c r="L28" s="21">
        <f t="shared" si="5"/>
        <v>12476497</v>
      </c>
      <c r="M28" s="21">
        <f t="shared" si="5"/>
        <v>11399959</v>
      </c>
      <c r="N28" s="21">
        <f t="shared" si="5"/>
        <v>34040734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76717166</v>
      </c>
      <c r="X28" s="21">
        <f t="shared" si="5"/>
        <v>80233357</v>
      </c>
      <c r="Y28" s="21">
        <f t="shared" si="5"/>
        <v>-3516191</v>
      </c>
      <c r="Z28" s="4">
        <f>+IF(X28&lt;&gt;0,+(Y28/X28)*100,0)</f>
        <v>-4.3824552922545665</v>
      </c>
      <c r="AA28" s="19">
        <f>SUM(AA29:AA31)</f>
        <v>151468256</v>
      </c>
    </row>
    <row r="29" spans="1:27" ht="13.5">
      <c r="A29" s="5" t="s">
        <v>33</v>
      </c>
      <c r="B29" s="3"/>
      <c r="C29" s="22">
        <v>47312412</v>
      </c>
      <c r="D29" s="22"/>
      <c r="E29" s="23">
        <v>38223256</v>
      </c>
      <c r="F29" s="24">
        <v>38223256</v>
      </c>
      <c r="G29" s="24">
        <v>3551187</v>
      </c>
      <c r="H29" s="24">
        <v>1370668</v>
      </c>
      <c r="I29" s="24">
        <v>11894801</v>
      </c>
      <c r="J29" s="24">
        <v>16816656</v>
      </c>
      <c r="K29" s="24">
        <v>1629584</v>
      </c>
      <c r="L29" s="24">
        <v>1886713</v>
      </c>
      <c r="M29" s="24">
        <v>3455250</v>
      </c>
      <c r="N29" s="24">
        <v>6971547</v>
      </c>
      <c r="O29" s="24"/>
      <c r="P29" s="24"/>
      <c r="Q29" s="24"/>
      <c r="R29" s="24"/>
      <c r="S29" s="24"/>
      <c r="T29" s="24"/>
      <c r="U29" s="24"/>
      <c r="V29" s="24"/>
      <c r="W29" s="24">
        <v>23788203</v>
      </c>
      <c r="X29" s="24">
        <v>25268917</v>
      </c>
      <c r="Y29" s="24">
        <v>-1480714</v>
      </c>
      <c r="Z29" s="6">
        <v>-5.86</v>
      </c>
      <c r="AA29" s="22">
        <v>38223256</v>
      </c>
    </row>
    <row r="30" spans="1:27" ht="13.5">
      <c r="A30" s="5" t="s">
        <v>34</v>
      </c>
      <c r="B30" s="3"/>
      <c r="C30" s="25">
        <v>30880093</v>
      </c>
      <c r="D30" s="25"/>
      <c r="E30" s="26">
        <v>44267264</v>
      </c>
      <c r="F30" s="27">
        <v>44267264</v>
      </c>
      <c r="G30" s="27">
        <v>2882082</v>
      </c>
      <c r="H30" s="27">
        <v>3382969</v>
      </c>
      <c r="I30" s="27">
        <v>3947302</v>
      </c>
      <c r="J30" s="27">
        <v>10212353</v>
      </c>
      <c r="K30" s="27">
        <v>3253144</v>
      </c>
      <c r="L30" s="27">
        <v>4197267</v>
      </c>
      <c r="M30" s="27">
        <v>3600820</v>
      </c>
      <c r="N30" s="27">
        <v>11051231</v>
      </c>
      <c r="O30" s="27"/>
      <c r="P30" s="27"/>
      <c r="Q30" s="27"/>
      <c r="R30" s="27"/>
      <c r="S30" s="27"/>
      <c r="T30" s="27"/>
      <c r="U30" s="27"/>
      <c r="V30" s="27"/>
      <c r="W30" s="27">
        <v>21263584</v>
      </c>
      <c r="X30" s="27">
        <v>20402247</v>
      </c>
      <c r="Y30" s="27">
        <v>861337</v>
      </c>
      <c r="Z30" s="7">
        <v>4.22</v>
      </c>
      <c r="AA30" s="25">
        <v>44267264</v>
      </c>
    </row>
    <row r="31" spans="1:27" ht="13.5">
      <c r="A31" s="5" t="s">
        <v>35</v>
      </c>
      <c r="B31" s="3"/>
      <c r="C31" s="22">
        <v>64879878</v>
      </c>
      <c r="D31" s="22"/>
      <c r="E31" s="23">
        <v>68977736</v>
      </c>
      <c r="F31" s="24">
        <v>68977736</v>
      </c>
      <c r="G31" s="24">
        <v>4527708</v>
      </c>
      <c r="H31" s="24">
        <v>5999783</v>
      </c>
      <c r="I31" s="24">
        <v>5119932</v>
      </c>
      <c r="J31" s="24">
        <v>15647423</v>
      </c>
      <c r="K31" s="24">
        <v>5281550</v>
      </c>
      <c r="L31" s="24">
        <v>6392517</v>
      </c>
      <c r="M31" s="24">
        <v>4343889</v>
      </c>
      <c r="N31" s="24">
        <v>16017956</v>
      </c>
      <c r="O31" s="24"/>
      <c r="P31" s="24"/>
      <c r="Q31" s="24"/>
      <c r="R31" s="24"/>
      <c r="S31" s="24"/>
      <c r="T31" s="24"/>
      <c r="U31" s="24"/>
      <c r="V31" s="24"/>
      <c r="W31" s="24">
        <v>31665379</v>
      </c>
      <c r="X31" s="24">
        <v>34562193</v>
      </c>
      <c r="Y31" s="24">
        <v>-2896814</v>
      </c>
      <c r="Z31" s="6">
        <v>-8.38</v>
      </c>
      <c r="AA31" s="22">
        <v>68977736</v>
      </c>
    </row>
    <row r="32" spans="1:27" ht="13.5">
      <c r="A32" s="2" t="s">
        <v>36</v>
      </c>
      <c r="B32" s="3"/>
      <c r="C32" s="19">
        <f aca="true" t="shared" si="6" ref="C32:Y32">SUM(C33:C37)</f>
        <v>143750166</v>
      </c>
      <c r="D32" s="19">
        <f>SUM(D33:D37)</f>
        <v>0</v>
      </c>
      <c r="E32" s="20">
        <f t="shared" si="6"/>
        <v>74585600</v>
      </c>
      <c r="F32" s="21">
        <f t="shared" si="6"/>
        <v>74585600</v>
      </c>
      <c r="G32" s="21">
        <f t="shared" si="6"/>
        <v>5221132</v>
      </c>
      <c r="H32" s="21">
        <f t="shared" si="6"/>
        <v>9300723</v>
      </c>
      <c r="I32" s="21">
        <f t="shared" si="6"/>
        <v>7030139</v>
      </c>
      <c r="J32" s="21">
        <f t="shared" si="6"/>
        <v>21551994</v>
      </c>
      <c r="K32" s="21">
        <f t="shared" si="6"/>
        <v>5702303</v>
      </c>
      <c r="L32" s="21">
        <f t="shared" si="6"/>
        <v>9622708</v>
      </c>
      <c r="M32" s="21">
        <f t="shared" si="6"/>
        <v>6691090</v>
      </c>
      <c r="N32" s="21">
        <f t="shared" si="6"/>
        <v>22016101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43568095</v>
      </c>
      <c r="X32" s="21">
        <f t="shared" si="6"/>
        <v>36826164</v>
      </c>
      <c r="Y32" s="21">
        <f t="shared" si="6"/>
        <v>6741931</v>
      </c>
      <c r="Z32" s="4">
        <f>+IF(X32&lt;&gt;0,+(Y32/X32)*100,0)</f>
        <v>18.307448476034594</v>
      </c>
      <c r="AA32" s="19">
        <f>SUM(AA33:AA37)</f>
        <v>74585600</v>
      </c>
    </row>
    <row r="33" spans="1:27" ht="13.5">
      <c r="A33" s="5" t="s">
        <v>37</v>
      </c>
      <c r="B33" s="3"/>
      <c r="C33" s="22">
        <v>11844343</v>
      </c>
      <c r="D33" s="22"/>
      <c r="E33" s="23">
        <v>14369510</v>
      </c>
      <c r="F33" s="24">
        <v>14369510</v>
      </c>
      <c r="G33" s="24">
        <v>1314507</v>
      </c>
      <c r="H33" s="24">
        <v>1016371</v>
      </c>
      <c r="I33" s="24">
        <v>1007189</v>
      </c>
      <c r="J33" s="24">
        <v>3338067</v>
      </c>
      <c r="K33" s="24">
        <v>1050431</v>
      </c>
      <c r="L33" s="24">
        <v>1630732</v>
      </c>
      <c r="M33" s="24">
        <v>1107057</v>
      </c>
      <c r="N33" s="24">
        <v>3788220</v>
      </c>
      <c r="O33" s="24"/>
      <c r="P33" s="24"/>
      <c r="Q33" s="24"/>
      <c r="R33" s="24"/>
      <c r="S33" s="24"/>
      <c r="T33" s="24"/>
      <c r="U33" s="24"/>
      <c r="V33" s="24"/>
      <c r="W33" s="24">
        <v>7126287</v>
      </c>
      <c r="X33" s="24">
        <v>6044256</v>
      </c>
      <c r="Y33" s="24">
        <v>1082031</v>
      </c>
      <c r="Z33" s="6">
        <v>17.9</v>
      </c>
      <c r="AA33" s="22">
        <v>14369510</v>
      </c>
    </row>
    <row r="34" spans="1:27" ht="13.5">
      <c r="A34" s="5" t="s">
        <v>38</v>
      </c>
      <c r="B34" s="3"/>
      <c r="C34" s="22">
        <v>12661192</v>
      </c>
      <c r="D34" s="22"/>
      <c r="E34" s="23">
        <v>12813360</v>
      </c>
      <c r="F34" s="24">
        <v>12813360</v>
      </c>
      <c r="G34" s="24">
        <v>789697</v>
      </c>
      <c r="H34" s="24">
        <v>887922</v>
      </c>
      <c r="I34" s="24">
        <v>878964</v>
      </c>
      <c r="J34" s="24">
        <v>2556583</v>
      </c>
      <c r="K34" s="24">
        <v>993482</v>
      </c>
      <c r="L34" s="24">
        <v>1398362</v>
      </c>
      <c r="M34" s="24">
        <v>1246441</v>
      </c>
      <c r="N34" s="24">
        <v>3638285</v>
      </c>
      <c r="O34" s="24"/>
      <c r="P34" s="24"/>
      <c r="Q34" s="24"/>
      <c r="R34" s="24"/>
      <c r="S34" s="24"/>
      <c r="T34" s="24"/>
      <c r="U34" s="24"/>
      <c r="V34" s="24"/>
      <c r="W34" s="24">
        <v>6194868</v>
      </c>
      <c r="X34" s="24">
        <v>6728974</v>
      </c>
      <c r="Y34" s="24">
        <v>-534106</v>
      </c>
      <c r="Z34" s="6">
        <v>-7.94</v>
      </c>
      <c r="AA34" s="22">
        <v>12813360</v>
      </c>
    </row>
    <row r="35" spans="1:27" ht="13.5">
      <c r="A35" s="5" t="s">
        <v>39</v>
      </c>
      <c r="B35" s="3"/>
      <c r="C35" s="22">
        <v>60982723</v>
      </c>
      <c r="D35" s="22"/>
      <c r="E35" s="23">
        <v>24876980</v>
      </c>
      <c r="F35" s="24">
        <v>24876980</v>
      </c>
      <c r="G35" s="24">
        <v>1848182</v>
      </c>
      <c r="H35" s="24">
        <v>1867636</v>
      </c>
      <c r="I35" s="24">
        <v>2595647</v>
      </c>
      <c r="J35" s="24">
        <v>6311465</v>
      </c>
      <c r="K35" s="24">
        <v>2274268</v>
      </c>
      <c r="L35" s="24">
        <v>3143753</v>
      </c>
      <c r="M35" s="24">
        <v>2471655</v>
      </c>
      <c r="N35" s="24">
        <v>7889676</v>
      </c>
      <c r="O35" s="24"/>
      <c r="P35" s="24"/>
      <c r="Q35" s="24"/>
      <c r="R35" s="24"/>
      <c r="S35" s="24"/>
      <c r="T35" s="24"/>
      <c r="U35" s="24"/>
      <c r="V35" s="24"/>
      <c r="W35" s="24">
        <v>14201141</v>
      </c>
      <c r="X35" s="24">
        <v>12504374</v>
      </c>
      <c r="Y35" s="24">
        <v>1696767</v>
      </c>
      <c r="Z35" s="6">
        <v>13.57</v>
      </c>
      <c r="AA35" s="22">
        <v>24876980</v>
      </c>
    </row>
    <row r="36" spans="1:27" ht="13.5">
      <c r="A36" s="5" t="s">
        <v>40</v>
      </c>
      <c r="B36" s="3"/>
      <c r="C36" s="22">
        <v>53723645</v>
      </c>
      <c r="D36" s="22"/>
      <c r="E36" s="23">
        <v>18466580</v>
      </c>
      <c r="F36" s="24">
        <v>18466580</v>
      </c>
      <c r="G36" s="24">
        <v>928417</v>
      </c>
      <c r="H36" s="24">
        <v>5208499</v>
      </c>
      <c r="I36" s="24">
        <v>2245425</v>
      </c>
      <c r="J36" s="24">
        <v>8382341</v>
      </c>
      <c r="K36" s="24">
        <v>1058737</v>
      </c>
      <c r="L36" s="24">
        <v>2940106</v>
      </c>
      <c r="M36" s="24">
        <v>1514106</v>
      </c>
      <c r="N36" s="24">
        <v>5512949</v>
      </c>
      <c r="O36" s="24"/>
      <c r="P36" s="24"/>
      <c r="Q36" s="24"/>
      <c r="R36" s="24"/>
      <c r="S36" s="24"/>
      <c r="T36" s="24"/>
      <c r="U36" s="24"/>
      <c r="V36" s="24"/>
      <c r="W36" s="24">
        <v>13895290</v>
      </c>
      <c r="X36" s="24">
        <v>9463767</v>
      </c>
      <c r="Y36" s="24">
        <v>4431523</v>
      </c>
      <c r="Z36" s="6">
        <v>46.83</v>
      </c>
      <c r="AA36" s="22">
        <v>18466580</v>
      </c>
    </row>
    <row r="37" spans="1:27" ht="13.5">
      <c r="A37" s="5" t="s">
        <v>41</v>
      </c>
      <c r="B37" s="3"/>
      <c r="C37" s="25">
        <v>4538263</v>
      </c>
      <c r="D37" s="25"/>
      <c r="E37" s="26">
        <v>4059170</v>
      </c>
      <c r="F37" s="27">
        <v>4059170</v>
      </c>
      <c r="G37" s="27">
        <v>340329</v>
      </c>
      <c r="H37" s="27">
        <v>320295</v>
      </c>
      <c r="I37" s="27">
        <v>302914</v>
      </c>
      <c r="J37" s="27">
        <v>963538</v>
      </c>
      <c r="K37" s="27">
        <v>325385</v>
      </c>
      <c r="L37" s="27">
        <v>509755</v>
      </c>
      <c r="M37" s="27">
        <v>351831</v>
      </c>
      <c r="N37" s="27">
        <v>1186971</v>
      </c>
      <c r="O37" s="27"/>
      <c r="P37" s="27"/>
      <c r="Q37" s="27"/>
      <c r="R37" s="27"/>
      <c r="S37" s="27"/>
      <c r="T37" s="27"/>
      <c r="U37" s="27"/>
      <c r="V37" s="27"/>
      <c r="W37" s="27">
        <v>2150509</v>
      </c>
      <c r="X37" s="27">
        <v>2084793</v>
      </c>
      <c r="Y37" s="27">
        <v>65716</v>
      </c>
      <c r="Z37" s="7">
        <v>3.15</v>
      </c>
      <c r="AA37" s="25">
        <v>4059170</v>
      </c>
    </row>
    <row r="38" spans="1:27" ht="13.5">
      <c r="A38" s="2" t="s">
        <v>42</v>
      </c>
      <c r="B38" s="8"/>
      <c r="C38" s="19">
        <f aca="true" t="shared" si="7" ref="C38:Y38">SUM(C39:C41)</f>
        <v>38349059</v>
      </c>
      <c r="D38" s="19">
        <f>SUM(D39:D41)</f>
        <v>0</v>
      </c>
      <c r="E38" s="20">
        <f t="shared" si="7"/>
        <v>38299110</v>
      </c>
      <c r="F38" s="21">
        <f t="shared" si="7"/>
        <v>38299110</v>
      </c>
      <c r="G38" s="21">
        <f t="shared" si="7"/>
        <v>2657158</v>
      </c>
      <c r="H38" s="21">
        <f t="shared" si="7"/>
        <v>2778703</v>
      </c>
      <c r="I38" s="21">
        <f t="shared" si="7"/>
        <v>3012366</v>
      </c>
      <c r="J38" s="21">
        <f t="shared" si="7"/>
        <v>8448227</v>
      </c>
      <c r="K38" s="21">
        <f t="shared" si="7"/>
        <v>2604079</v>
      </c>
      <c r="L38" s="21">
        <f t="shared" si="7"/>
        <v>4065515</v>
      </c>
      <c r="M38" s="21">
        <f t="shared" si="7"/>
        <v>4169274</v>
      </c>
      <c r="N38" s="21">
        <f t="shared" si="7"/>
        <v>10838868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19287095</v>
      </c>
      <c r="X38" s="21">
        <f t="shared" si="7"/>
        <v>16155660</v>
      </c>
      <c r="Y38" s="21">
        <f t="shared" si="7"/>
        <v>3131435</v>
      </c>
      <c r="Z38" s="4">
        <f>+IF(X38&lt;&gt;0,+(Y38/X38)*100,0)</f>
        <v>19.382897387045777</v>
      </c>
      <c r="AA38" s="19">
        <f>SUM(AA39:AA41)</f>
        <v>38299110</v>
      </c>
    </row>
    <row r="39" spans="1:27" ht="13.5">
      <c r="A39" s="5" t="s">
        <v>43</v>
      </c>
      <c r="B39" s="3"/>
      <c r="C39" s="22">
        <v>9480699</v>
      </c>
      <c r="D39" s="22"/>
      <c r="E39" s="23">
        <v>9539000</v>
      </c>
      <c r="F39" s="24">
        <v>9539000</v>
      </c>
      <c r="G39" s="24">
        <v>1046393</v>
      </c>
      <c r="H39" s="24">
        <v>1137678</v>
      </c>
      <c r="I39" s="24">
        <v>858353</v>
      </c>
      <c r="J39" s="24">
        <v>3042424</v>
      </c>
      <c r="K39" s="24">
        <v>836937</v>
      </c>
      <c r="L39" s="24">
        <v>1164042</v>
      </c>
      <c r="M39" s="24">
        <v>706746</v>
      </c>
      <c r="N39" s="24">
        <v>2707725</v>
      </c>
      <c r="O39" s="24"/>
      <c r="P39" s="24"/>
      <c r="Q39" s="24"/>
      <c r="R39" s="24"/>
      <c r="S39" s="24"/>
      <c r="T39" s="24"/>
      <c r="U39" s="24"/>
      <c r="V39" s="24"/>
      <c r="W39" s="24">
        <v>5750149</v>
      </c>
      <c r="X39" s="24">
        <v>4405807</v>
      </c>
      <c r="Y39" s="24">
        <v>1344342</v>
      </c>
      <c r="Z39" s="6">
        <v>30.51</v>
      </c>
      <c r="AA39" s="22">
        <v>9539000</v>
      </c>
    </row>
    <row r="40" spans="1:27" ht="13.5">
      <c r="A40" s="5" t="s">
        <v>44</v>
      </c>
      <c r="B40" s="3"/>
      <c r="C40" s="22">
        <v>27532021</v>
      </c>
      <c r="D40" s="22"/>
      <c r="E40" s="23">
        <v>27722690</v>
      </c>
      <c r="F40" s="24">
        <v>27722690</v>
      </c>
      <c r="G40" s="24">
        <v>1532393</v>
      </c>
      <c r="H40" s="24">
        <v>1548393</v>
      </c>
      <c r="I40" s="24">
        <v>2071417</v>
      </c>
      <c r="J40" s="24">
        <v>5152203</v>
      </c>
      <c r="K40" s="24">
        <v>1641091</v>
      </c>
      <c r="L40" s="24">
        <v>2726457</v>
      </c>
      <c r="M40" s="24">
        <v>3364457</v>
      </c>
      <c r="N40" s="24">
        <v>7732005</v>
      </c>
      <c r="O40" s="24"/>
      <c r="P40" s="24"/>
      <c r="Q40" s="24"/>
      <c r="R40" s="24"/>
      <c r="S40" s="24"/>
      <c r="T40" s="24"/>
      <c r="U40" s="24"/>
      <c r="V40" s="24"/>
      <c r="W40" s="24">
        <v>12884208</v>
      </c>
      <c r="X40" s="24">
        <v>11244505</v>
      </c>
      <c r="Y40" s="24">
        <v>1639703</v>
      </c>
      <c r="Z40" s="6">
        <v>14.58</v>
      </c>
      <c r="AA40" s="22">
        <v>27722690</v>
      </c>
    </row>
    <row r="41" spans="1:27" ht="13.5">
      <c r="A41" s="5" t="s">
        <v>45</v>
      </c>
      <c r="B41" s="3"/>
      <c r="C41" s="22">
        <v>1336339</v>
      </c>
      <c r="D41" s="22"/>
      <c r="E41" s="23">
        <v>1037420</v>
      </c>
      <c r="F41" s="24">
        <v>1037420</v>
      </c>
      <c r="G41" s="24">
        <v>78372</v>
      </c>
      <c r="H41" s="24">
        <v>92632</v>
      </c>
      <c r="I41" s="24">
        <v>82596</v>
      </c>
      <c r="J41" s="24">
        <v>253600</v>
      </c>
      <c r="K41" s="24">
        <v>126051</v>
      </c>
      <c r="L41" s="24">
        <v>175016</v>
      </c>
      <c r="M41" s="24">
        <v>98071</v>
      </c>
      <c r="N41" s="24">
        <v>399138</v>
      </c>
      <c r="O41" s="24"/>
      <c r="P41" s="24"/>
      <c r="Q41" s="24"/>
      <c r="R41" s="24"/>
      <c r="S41" s="24"/>
      <c r="T41" s="24"/>
      <c r="U41" s="24"/>
      <c r="V41" s="24"/>
      <c r="W41" s="24">
        <v>652738</v>
      </c>
      <c r="X41" s="24">
        <v>505348</v>
      </c>
      <c r="Y41" s="24">
        <v>147390</v>
      </c>
      <c r="Z41" s="6">
        <v>29.17</v>
      </c>
      <c r="AA41" s="22">
        <v>1037420</v>
      </c>
    </row>
    <row r="42" spans="1:27" ht="13.5">
      <c r="A42" s="2" t="s">
        <v>46</v>
      </c>
      <c r="B42" s="8"/>
      <c r="C42" s="19">
        <f aca="true" t="shared" si="8" ref="C42:Y42">SUM(C43:C46)</f>
        <v>238856246</v>
      </c>
      <c r="D42" s="19">
        <f>SUM(D43:D46)</f>
        <v>0</v>
      </c>
      <c r="E42" s="20">
        <f t="shared" si="8"/>
        <v>276394668</v>
      </c>
      <c r="F42" s="21">
        <f t="shared" si="8"/>
        <v>276394668</v>
      </c>
      <c r="G42" s="21">
        <f t="shared" si="8"/>
        <v>8020864</v>
      </c>
      <c r="H42" s="21">
        <f t="shared" si="8"/>
        <v>25961769</v>
      </c>
      <c r="I42" s="21">
        <f t="shared" si="8"/>
        <v>21836787</v>
      </c>
      <c r="J42" s="21">
        <f t="shared" si="8"/>
        <v>55819420</v>
      </c>
      <c r="K42" s="21">
        <f t="shared" si="8"/>
        <v>20492882</v>
      </c>
      <c r="L42" s="21">
        <f t="shared" si="8"/>
        <v>18832872</v>
      </c>
      <c r="M42" s="21">
        <f t="shared" si="8"/>
        <v>20780441</v>
      </c>
      <c r="N42" s="21">
        <f t="shared" si="8"/>
        <v>60106195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115925615</v>
      </c>
      <c r="X42" s="21">
        <f t="shared" si="8"/>
        <v>126773546</v>
      </c>
      <c r="Y42" s="21">
        <f t="shared" si="8"/>
        <v>-10847931</v>
      </c>
      <c r="Z42" s="4">
        <f>+IF(X42&lt;&gt;0,+(Y42/X42)*100,0)</f>
        <v>-8.556935845274849</v>
      </c>
      <c r="AA42" s="19">
        <f>SUM(AA43:AA46)</f>
        <v>276394668</v>
      </c>
    </row>
    <row r="43" spans="1:27" ht="13.5">
      <c r="A43" s="5" t="s">
        <v>47</v>
      </c>
      <c r="B43" s="3"/>
      <c r="C43" s="22">
        <v>157049346</v>
      </c>
      <c r="D43" s="22"/>
      <c r="E43" s="23">
        <v>178513635</v>
      </c>
      <c r="F43" s="24">
        <v>178513635</v>
      </c>
      <c r="G43" s="24">
        <v>3093870</v>
      </c>
      <c r="H43" s="24">
        <v>20194356</v>
      </c>
      <c r="I43" s="24">
        <v>14961983</v>
      </c>
      <c r="J43" s="24">
        <v>38250209</v>
      </c>
      <c r="K43" s="24">
        <v>12334480</v>
      </c>
      <c r="L43" s="24">
        <v>11274153</v>
      </c>
      <c r="M43" s="24">
        <v>12282196</v>
      </c>
      <c r="N43" s="24">
        <v>35890829</v>
      </c>
      <c r="O43" s="24"/>
      <c r="P43" s="24"/>
      <c r="Q43" s="24"/>
      <c r="R43" s="24"/>
      <c r="S43" s="24"/>
      <c r="T43" s="24"/>
      <c r="U43" s="24"/>
      <c r="V43" s="24"/>
      <c r="W43" s="24">
        <v>74141038</v>
      </c>
      <c r="X43" s="24">
        <v>82186099</v>
      </c>
      <c r="Y43" s="24">
        <v>-8045061</v>
      </c>
      <c r="Z43" s="6">
        <v>-9.79</v>
      </c>
      <c r="AA43" s="22">
        <v>178513635</v>
      </c>
    </row>
    <row r="44" spans="1:27" ht="13.5">
      <c r="A44" s="5" t="s">
        <v>48</v>
      </c>
      <c r="B44" s="3"/>
      <c r="C44" s="22">
        <v>38781986</v>
      </c>
      <c r="D44" s="22"/>
      <c r="E44" s="23">
        <v>28751002</v>
      </c>
      <c r="F44" s="24">
        <v>28751002</v>
      </c>
      <c r="G44" s="24">
        <v>2227084</v>
      </c>
      <c r="H44" s="24">
        <v>2750887</v>
      </c>
      <c r="I44" s="24">
        <v>2860419</v>
      </c>
      <c r="J44" s="24">
        <v>7838390</v>
      </c>
      <c r="K44" s="24">
        <v>4091634</v>
      </c>
      <c r="L44" s="24">
        <v>3283161</v>
      </c>
      <c r="M44" s="24">
        <v>4270085</v>
      </c>
      <c r="N44" s="24">
        <v>11644880</v>
      </c>
      <c r="O44" s="24"/>
      <c r="P44" s="24"/>
      <c r="Q44" s="24"/>
      <c r="R44" s="24"/>
      <c r="S44" s="24"/>
      <c r="T44" s="24"/>
      <c r="U44" s="24"/>
      <c r="V44" s="24"/>
      <c r="W44" s="24">
        <v>19483270</v>
      </c>
      <c r="X44" s="24">
        <v>21848775</v>
      </c>
      <c r="Y44" s="24">
        <v>-2365505</v>
      </c>
      <c r="Z44" s="6">
        <v>-10.83</v>
      </c>
      <c r="AA44" s="22">
        <v>28751002</v>
      </c>
    </row>
    <row r="45" spans="1:27" ht="13.5">
      <c r="A45" s="5" t="s">
        <v>49</v>
      </c>
      <c r="B45" s="3"/>
      <c r="C45" s="25">
        <v>19684862</v>
      </c>
      <c r="D45" s="25"/>
      <c r="E45" s="26">
        <v>43342066</v>
      </c>
      <c r="F45" s="27">
        <v>43342066</v>
      </c>
      <c r="G45" s="27">
        <v>1607835</v>
      </c>
      <c r="H45" s="27">
        <v>1224597</v>
      </c>
      <c r="I45" s="27">
        <v>1731770</v>
      </c>
      <c r="J45" s="27">
        <v>4564202</v>
      </c>
      <c r="K45" s="27">
        <v>1944224</v>
      </c>
      <c r="L45" s="27">
        <v>1810690</v>
      </c>
      <c r="M45" s="27">
        <v>2067022</v>
      </c>
      <c r="N45" s="27">
        <v>5821936</v>
      </c>
      <c r="O45" s="27"/>
      <c r="P45" s="27"/>
      <c r="Q45" s="27"/>
      <c r="R45" s="27"/>
      <c r="S45" s="27"/>
      <c r="T45" s="27"/>
      <c r="U45" s="27"/>
      <c r="V45" s="27"/>
      <c r="W45" s="27">
        <v>10386138</v>
      </c>
      <c r="X45" s="27">
        <v>10554347</v>
      </c>
      <c r="Y45" s="27">
        <v>-168209</v>
      </c>
      <c r="Z45" s="7">
        <v>-1.59</v>
      </c>
      <c r="AA45" s="25">
        <v>43342066</v>
      </c>
    </row>
    <row r="46" spans="1:27" ht="13.5">
      <c r="A46" s="5" t="s">
        <v>50</v>
      </c>
      <c r="B46" s="3"/>
      <c r="C46" s="22">
        <v>23340052</v>
      </c>
      <c r="D46" s="22"/>
      <c r="E46" s="23">
        <v>25787965</v>
      </c>
      <c r="F46" s="24">
        <v>25787965</v>
      </c>
      <c r="G46" s="24">
        <v>1092075</v>
      </c>
      <c r="H46" s="24">
        <v>1791929</v>
      </c>
      <c r="I46" s="24">
        <v>2282615</v>
      </c>
      <c r="J46" s="24">
        <v>5166619</v>
      </c>
      <c r="K46" s="24">
        <v>2122544</v>
      </c>
      <c r="L46" s="24">
        <v>2464868</v>
      </c>
      <c r="M46" s="24">
        <v>2161138</v>
      </c>
      <c r="N46" s="24">
        <v>6748550</v>
      </c>
      <c r="O46" s="24"/>
      <c r="P46" s="24"/>
      <c r="Q46" s="24"/>
      <c r="R46" s="24"/>
      <c r="S46" s="24"/>
      <c r="T46" s="24"/>
      <c r="U46" s="24"/>
      <c r="V46" s="24"/>
      <c r="W46" s="24">
        <v>11915169</v>
      </c>
      <c r="X46" s="24">
        <v>12184325</v>
      </c>
      <c r="Y46" s="24">
        <v>-269156</v>
      </c>
      <c r="Z46" s="6">
        <v>-2.21</v>
      </c>
      <c r="AA46" s="22">
        <v>25787965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564027854</v>
      </c>
      <c r="D48" s="40">
        <f>+D28+D32+D38+D42+D47</f>
        <v>0</v>
      </c>
      <c r="E48" s="41">
        <f t="shared" si="9"/>
        <v>540747634</v>
      </c>
      <c r="F48" s="42">
        <f t="shared" si="9"/>
        <v>540747634</v>
      </c>
      <c r="G48" s="42">
        <f t="shared" si="9"/>
        <v>26860131</v>
      </c>
      <c r="H48" s="42">
        <f t="shared" si="9"/>
        <v>48794615</v>
      </c>
      <c r="I48" s="42">
        <f t="shared" si="9"/>
        <v>52841327</v>
      </c>
      <c r="J48" s="42">
        <f t="shared" si="9"/>
        <v>128496073</v>
      </c>
      <c r="K48" s="42">
        <f t="shared" si="9"/>
        <v>38963542</v>
      </c>
      <c r="L48" s="42">
        <f t="shared" si="9"/>
        <v>44997592</v>
      </c>
      <c r="M48" s="42">
        <f t="shared" si="9"/>
        <v>43040764</v>
      </c>
      <c r="N48" s="42">
        <f t="shared" si="9"/>
        <v>127001898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255497971</v>
      </c>
      <c r="X48" s="42">
        <f t="shared" si="9"/>
        <v>259988727</v>
      </c>
      <c r="Y48" s="42">
        <f t="shared" si="9"/>
        <v>-4490756</v>
      </c>
      <c r="Z48" s="43">
        <f>+IF(X48&lt;&gt;0,+(Y48/X48)*100,0)</f>
        <v>-1.727288737407449</v>
      </c>
      <c r="AA48" s="40">
        <f>+AA28+AA32+AA38+AA42+AA47</f>
        <v>540747634</v>
      </c>
    </row>
    <row r="49" spans="1:27" ht="13.5">
      <c r="A49" s="14" t="s">
        <v>58</v>
      </c>
      <c r="B49" s="15"/>
      <c r="C49" s="44">
        <f aca="true" t="shared" si="10" ref="C49:Y49">+C25-C48</f>
        <v>29570507</v>
      </c>
      <c r="D49" s="44">
        <f>+D25-D48</f>
        <v>0</v>
      </c>
      <c r="E49" s="45">
        <f t="shared" si="10"/>
        <v>35502806</v>
      </c>
      <c r="F49" s="46">
        <f t="shared" si="10"/>
        <v>35502806</v>
      </c>
      <c r="G49" s="46">
        <f t="shared" si="10"/>
        <v>221211943</v>
      </c>
      <c r="H49" s="46">
        <f t="shared" si="10"/>
        <v>-20309367</v>
      </c>
      <c r="I49" s="46">
        <f t="shared" si="10"/>
        <v>-24947283</v>
      </c>
      <c r="J49" s="46">
        <f t="shared" si="10"/>
        <v>175955293</v>
      </c>
      <c r="K49" s="46">
        <f t="shared" si="10"/>
        <v>-10610864</v>
      </c>
      <c r="L49" s="46">
        <f t="shared" si="10"/>
        <v>-20687602</v>
      </c>
      <c r="M49" s="46">
        <f t="shared" si="10"/>
        <v>-11473653</v>
      </c>
      <c r="N49" s="46">
        <f t="shared" si="10"/>
        <v>-42772119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133183174</v>
      </c>
      <c r="X49" s="46">
        <f>IF(F25=F48,0,X25-X48)</f>
        <v>128007453</v>
      </c>
      <c r="Y49" s="46">
        <f t="shared" si="10"/>
        <v>5175721</v>
      </c>
      <c r="Z49" s="47">
        <f>+IF(X49&lt;&gt;0,+(Y49/X49)*100,0)</f>
        <v>4.0432966039875815</v>
      </c>
      <c r="AA49" s="44">
        <f>+AA25-AA48</f>
        <v>35502806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163210467</v>
      </c>
      <c r="D5" s="19">
        <f>SUM(D6:D8)</f>
        <v>0</v>
      </c>
      <c r="E5" s="20">
        <f t="shared" si="0"/>
        <v>196576571</v>
      </c>
      <c r="F5" s="21">
        <f t="shared" si="0"/>
        <v>204558422</v>
      </c>
      <c r="G5" s="21">
        <f t="shared" si="0"/>
        <v>57776184</v>
      </c>
      <c r="H5" s="21">
        <f t="shared" si="0"/>
        <v>2319220</v>
      </c>
      <c r="I5" s="21">
        <f t="shared" si="0"/>
        <v>2670043</v>
      </c>
      <c r="J5" s="21">
        <f t="shared" si="0"/>
        <v>62765447</v>
      </c>
      <c r="K5" s="21">
        <f t="shared" si="0"/>
        <v>2239606</v>
      </c>
      <c r="L5" s="21">
        <f t="shared" si="0"/>
        <v>29979108</v>
      </c>
      <c r="M5" s="21">
        <f t="shared" si="0"/>
        <v>47088427</v>
      </c>
      <c r="N5" s="21">
        <f t="shared" si="0"/>
        <v>79307141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142072588</v>
      </c>
      <c r="X5" s="21">
        <f t="shared" si="0"/>
        <v>138619290</v>
      </c>
      <c r="Y5" s="21">
        <f t="shared" si="0"/>
        <v>3453298</v>
      </c>
      <c r="Z5" s="4">
        <f>+IF(X5&lt;&gt;0,+(Y5/X5)*100,0)</f>
        <v>2.4912102781654704</v>
      </c>
      <c r="AA5" s="19">
        <f>SUM(AA6:AA8)</f>
        <v>204558422</v>
      </c>
    </row>
    <row r="6" spans="1:27" ht="13.5">
      <c r="A6" s="5" t="s">
        <v>33</v>
      </c>
      <c r="B6" s="3"/>
      <c r="C6" s="22">
        <v>162335268</v>
      </c>
      <c r="D6" s="22"/>
      <c r="E6" s="23">
        <v>195274432</v>
      </c>
      <c r="F6" s="24">
        <v>203256283</v>
      </c>
      <c r="G6" s="24">
        <v>57776184</v>
      </c>
      <c r="H6" s="24">
        <v>2103983</v>
      </c>
      <c r="I6" s="24">
        <v>2239569</v>
      </c>
      <c r="J6" s="24">
        <v>62119736</v>
      </c>
      <c r="K6" s="24">
        <v>1933369</v>
      </c>
      <c r="L6" s="24">
        <v>29979108</v>
      </c>
      <c r="M6" s="24">
        <v>46876501</v>
      </c>
      <c r="N6" s="24">
        <v>78788978</v>
      </c>
      <c r="O6" s="24"/>
      <c r="P6" s="24"/>
      <c r="Q6" s="24"/>
      <c r="R6" s="24"/>
      <c r="S6" s="24"/>
      <c r="T6" s="24"/>
      <c r="U6" s="24"/>
      <c r="V6" s="24"/>
      <c r="W6" s="24">
        <v>140908714</v>
      </c>
      <c r="X6" s="24">
        <v>137968218</v>
      </c>
      <c r="Y6" s="24">
        <v>2940496</v>
      </c>
      <c r="Z6" s="6">
        <v>2.13</v>
      </c>
      <c r="AA6" s="22">
        <v>203256283</v>
      </c>
    </row>
    <row r="7" spans="1:27" ht="13.5">
      <c r="A7" s="5" t="s">
        <v>34</v>
      </c>
      <c r="B7" s="3"/>
      <c r="C7" s="25"/>
      <c r="D7" s="25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7">
        <v>0</v>
      </c>
      <c r="AA7" s="25"/>
    </row>
    <row r="8" spans="1:27" ht="13.5">
      <c r="A8" s="5" t="s">
        <v>35</v>
      </c>
      <c r="B8" s="3"/>
      <c r="C8" s="22">
        <v>875199</v>
      </c>
      <c r="D8" s="22"/>
      <c r="E8" s="23">
        <v>1302139</v>
      </c>
      <c r="F8" s="24">
        <v>1302139</v>
      </c>
      <c r="G8" s="24"/>
      <c r="H8" s="24">
        <v>215237</v>
      </c>
      <c r="I8" s="24">
        <v>430474</v>
      </c>
      <c r="J8" s="24">
        <v>645711</v>
      </c>
      <c r="K8" s="24">
        <v>306237</v>
      </c>
      <c r="L8" s="24"/>
      <c r="M8" s="24">
        <v>211926</v>
      </c>
      <c r="N8" s="24">
        <v>518163</v>
      </c>
      <c r="O8" s="24"/>
      <c r="P8" s="24"/>
      <c r="Q8" s="24"/>
      <c r="R8" s="24"/>
      <c r="S8" s="24"/>
      <c r="T8" s="24"/>
      <c r="U8" s="24"/>
      <c r="V8" s="24"/>
      <c r="W8" s="24">
        <v>1163874</v>
      </c>
      <c r="X8" s="24">
        <v>651072</v>
      </c>
      <c r="Y8" s="24">
        <v>512802</v>
      </c>
      <c r="Z8" s="6">
        <v>78.76</v>
      </c>
      <c r="AA8" s="22">
        <v>1302139</v>
      </c>
    </row>
    <row r="9" spans="1:27" ht="13.5">
      <c r="A9" s="2" t="s">
        <v>36</v>
      </c>
      <c r="B9" s="3"/>
      <c r="C9" s="19">
        <f aca="true" t="shared" si="1" ref="C9:Y9">SUM(C10:C14)</f>
        <v>5326623</v>
      </c>
      <c r="D9" s="19">
        <f>SUM(D10:D14)</f>
        <v>0</v>
      </c>
      <c r="E9" s="20">
        <f t="shared" si="1"/>
        <v>6023831</v>
      </c>
      <c r="F9" s="21">
        <f t="shared" si="1"/>
        <v>6023831</v>
      </c>
      <c r="G9" s="21">
        <f t="shared" si="1"/>
        <v>405931</v>
      </c>
      <c r="H9" s="21">
        <f t="shared" si="1"/>
        <v>491356</v>
      </c>
      <c r="I9" s="21">
        <f t="shared" si="1"/>
        <v>418033</v>
      </c>
      <c r="J9" s="21">
        <f t="shared" si="1"/>
        <v>1315320</v>
      </c>
      <c r="K9" s="21">
        <f t="shared" si="1"/>
        <v>516961</v>
      </c>
      <c r="L9" s="21">
        <f t="shared" si="1"/>
        <v>273927</v>
      </c>
      <c r="M9" s="21">
        <f t="shared" si="1"/>
        <v>491175</v>
      </c>
      <c r="N9" s="21">
        <f t="shared" si="1"/>
        <v>1282063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2597383</v>
      </c>
      <c r="X9" s="21">
        <f t="shared" si="1"/>
        <v>3011916</v>
      </c>
      <c r="Y9" s="21">
        <f t="shared" si="1"/>
        <v>-414533</v>
      </c>
      <c r="Z9" s="4">
        <f>+IF(X9&lt;&gt;0,+(Y9/X9)*100,0)</f>
        <v>-13.76309963491678</v>
      </c>
      <c r="AA9" s="19">
        <f>SUM(AA10:AA14)</f>
        <v>6023831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>
        <v>5143377</v>
      </c>
      <c r="D11" s="22"/>
      <c r="E11" s="23">
        <v>5854871</v>
      </c>
      <c r="F11" s="24">
        <v>5854871</v>
      </c>
      <c r="G11" s="24">
        <v>388391</v>
      </c>
      <c r="H11" s="24">
        <v>476146</v>
      </c>
      <c r="I11" s="24">
        <v>399521</v>
      </c>
      <c r="J11" s="24">
        <v>1264058</v>
      </c>
      <c r="K11" s="24">
        <v>497426</v>
      </c>
      <c r="L11" s="24">
        <v>252287</v>
      </c>
      <c r="M11" s="24">
        <v>476510</v>
      </c>
      <c r="N11" s="24">
        <v>1226223</v>
      </c>
      <c r="O11" s="24"/>
      <c r="P11" s="24"/>
      <c r="Q11" s="24"/>
      <c r="R11" s="24"/>
      <c r="S11" s="24"/>
      <c r="T11" s="24"/>
      <c r="U11" s="24"/>
      <c r="V11" s="24"/>
      <c r="W11" s="24">
        <v>2490281</v>
      </c>
      <c r="X11" s="24">
        <v>2927436</v>
      </c>
      <c r="Y11" s="24">
        <v>-437155</v>
      </c>
      <c r="Z11" s="6">
        <v>-14.93</v>
      </c>
      <c r="AA11" s="22">
        <v>5854871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>
        <v>183246</v>
      </c>
      <c r="D14" s="25"/>
      <c r="E14" s="26">
        <v>168960</v>
      </c>
      <c r="F14" s="27">
        <v>168960</v>
      </c>
      <c r="G14" s="27">
        <v>17540</v>
      </c>
      <c r="H14" s="27">
        <v>15210</v>
      </c>
      <c r="I14" s="27">
        <v>18512</v>
      </c>
      <c r="J14" s="27">
        <v>51262</v>
      </c>
      <c r="K14" s="27">
        <v>19535</v>
      </c>
      <c r="L14" s="27">
        <v>21640</v>
      </c>
      <c r="M14" s="27">
        <v>14665</v>
      </c>
      <c r="N14" s="27">
        <v>55840</v>
      </c>
      <c r="O14" s="27"/>
      <c r="P14" s="27"/>
      <c r="Q14" s="27"/>
      <c r="R14" s="27"/>
      <c r="S14" s="27"/>
      <c r="T14" s="27"/>
      <c r="U14" s="27"/>
      <c r="V14" s="27"/>
      <c r="W14" s="27">
        <v>107102</v>
      </c>
      <c r="X14" s="27">
        <v>84480</v>
      </c>
      <c r="Y14" s="27">
        <v>22622</v>
      </c>
      <c r="Z14" s="7">
        <v>26.78</v>
      </c>
      <c r="AA14" s="25">
        <v>168960</v>
      </c>
    </row>
    <row r="15" spans="1:27" ht="13.5">
      <c r="A15" s="2" t="s">
        <v>42</v>
      </c>
      <c r="B15" s="8"/>
      <c r="C15" s="19">
        <f aca="true" t="shared" si="2" ref="C15:Y15">SUM(C16:C18)</f>
        <v>137906027</v>
      </c>
      <c r="D15" s="19">
        <f>SUM(D16:D18)</f>
        <v>0</v>
      </c>
      <c r="E15" s="20">
        <f t="shared" si="2"/>
        <v>106132000</v>
      </c>
      <c r="F15" s="21">
        <f t="shared" si="2"/>
        <v>106132000</v>
      </c>
      <c r="G15" s="21">
        <f t="shared" si="2"/>
        <v>0</v>
      </c>
      <c r="H15" s="21">
        <f t="shared" si="2"/>
        <v>8960</v>
      </c>
      <c r="I15" s="21">
        <f t="shared" si="2"/>
        <v>0</v>
      </c>
      <c r="J15" s="21">
        <f t="shared" si="2"/>
        <v>8960</v>
      </c>
      <c r="K15" s="21">
        <f t="shared" si="2"/>
        <v>404</v>
      </c>
      <c r="L15" s="21">
        <f t="shared" si="2"/>
        <v>0</v>
      </c>
      <c r="M15" s="21">
        <f t="shared" si="2"/>
        <v>17829</v>
      </c>
      <c r="N15" s="21">
        <f t="shared" si="2"/>
        <v>18233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27193</v>
      </c>
      <c r="X15" s="21">
        <f t="shared" si="2"/>
        <v>66000</v>
      </c>
      <c r="Y15" s="21">
        <f t="shared" si="2"/>
        <v>-38807</v>
      </c>
      <c r="Z15" s="4">
        <f>+IF(X15&lt;&gt;0,+(Y15/X15)*100,0)</f>
        <v>-58.79848484848485</v>
      </c>
      <c r="AA15" s="19">
        <f>SUM(AA16:AA18)</f>
        <v>106132000</v>
      </c>
    </row>
    <row r="16" spans="1:27" ht="13.5">
      <c r="A16" s="5" t="s">
        <v>43</v>
      </c>
      <c r="B16" s="3"/>
      <c r="C16" s="22">
        <v>4000</v>
      </c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137712906</v>
      </c>
      <c r="D17" s="22"/>
      <c r="E17" s="23">
        <v>106000000</v>
      </c>
      <c r="F17" s="24">
        <v>106000000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>
        <v>106000000</v>
      </c>
    </row>
    <row r="18" spans="1:27" ht="13.5">
      <c r="A18" s="5" t="s">
        <v>45</v>
      </c>
      <c r="B18" s="3"/>
      <c r="C18" s="22">
        <v>189121</v>
      </c>
      <c r="D18" s="22"/>
      <c r="E18" s="23">
        <v>132000</v>
      </c>
      <c r="F18" s="24">
        <v>132000</v>
      </c>
      <c r="G18" s="24"/>
      <c r="H18" s="24">
        <v>8960</v>
      </c>
      <c r="I18" s="24"/>
      <c r="J18" s="24">
        <v>8960</v>
      </c>
      <c r="K18" s="24">
        <v>404</v>
      </c>
      <c r="L18" s="24"/>
      <c r="M18" s="24">
        <v>17829</v>
      </c>
      <c r="N18" s="24">
        <v>18233</v>
      </c>
      <c r="O18" s="24"/>
      <c r="P18" s="24"/>
      <c r="Q18" s="24"/>
      <c r="R18" s="24"/>
      <c r="S18" s="24"/>
      <c r="T18" s="24"/>
      <c r="U18" s="24"/>
      <c r="V18" s="24"/>
      <c r="W18" s="24">
        <v>27193</v>
      </c>
      <c r="X18" s="24">
        <v>66000</v>
      </c>
      <c r="Y18" s="24">
        <v>-38807</v>
      </c>
      <c r="Z18" s="6">
        <v>-58.8</v>
      </c>
      <c r="AA18" s="22">
        <v>132000</v>
      </c>
    </row>
    <row r="19" spans="1:27" ht="13.5">
      <c r="A19" s="2" t="s">
        <v>46</v>
      </c>
      <c r="B19" s="8"/>
      <c r="C19" s="19">
        <f aca="true" t="shared" si="3" ref="C19:Y19">SUM(C20:C23)</f>
        <v>120000</v>
      </c>
      <c r="D19" s="19">
        <f>SUM(D20:D23)</f>
        <v>0</v>
      </c>
      <c r="E19" s="20">
        <f t="shared" si="3"/>
        <v>84480</v>
      </c>
      <c r="F19" s="21">
        <f t="shared" si="3"/>
        <v>84480</v>
      </c>
      <c r="G19" s="21">
        <f t="shared" si="3"/>
        <v>0</v>
      </c>
      <c r="H19" s="21">
        <f t="shared" si="3"/>
        <v>50000</v>
      </c>
      <c r="I19" s="21">
        <f t="shared" si="3"/>
        <v>40000</v>
      </c>
      <c r="J19" s="21">
        <f t="shared" si="3"/>
        <v>90000</v>
      </c>
      <c r="K19" s="21">
        <f t="shared" si="3"/>
        <v>0</v>
      </c>
      <c r="L19" s="21">
        <f t="shared" si="3"/>
        <v>0</v>
      </c>
      <c r="M19" s="21">
        <f t="shared" si="3"/>
        <v>639500</v>
      </c>
      <c r="N19" s="21">
        <f t="shared" si="3"/>
        <v>639500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729500</v>
      </c>
      <c r="X19" s="21">
        <f t="shared" si="3"/>
        <v>42240</v>
      </c>
      <c r="Y19" s="21">
        <f t="shared" si="3"/>
        <v>687260</v>
      </c>
      <c r="Z19" s="4">
        <f>+IF(X19&lt;&gt;0,+(Y19/X19)*100,0)</f>
        <v>1627.0359848484848</v>
      </c>
      <c r="AA19" s="19">
        <f>SUM(AA20:AA23)</f>
        <v>84480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>
        <v>50000</v>
      </c>
      <c r="I21" s="24">
        <v>40000</v>
      </c>
      <c r="J21" s="24">
        <v>90000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>
        <v>90000</v>
      </c>
      <c r="X21" s="24"/>
      <c r="Y21" s="24">
        <v>90000</v>
      </c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>
        <v>120000</v>
      </c>
      <c r="D23" s="22"/>
      <c r="E23" s="23">
        <v>84480</v>
      </c>
      <c r="F23" s="24">
        <v>84480</v>
      </c>
      <c r="G23" s="24"/>
      <c r="H23" s="24"/>
      <c r="I23" s="24"/>
      <c r="J23" s="24"/>
      <c r="K23" s="24"/>
      <c r="L23" s="24"/>
      <c r="M23" s="24">
        <v>639500</v>
      </c>
      <c r="N23" s="24">
        <v>639500</v>
      </c>
      <c r="O23" s="24"/>
      <c r="P23" s="24"/>
      <c r="Q23" s="24"/>
      <c r="R23" s="24"/>
      <c r="S23" s="24"/>
      <c r="T23" s="24"/>
      <c r="U23" s="24"/>
      <c r="V23" s="24"/>
      <c r="W23" s="24">
        <v>639500</v>
      </c>
      <c r="X23" s="24">
        <v>42240</v>
      </c>
      <c r="Y23" s="24">
        <v>597260</v>
      </c>
      <c r="Z23" s="6">
        <v>1413.97</v>
      </c>
      <c r="AA23" s="22">
        <v>84480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306563117</v>
      </c>
      <c r="D25" s="40">
        <f>+D5+D9+D15+D19+D24</f>
        <v>0</v>
      </c>
      <c r="E25" s="41">
        <f t="shared" si="4"/>
        <v>308816882</v>
      </c>
      <c r="F25" s="42">
        <f t="shared" si="4"/>
        <v>316798733</v>
      </c>
      <c r="G25" s="42">
        <f t="shared" si="4"/>
        <v>58182115</v>
      </c>
      <c r="H25" s="42">
        <f t="shared" si="4"/>
        <v>2869536</v>
      </c>
      <c r="I25" s="42">
        <f t="shared" si="4"/>
        <v>3128076</v>
      </c>
      <c r="J25" s="42">
        <f t="shared" si="4"/>
        <v>64179727</v>
      </c>
      <c r="K25" s="42">
        <f t="shared" si="4"/>
        <v>2756971</v>
      </c>
      <c r="L25" s="42">
        <f t="shared" si="4"/>
        <v>30253035</v>
      </c>
      <c r="M25" s="42">
        <f t="shared" si="4"/>
        <v>48236931</v>
      </c>
      <c r="N25" s="42">
        <f t="shared" si="4"/>
        <v>81246937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145426664</v>
      </c>
      <c r="X25" s="42">
        <f t="shared" si="4"/>
        <v>141739446</v>
      </c>
      <c r="Y25" s="42">
        <f t="shared" si="4"/>
        <v>3687218</v>
      </c>
      <c r="Z25" s="43">
        <f>+IF(X25&lt;&gt;0,+(Y25/X25)*100,0)</f>
        <v>2.6014056806741013</v>
      </c>
      <c r="AA25" s="40">
        <f>+AA5+AA9+AA15+AA19+AA24</f>
        <v>316798733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109453234</v>
      </c>
      <c r="D28" s="19">
        <f>SUM(D29:D31)</f>
        <v>0</v>
      </c>
      <c r="E28" s="20">
        <f t="shared" si="5"/>
        <v>117701199</v>
      </c>
      <c r="F28" s="21">
        <f t="shared" si="5"/>
        <v>125129887</v>
      </c>
      <c r="G28" s="21">
        <f t="shared" si="5"/>
        <v>3985225</v>
      </c>
      <c r="H28" s="21">
        <f t="shared" si="5"/>
        <v>5083111</v>
      </c>
      <c r="I28" s="21">
        <f t="shared" si="5"/>
        <v>6066140</v>
      </c>
      <c r="J28" s="21">
        <f t="shared" si="5"/>
        <v>15134476</v>
      </c>
      <c r="K28" s="21">
        <f t="shared" si="5"/>
        <v>6314220</v>
      </c>
      <c r="L28" s="21">
        <f t="shared" si="5"/>
        <v>7865266</v>
      </c>
      <c r="M28" s="21">
        <f t="shared" si="5"/>
        <v>5740703</v>
      </c>
      <c r="N28" s="21">
        <f t="shared" si="5"/>
        <v>19920189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35054665</v>
      </c>
      <c r="X28" s="21">
        <f t="shared" si="5"/>
        <v>55401539</v>
      </c>
      <c r="Y28" s="21">
        <f t="shared" si="5"/>
        <v>-20346874</v>
      </c>
      <c r="Z28" s="4">
        <f>+IF(X28&lt;&gt;0,+(Y28/X28)*100,0)</f>
        <v>-36.726189140702395</v>
      </c>
      <c r="AA28" s="19">
        <f>SUM(AA29:AA31)</f>
        <v>125129887</v>
      </c>
    </row>
    <row r="29" spans="1:27" ht="13.5">
      <c r="A29" s="5" t="s">
        <v>33</v>
      </c>
      <c r="B29" s="3"/>
      <c r="C29" s="22">
        <v>65949039</v>
      </c>
      <c r="D29" s="22"/>
      <c r="E29" s="23">
        <v>63639421</v>
      </c>
      <c r="F29" s="24">
        <v>69675655</v>
      </c>
      <c r="G29" s="24">
        <v>1382429</v>
      </c>
      <c r="H29" s="24">
        <v>1523955</v>
      </c>
      <c r="I29" s="24">
        <v>1815473</v>
      </c>
      <c r="J29" s="24">
        <v>4721857</v>
      </c>
      <c r="K29" s="24">
        <v>2868577</v>
      </c>
      <c r="L29" s="24">
        <v>2323511</v>
      </c>
      <c r="M29" s="24">
        <v>2717808</v>
      </c>
      <c r="N29" s="24">
        <v>7909896</v>
      </c>
      <c r="O29" s="24"/>
      <c r="P29" s="24"/>
      <c r="Q29" s="24"/>
      <c r="R29" s="24"/>
      <c r="S29" s="24"/>
      <c r="T29" s="24"/>
      <c r="U29" s="24"/>
      <c r="V29" s="24"/>
      <c r="W29" s="24">
        <v>12631753</v>
      </c>
      <c r="X29" s="24">
        <v>28289777</v>
      </c>
      <c r="Y29" s="24">
        <v>-15658024</v>
      </c>
      <c r="Z29" s="6">
        <v>-55.35</v>
      </c>
      <c r="AA29" s="22">
        <v>69675655</v>
      </c>
    </row>
    <row r="30" spans="1:27" ht="13.5">
      <c r="A30" s="5" t="s">
        <v>34</v>
      </c>
      <c r="B30" s="3"/>
      <c r="C30" s="25">
        <v>17259103</v>
      </c>
      <c r="D30" s="25"/>
      <c r="E30" s="26">
        <v>24698521</v>
      </c>
      <c r="F30" s="27">
        <v>24772036</v>
      </c>
      <c r="G30" s="27">
        <v>1038895</v>
      </c>
      <c r="H30" s="27">
        <v>1635421</v>
      </c>
      <c r="I30" s="27">
        <v>1840113</v>
      </c>
      <c r="J30" s="27">
        <v>4514429</v>
      </c>
      <c r="K30" s="27">
        <v>1250376</v>
      </c>
      <c r="L30" s="27">
        <v>2341097</v>
      </c>
      <c r="M30" s="27">
        <v>1137295</v>
      </c>
      <c r="N30" s="27">
        <v>4728768</v>
      </c>
      <c r="O30" s="27"/>
      <c r="P30" s="27"/>
      <c r="Q30" s="27"/>
      <c r="R30" s="27"/>
      <c r="S30" s="27"/>
      <c r="T30" s="27"/>
      <c r="U30" s="27"/>
      <c r="V30" s="27"/>
      <c r="W30" s="27">
        <v>9243197</v>
      </c>
      <c r="X30" s="27">
        <v>12352110</v>
      </c>
      <c r="Y30" s="27">
        <v>-3108913</v>
      </c>
      <c r="Z30" s="7">
        <v>-25.17</v>
      </c>
      <c r="AA30" s="25">
        <v>24772036</v>
      </c>
    </row>
    <row r="31" spans="1:27" ht="13.5">
      <c r="A31" s="5" t="s">
        <v>35</v>
      </c>
      <c r="B31" s="3"/>
      <c r="C31" s="22">
        <v>26245092</v>
      </c>
      <c r="D31" s="22"/>
      <c r="E31" s="23">
        <v>29363257</v>
      </c>
      <c r="F31" s="24">
        <v>30682196</v>
      </c>
      <c r="G31" s="24">
        <v>1563901</v>
      </c>
      <c r="H31" s="24">
        <v>1923735</v>
      </c>
      <c r="I31" s="24">
        <v>2410554</v>
      </c>
      <c r="J31" s="24">
        <v>5898190</v>
      </c>
      <c r="K31" s="24">
        <v>2195267</v>
      </c>
      <c r="L31" s="24">
        <v>3200658</v>
      </c>
      <c r="M31" s="24">
        <v>1885600</v>
      </c>
      <c r="N31" s="24">
        <v>7281525</v>
      </c>
      <c r="O31" s="24"/>
      <c r="P31" s="24"/>
      <c r="Q31" s="24"/>
      <c r="R31" s="24"/>
      <c r="S31" s="24"/>
      <c r="T31" s="24"/>
      <c r="U31" s="24"/>
      <c r="V31" s="24"/>
      <c r="W31" s="24">
        <v>13179715</v>
      </c>
      <c r="X31" s="24">
        <v>14759652</v>
      </c>
      <c r="Y31" s="24">
        <v>-1579937</v>
      </c>
      <c r="Z31" s="6">
        <v>-10.7</v>
      </c>
      <c r="AA31" s="22">
        <v>30682196</v>
      </c>
    </row>
    <row r="32" spans="1:27" ht="13.5">
      <c r="A32" s="2" t="s">
        <v>36</v>
      </c>
      <c r="B32" s="3"/>
      <c r="C32" s="19">
        <f aca="true" t="shared" si="6" ref="C32:Y32">SUM(C33:C37)</f>
        <v>63230121</v>
      </c>
      <c r="D32" s="19">
        <f>SUM(D33:D37)</f>
        <v>0</v>
      </c>
      <c r="E32" s="20">
        <f t="shared" si="6"/>
        <v>65305027</v>
      </c>
      <c r="F32" s="21">
        <f t="shared" si="6"/>
        <v>65654335</v>
      </c>
      <c r="G32" s="21">
        <f t="shared" si="6"/>
        <v>3972372</v>
      </c>
      <c r="H32" s="21">
        <f t="shared" si="6"/>
        <v>4329088</v>
      </c>
      <c r="I32" s="21">
        <f t="shared" si="6"/>
        <v>4968755</v>
      </c>
      <c r="J32" s="21">
        <f t="shared" si="6"/>
        <v>13270215</v>
      </c>
      <c r="K32" s="21">
        <f t="shared" si="6"/>
        <v>4687461</v>
      </c>
      <c r="L32" s="21">
        <f t="shared" si="6"/>
        <v>6275437</v>
      </c>
      <c r="M32" s="21">
        <f t="shared" si="6"/>
        <v>4788683</v>
      </c>
      <c r="N32" s="21">
        <f t="shared" si="6"/>
        <v>15751581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29021796</v>
      </c>
      <c r="X32" s="21">
        <f t="shared" si="6"/>
        <v>32349198</v>
      </c>
      <c r="Y32" s="21">
        <f t="shared" si="6"/>
        <v>-3327402</v>
      </c>
      <c r="Z32" s="4">
        <f>+IF(X32&lt;&gt;0,+(Y32/X32)*100,0)</f>
        <v>-10.285887149350657</v>
      </c>
      <c r="AA32" s="19">
        <f>SUM(AA33:AA37)</f>
        <v>65654335</v>
      </c>
    </row>
    <row r="33" spans="1:27" ht="13.5">
      <c r="A33" s="5" t="s">
        <v>37</v>
      </c>
      <c r="B33" s="3"/>
      <c r="C33" s="22">
        <v>2278869</v>
      </c>
      <c r="D33" s="22"/>
      <c r="E33" s="23">
        <v>2918357</v>
      </c>
      <c r="F33" s="24">
        <v>3088872</v>
      </c>
      <c r="G33" s="24">
        <v>174796</v>
      </c>
      <c r="H33" s="24">
        <v>188641</v>
      </c>
      <c r="I33" s="24">
        <v>227495</v>
      </c>
      <c r="J33" s="24">
        <v>590932</v>
      </c>
      <c r="K33" s="24">
        <v>185035</v>
      </c>
      <c r="L33" s="24">
        <v>328252</v>
      </c>
      <c r="M33" s="24">
        <v>222873</v>
      </c>
      <c r="N33" s="24">
        <v>736160</v>
      </c>
      <c r="O33" s="24"/>
      <c r="P33" s="24"/>
      <c r="Q33" s="24"/>
      <c r="R33" s="24"/>
      <c r="S33" s="24"/>
      <c r="T33" s="24"/>
      <c r="U33" s="24"/>
      <c r="V33" s="24"/>
      <c r="W33" s="24">
        <v>1327092</v>
      </c>
      <c r="X33" s="24">
        <v>1209180</v>
      </c>
      <c r="Y33" s="24">
        <v>117912</v>
      </c>
      <c r="Z33" s="6">
        <v>9.75</v>
      </c>
      <c r="AA33" s="22">
        <v>3088872</v>
      </c>
    </row>
    <row r="34" spans="1:27" ht="13.5">
      <c r="A34" s="5" t="s">
        <v>38</v>
      </c>
      <c r="B34" s="3"/>
      <c r="C34" s="22">
        <v>8276835</v>
      </c>
      <c r="D34" s="22"/>
      <c r="E34" s="23">
        <v>9742761</v>
      </c>
      <c r="F34" s="24">
        <v>9751438</v>
      </c>
      <c r="G34" s="24">
        <v>437657</v>
      </c>
      <c r="H34" s="24">
        <v>521388</v>
      </c>
      <c r="I34" s="24">
        <v>657878</v>
      </c>
      <c r="J34" s="24">
        <v>1616923</v>
      </c>
      <c r="K34" s="24">
        <v>733903</v>
      </c>
      <c r="L34" s="24">
        <v>979901</v>
      </c>
      <c r="M34" s="24">
        <v>787918</v>
      </c>
      <c r="N34" s="24">
        <v>2501722</v>
      </c>
      <c r="O34" s="24"/>
      <c r="P34" s="24"/>
      <c r="Q34" s="24"/>
      <c r="R34" s="24"/>
      <c r="S34" s="24"/>
      <c r="T34" s="24"/>
      <c r="U34" s="24"/>
      <c r="V34" s="24"/>
      <c r="W34" s="24">
        <v>4118645</v>
      </c>
      <c r="X34" s="24">
        <v>4899180</v>
      </c>
      <c r="Y34" s="24">
        <v>-780535</v>
      </c>
      <c r="Z34" s="6">
        <v>-15.93</v>
      </c>
      <c r="AA34" s="22">
        <v>9751438</v>
      </c>
    </row>
    <row r="35" spans="1:27" ht="13.5">
      <c r="A35" s="5" t="s">
        <v>39</v>
      </c>
      <c r="B35" s="3"/>
      <c r="C35" s="22">
        <v>28928067</v>
      </c>
      <c r="D35" s="22"/>
      <c r="E35" s="23">
        <v>25179083</v>
      </c>
      <c r="F35" s="24">
        <v>25179083</v>
      </c>
      <c r="G35" s="24">
        <v>1443043</v>
      </c>
      <c r="H35" s="24">
        <v>1444957</v>
      </c>
      <c r="I35" s="24">
        <v>1923721</v>
      </c>
      <c r="J35" s="24">
        <v>4811721</v>
      </c>
      <c r="K35" s="24">
        <v>1761760</v>
      </c>
      <c r="L35" s="24">
        <v>2079842</v>
      </c>
      <c r="M35" s="24">
        <v>1500949</v>
      </c>
      <c r="N35" s="24">
        <v>5342551</v>
      </c>
      <c r="O35" s="24"/>
      <c r="P35" s="24"/>
      <c r="Q35" s="24"/>
      <c r="R35" s="24"/>
      <c r="S35" s="24"/>
      <c r="T35" s="24"/>
      <c r="U35" s="24"/>
      <c r="V35" s="24"/>
      <c r="W35" s="24">
        <v>10154272</v>
      </c>
      <c r="X35" s="24">
        <v>12590436</v>
      </c>
      <c r="Y35" s="24">
        <v>-2436164</v>
      </c>
      <c r="Z35" s="6">
        <v>-19.35</v>
      </c>
      <c r="AA35" s="22">
        <v>25179083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23746350</v>
      </c>
      <c r="D37" s="25"/>
      <c r="E37" s="26">
        <v>27464826</v>
      </c>
      <c r="F37" s="27">
        <v>27634942</v>
      </c>
      <c r="G37" s="27">
        <v>1916876</v>
      </c>
      <c r="H37" s="27">
        <v>2174102</v>
      </c>
      <c r="I37" s="27">
        <v>2159661</v>
      </c>
      <c r="J37" s="27">
        <v>6250639</v>
      </c>
      <c r="K37" s="27">
        <v>2006763</v>
      </c>
      <c r="L37" s="27">
        <v>2887442</v>
      </c>
      <c r="M37" s="27">
        <v>2276943</v>
      </c>
      <c r="N37" s="27">
        <v>7171148</v>
      </c>
      <c r="O37" s="27"/>
      <c r="P37" s="27"/>
      <c r="Q37" s="27"/>
      <c r="R37" s="27"/>
      <c r="S37" s="27"/>
      <c r="T37" s="27"/>
      <c r="U37" s="27"/>
      <c r="V37" s="27"/>
      <c r="W37" s="27">
        <v>13421787</v>
      </c>
      <c r="X37" s="27">
        <v>13650402</v>
      </c>
      <c r="Y37" s="27">
        <v>-228615</v>
      </c>
      <c r="Z37" s="7">
        <v>-1.67</v>
      </c>
      <c r="AA37" s="25">
        <v>27634942</v>
      </c>
    </row>
    <row r="38" spans="1:27" ht="13.5">
      <c r="A38" s="2" t="s">
        <v>42</v>
      </c>
      <c r="B38" s="8"/>
      <c r="C38" s="19">
        <f aca="true" t="shared" si="7" ref="C38:Y38">SUM(C39:C41)</f>
        <v>137364695</v>
      </c>
      <c r="D38" s="19">
        <f>SUM(D39:D41)</f>
        <v>0</v>
      </c>
      <c r="E38" s="20">
        <f t="shared" si="7"/>
        <v>118236868</v>
      </c>
      <c r="F38" s="21">
        <f t="shared" si="7"/>
        <v>118377516</v>
      </c>
      <c r="G38" s="21">
        <f t="shared" si="7"/>
        <v>577256</v>
      </c>
      <c r="H38" s="21">
        <f t="shared" si="7"/>
        <v>475277</v>
      </c>
      <c r="I38" s="21">
        <f t="shared" si="7"/>
        <v>693508</v>
      </c>
      <c r="J38" s="21">
        <f t="shared" si="7"/>
        <v>1746041</v>
      </c>
      <c r="K38" s="21">
        <f t="shared" si="7"/>
        <v>609927</v>
      </c>
      <c r="L38" s="21">
        <f t="shared" si="7"/>
        <v>985727</v>
      </c>
      <c r="M38" s="21">
        <f t="shared" si="7"/>
        <v>581068</v>
      </c>
      <c r="N38" s="21">
        <f t="shared" si="7"/>
        <v>2176722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3922763</v>
      </c>
      <c r="X38" s="21">
        <f t="shared" si="7"/>
        <v>5869806</v>
      </c>
      <c r="Y38" s="21">
        <f t="shared" si="7"/>
        <v>-1947043</v>
      </c>
      <c r="Z38" s="4">
        <f>+IF(X38&lt;&gt;0,+(Y38/X38)*100,0)</f>
        <v>-33.170482976779816</v>
      </c>
      <c r="AA38" s="19">
        <f>SUM(AA39:AA41)</f>
        <v>118377516</v>
      </c>
    </row>
    <row r="39" spans="1:27" ht="13.5">
      <c r="A39" s="5" t="s">
        <v>43</v>
      </c>
      <c r="B39" s="3"/>
      <c r="C39" s="22">
        <v>6192786</v>
      </c>
      <c r="D39" s="22"/>
      <c r="E39" s="23">
        <v>6909136</v>
      </c>
      <c r="F39" s="24">
        <v>6909136</v>
      </c>
      <c r="G39" s="24">
        <v>396149</v>
      </c>
      <c r="H39" s="24">
        <v>427480</v>
      </c>
      <c r="I39" s="24">
        <v>538992</v>
      </c>
      <c r="J39" s="24">
        <v>1362621</v>
      </c>
      <c r="K39" s="24">
        <v>483848</v>
      </c>
      <c r="L39" s="24">
        <v>780454</v>
      </c>
      <c r="M39" s="24">
        <v>437266</v>
      </c>
      <c r="N39" s="24">
        <v>1701568</v>
      </c>
      <c r="O39" s="24"/>
      <c r="P39" s="24"/>
      <c r="Q39" s="24"/>
      <c r="R39" s="24"/>
      <c r="S39" s="24"/>
      <c r="T39" s="24"/>
      <c r="U39" s="24"/>
      <c r="V39" s="24"/>
      <c r="W39" s="24">
        <v>3064189</v>
      </c>
      <c r="X39" s="24">
        <v>3205938</v>
      </c>
      <c r="Y39" s="24">
        <v>-141749</v>
      </c>
      <c r="Z39" s="6">
        <v>-4.42</v>
      </c>
      <c r="AA39" s="22">
        <v>6909136</v>
      </c>
    </row>
    <row r="40" spans="1:27" ht="13.5">
      <c r="A40" s="5" t="s">
        <v>44</v>
      </c>
      <c r="B40" s="3"/>
      <c r="C40" s="22">
        <v>125443645</v>
      </c>
      <c r="D40" s="22"/>
      <c r="E40" s="23">
        <v>108891352</v>
      </c>
      <c r="F40" s="24">
        <v>109032000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>
        <v>1445676</v>
      </c>
      <c r="Y40" s="24">
        <v>-1445676</v>
      </c>
      <c r="Z40" s="6">
        <v>-100</v>
      </c>
      <c r="AA40" s="22">
        <v>109032000</v>
      </c>
    </row>
    <row r="41" spans="1:27" ht="13.5">
      <c r="A41" s="5" t="s">
        <v>45</v>
      </c>
      <c r="B41" s="3"/>
      <c r="C41" s="22">
        <v>5728264</v>
      </c>
      <c r="D41" s="22"/>
      <c r="E41" s="23">
        <v>2436380</v>
      </c>
      <c r="F41" s="24">
        <v>2436380</v>
      </c>
      <c r="G41" s="24">
        <v>181107</v>
      </c>
      <c r="H41" s="24">
        <v>47797</v>
      </c>
      <c r="I41" s="24">
        <v>154516</v>
      </c>
      <c r="J41" s="24">
        <v>383420</v>
      </c>
      <c r="K41" s="24">
        <v>126079</v>
      </c>
      <c r="L41" s="24">
        <v>205273</v>
      </c>
      <c r="M41" s="24">
        <v>143802</v>
      </c>
      <c r="N41" s="24">
        <v>475154</v>
      </c>
      <c r="O41" s="24"/>
      <c r="P41" s="24"/>
      <c r="Q41" s="24"/>
      <c r="R41" s="24"/>
      <c r="S41" s="24"/>
      <c r="T41" s="24"/>
      <c r="U41" s="24"/>
      <c r="V41" s="24"/>
      <c r="W41" s="24">
        <v>858574</v>
      </c>
      <c r="X41" s="24">
        <v>1218192</v>
      </c>
      <c r="Y41" s="24">
        <v>-359618</v>
      </c>
      <c r="Z41" s="6">
        <v>-29.52</v>
      </c>
      <c r="AA41" s="22">
        <v>2436380</v>
      </c>
    </row>
    <row r="42" spans="1:27" ht="13.5">
      <c r="A42" s="2" t="s">
        <v>46</v>
      </c>
      <c r="B42" s="8"/>
      <c r="C42" s="19">
        <f aca="true" t="shared" si="8" ref="C42:Y42">SUM(C43:C46)</f>
        <v>3864645</v>
      </c>
      <c r="D42" s="19">
        <f>SUM(D43:D46)</f>
        <v>0</v>
      </c>
      <c r="E42" s="20">
        <f t="shared" si="8"/>
        <v>5069943</v>
      </c>
      <c r="F42" s="21">
        <f t="shared" si="8"/>
        <v>5132793</v>
      </c>
      <c r="G42" s="21">
        <f t="shared" si="8"/>
        <v>118154</v>
      </c>
      <c r="H42" s="21">
        <f t="shared" si="8"/>
        <v>109956</v>
      </c>
      <c r="I42" s="21">
        <f t="shared" si="8"/>
        <v>174989</v>
      </c>
      <c r="J42" s="21">
        <f t="shared" si="8"/>
        <v>403099</v>
      </c>
      <c r="K42" s="21">
        <f t="shared" si="8"/>
        <v>156053</v>
      </c>
      <c r="L42" s="21">
        <f t="shared" si="8"/>
        <v>200819</v>
      </c>
      <c r="M42" s="21">
        <f t="shared" si="8"/>
        <v>951816</v>
      </c>
      <c r="N42" s="21">
        <f t="shared" si="8"/>
        <v>1308688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1711787</v>
      </c>
      <c r="X42" s="21">
        <f t="shared" si="8"/>
        <v>2534976</v>
      </c>
      <c r="Y42" s="21">
        <f t="shared" si="8"/>
        <v>-823189</v>
      </c>
      <c r="Z42" s="4">
        <f>+IF(X42&lt;&gt;0,+(Y42/X42)*100,0)</f>
        <v>-32.47324629503396</v>
      </c>
      <c r="AA42" s="19">
        <f>SUM(AA43:AA46)</f>
        <v>5132793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>
        <v>200861</v>
      </c>
      <c r="D44" s="22"/>
      <c r="E44" s="23">
        <v>3708103</v>
      </c>
      <c r="F44" s="24">
        <v>3708103</v>
      </c>
      <c r="G44" s="24">
        <v>17850</v>
      </c>
      <c r="H44" s="24"/>
      <c r="I44" s="24">
        <v>744</v>
      </c>
      <c r="J44" s="24">
        <v>18594</v>
      </c>
      <c r="K44" s="24">
        <v>51669</v>
      </c>
      <c r="L44" s="24">
        <v>26588</v>
      </c>
      <c r="M44" s="24"/>
      <c r="N44" s="24">
        <v>78257</v>
      </c>
      <c r="O44" s="24"/>
      <c r="P44" s="24"/>
      <c r="Q44" s="24"/>
      <c r="R44" s="24"/>
      <c r="S44" s="24"/>
      <c r="T44" s="24"/>
      <c r="U44" s="24"/>
      <c r="V44" s="24"/>
      <c r="W44" s="24">
        <v>96851</v>
      </c>
      <c r="X44" s="24">
        <v>1854054</v>
      </c>
      <c r="Y44" s="24">
        <v>-1757203</v>
      </c>
      <c r="Z44" s="6">
        <v>-94.78</v>
      </c>
      <c r="AA44" s="22">
        <v>3708103</v>
      </c>
    </row>
    <row r="45" spans="1:27" ht="13.5">
      <c r="A45" s="5" t="s">
        <v>49</v>
      </c>
      <c r="B45" s="3"/>
      <c r="C45" s="25">
        <v>1975733</v>
      </c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>
        <v>1688051</v>
      </c>
      <c r="D46" s="22"/>
      <c r="E46" s="23">
        <v>1361840</v>
      </c>
      <c r="F46" s="24">
        <v>1424690</v>
      </c>
      <c r="G46" s="24">
        <v>100304</v>
      </c>
      <c r="H46" s="24">
        <v>109956</v>
      </c>
      <c r="I46" s="24">
        <v>174245</v>
      </c>
      <c r="J46" s="24">
        <v>384505</v>
      </c>
      <c r="K46" s="24">
        <v>104384</v>
      </c>
      <c r="L46" s="24">
        <v>174231</v>
      </c>
      <c r="M46" s="24">
        <v>951816</v>
      </c>
      <c r="N46" s="24">
        <v>1230431</v>
      </c>
      <c r="O46" s="24"/>
      <c r="P46" s="24"/>
      <c r="Q46" s="24"/>
      <c r="R46" s="24"/>
      <c r="S46" s="24"/>
      <c r="T46" s="24"/>
      <c r="U46" s="24"/>
      <c r="V46" s="24"/>
      <c r="W46" s="24">
        <v>1614936</v>
      </c>
      <c r="X46" s="24">
        <v>680922</v>
      </c>
      <c r="Y46" s="24">
        <v>934014</v>
      </c>
      <c r="Z46" s="6">
        <v>137.17</v>
      </c>
      <c r="AA46" s="22">
        <v>1424690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313912695</v>
      </c>
      <c r="D48" s="40">
        <f>+D28+D32+D38+D42+D47</f>
        <v>0</v>
      </c>
      <c r="E48" s="41">
        <f t="shared" si="9"/>
        <v>306313037</v>
      </c>
      <c r="F48" s="42">
        <f t="shared" si="9"/>
        <v>314294531</v>
      </c>
      <c r="G48" s="42">
        <f t="shared" si="9"/>
        <v>8653007</v>
      </c>
      <c r="H48" s="42">
        <f t="shared" si="9"/>
        <v>9997432</v>
      </c>
      <c r="I48" s="42">
        <f t="shared" si="9"/>
        <v>11903392</v>
      </c>
      <c r="J48" s="42">
        <f t="shared" si="9"/>
        <v>30553831</v>
      </c>
      <c r="K48" s="42">
        <f t="shared" si="9"/>
        <v>11767661</v>
      </c>
      <c r="L48" s="42">
        <f t="shared" si="9"/>
        <v>15327249</v>
      </c>
      <c r="M48" s="42">
        <f t="shared" si="9"/>
        <v>12062270</v>
      </c>
      <c r="N48" s="42">
        <f t="shared" si="9"/>
        <v>39157180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69711011</v>
      </c>
      <c r="X48" s="42">
        <f t="shared" si="9"/>
        <v>96155519</v>
      </c>
      <c r="Y48" s="42">
        <f t="shared" si="9"/>
        <v>-26444508</v>
      </c>
      <c r="Z48" s="43">
        <f>+IF(X48&lt;&gt;0,+(Y48/X48)*100,0)</f>
        <v>-27.501809854512878</v>
      </c>
      <c r="AA48" s="40">
        <f>+AA28+AA32+AA38+AA42+AA47</f>
        <v>314294531</v>
      </c>
    </row>
    <row r="49" spans="1:27" ht="13.5">
      <c r="A49" s="14" t="s">
        <v>58</v>
      </c>
      <c r="B49" s="15"/>
      <c r="C49" s="44">
        <f aca="true" t="shared" si="10" ref="C49:Y49">+C25-C48</f>
        <v>-7349578</v>
      </c>
      <c r="D49" s="44">
        <f>+D25-D48</f>
        <v>0</v>
      </c>
      <c r="E49" s="45">
        <f t="shared" si="10"/>
        <v>2503845</v>
      </c>
      <c r="F49" s="46">
        <f t="shared" si="10"/>
        <v>2504202</v>
      </c>
      <c r="G49" s="46">
        <f t="shared" si="10"/>
        <v>49529108</v>
      </c>
      <c r="H49" s="46">
        <f t="shared" si="10"/>
        <v>-7127896</v>
      </c>
      <c r="I49" s="46">
        <f t="shared" si="10"/>
        <v>-8775316</v>
      </c>
      <c r="J49" s="46">
        <f t="shared" si="10"/>
        <v>33625896</v>
      </c>
      <c r="K49" s="46">
        <f t="shared" si="10"/>
        <v>-9010690</v>
      </c>
      <c r="L49" s="46">
        <f t="shared" si="10"/>
        <v>14925786</v>
      </c>
      <c r="M49" s="46">
        <f t="shared" si="10"/>
        <v>36174661</v>
      </c>
      <c r="N49" s="46">
        <f t="shared" si="10"/>
        <v>42089757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75715653</v>
      </c>
      <c r="X49" s="46">
        <f>IF(F25=F48,0,X25-X48)</f>
        <v>45583927</v>
      </c>
      <c r="Y49" s="46">
        <f t="shared" si="10"/>
        <v>30131726</v>
      </c>
      <c r="Z49" s="47">
        <f>+IF(X49&lt;&gt;0,+(Y49/X49)*100,0)</f>
        <v>66.10164587180039</v>
      </c>
      <c r="AA49" s="44">
        <f>+AA25-AA48</f>
        <v>2504202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30600200</v>
      </c>
      <c r="F5" s="21">
        <f t="shared" si="0"/>
        <v>30600200</v>
      </c>
      <c r="G5" s="21">
        <f t="shared" si="0"/>
        <v>7536307</v>
      </c>
      <c r="H5" s="21">
        <f t="shared" si="0"/>
        <v>1161292</v>
      </c>
      <c r="I5" s="21">
        <f t="shared" si="0"/>
        <v>1545158</v>
      </c>
      <c r="J5" s="21">
        <f t="shared" si="0"/>
        <v>10242757</v>
      </c>
      <c r="K5" s="21">
        <f t="shared" si="0"/>
        <v>4472335</v>
      </c>
      <c r="L5" s="21">
        <f t="shared" si="0"/>
        <v>5959701</v>
      </c>
      <c r="M5" s="21">
        <f t="shared" si="0"/>
        <v>-32772</v>
      </c>
      <c r="N5" s="21">
        <f t="shared" si="0"/>
        <v>10399264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20642021</v>
      </c>
      <c r="X5" s="21">
        <f t="shared" si="0"/>
        <v>24466949</v>
      </c>
      <c r="Y5" s="21">
        <f t="shared" si="0"/>
        <v>-3824928</v>
      </c>
      <c r="Z5" s="4">
        <f>+IF(X5&lt;&gt;0,+(Y5/X5)*100,0)</f>
        <v>-15.633040310829111</v>
      </c>
      <c r="AA5" s="19">
        <f>SUM(AA6:AA8)</f>
        <v>30600200</v>
      </c>
    </row>
    <row r="6" spans="1:27" ht="13.5">
      <c r="A6" s="5" t="s">
        <v>33</v>
      </c>
      <c r="B6" s="3"/>
      <c r="C6" s="22"/>
      <c r="D6" s="22"/>
      <c r="E6" s="23">
        <v>22917200</v>
      </c>
      <c r="F6" s="24">
        <v>22917200</v>
      </c>
      <c r="G6" s="24">
        <v>4392852</v>
      </c>
      <c r="H6" s="24">
        <v>36818</v>
      </c>
      <c r="I6" s="24">
        <v>298206</v>
      </c>
      <c r="J6" s="24">
        <v>4727876</v>
      </c>
      <c r="K6" s="24">
        <v>4247571</v>
      </c>
      <c r="L6" s="24">
        <v>5285810</v>
      </c>
      <c r="M6" s="24">
        <v>-247829</v>
      </c>
      <c r="N6" s="24">
        <v>9285552</v>
      </c>
      <c r="O6" s="24"/>
      <c r="P6" s="24"/>
      <c r="Q6" s="24"/>
      <c r="R6" s="24"/>
      <c r="S6" s="24"/>
      <c r="T6" s="24"/>
      <c r="U6" s="24"/>
      <c r="V6" s="24"/>
      <c r="W6" s="24">
        <v>14013428</v>
      </c>
      <c r="X6" s="24">
        <v>18572592</v>
      </c>
      <c r="Y6" s="24">
        <v>-4559164</v>
      </c>
      <c r="Z6" s="6">
        <v>-24.55</v>
      </c>
      <c r="AA6" s="22">
        <v>22917200</v>
      </c>
    </row>
    <row r="7" spans="1:27" ht="13.5">
      <c r="A7" s="5" t="s">
        <v>34</v>
      </c>
      <c r="B7" s="3"/>
      <c r="C7" s="25"/>
      <c r="D7" s="25"/>
      <c r="E7" s="26">
        <v>5064400</v>
      </c>
      <c r="F7" s="27">
        <v>5064400</v>
      </c>
      <c r="G7" s="27">
        <v>2931708</v>
      </c>
      <c r="H7" s="27">
        <v>28122</v>
      </c>
      <c r="I7" s="27">
        <v>1041236</v>
      </c>
      <c r="J7" s="27">
        <v>4001066</v>
      </c>
      <c r="K7" s="27">
        <v>49628</v>
      </c>
      <c r="L7" s="27">
        <v>516425</v>
      </c>
      <c r="M7" s="27">
        <v>52853</v>
      </c>
      <c r="N7" s="27">
        <v>618906</v>
      </c>
      <c r="O7" s="27"/>
      <c r="P7" s="27"/>
      <c r="Q7" s="27"/>
      <c r="R7" s="27"/>
      <c r="S7" s="27"/>
      <c r="T7" s="27"/>
      <c r="U7" s="27"/>
      <c r="V7" s="27"/>
      <c r="W7" s="27">
        <v>4619972</v>
      </c>
      <c r="X7" s="27">
        <v>4153029</v>
      </c>
      <c r="Y7" s="27">
        <v>466943</v>
      </c>
      <c r="Z7" s="7">
        <v>11.24</v>
      </c>
      <c r="AA7" s="25">
        <v>5064400</v>
      </c>
    </row>
    <row r="8" spans="1:27" ht="13.5">
      <c r="A8" s="5" t="s">
        <v>35</v>
      </c>
      <c r="B8" s="3"/>
      <c r="C8" s="22"/>
      <c r="D8" s="22"/>
      <c r="E8" s="23">
        <v>2618600</v>
      </c>
      <c r="F8" s="24">
        <v>2618600</v>
      </c>
      <c r="G8" s="24">
        <v>211747</v>
      </c>
      <c r="H8" s="24">
        <v>1096352</v>
      </c>
      <c r="I8" s="24">
        <v>205716</v>
      </c>
      <c r="J8" s="24">
        <v>1513815</v>
      </c>
      <c r="K8" s="24">
        <v>175136</v>
      </c>
      <c r="L8" s="24">
        <v>157466</v>
      </c>
      <c r="M8" s="24">
        <v>162204</v>
      </c>
      <c r="N8" s="24">
        <v>494806</v>
      </c>
      <c r="O8" s="24"/>
      <c r="P8" s="24"/>
      <c r="Q8" s="24"/>
      <c r="R8" s="24"/>
      <c r="S8" s="24"/>
      <c r="T8" s="24"/>
      <c r="U8" s="24"/>
      <c r="V8" s="24"/>
      <c r="W8" s="24">
        <v>2008621</v>
      </c>
      <c r="X8" s="24">
        <v>1741328</v>
      </c>
      <c r="Y8" s="24">
        <v>267293</v>
      </c>
      <c r="Z8" s="6">
        <v>15.35</v>
      </c>
      <c r="AA8" s="22">
        <v>2618600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4751100</v>
      </c>
      <c r="F9" s="21">
        <f t="shared" si="1"/>
        <v>4751100</v>
      </c>
      <c r="G9" s="21">
        <f t="shared" si="1"/>
        <v>724200</v>
      </c>
      <c r="H9" s="21">
        <f t="shared" si="1"/>
        <v>713249</v>
      </c>
      <c r="I9" s="21">
        <f t="shared" si="1"/>
        <v>411007</v>
      </c>
      <c r="J9" s="21">
        <f t="shared" si="1"/>
        <v>1848456</v>
      </c>
      <c r="K9" s="21">
        <f t="shared" si="1"/>
        <v>792007</v>
      </c>
      <c r="L9" s="21">
        <f t="shared" si="1"/>
        <v>644441</v>
      </c>
      <c r="M9" s="21">
        <f t="shared" si="1"/>
        <v>598503</v>
      </c>
      <c r="N9" s="21">
        <f t="shared" si="1"/>
        <v>2034951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3883407</v>
      </c>
      <c r="X9" s="21">
        <f t="shared" si="1"/>
        <v>2573914</v>
      </c>
      <c r="Y9" s="21">
        <f t="shared" si="1"/>
        <v>1309493</v>
      </c>
      <c r="Z9" s="4">
        <f>+IF(X9&lt;&gt;0,+(Y9/X9)*100,0)</f>
        <v>50.87555372867936</v>
      </c>
      <c r="AA9" s="19">
        <f>SUM(AA10:AA14)</f>
        <v>4751100</v>
      </c>
    </row>
    <row r="10" spans="1:27" ht="13.5">
      <c r="A10" s="5" t="s">
        <v>37</v>
      </c>
      <c r="B10" s="3"/>
      <c r="C10" s="22"/>
      <c r="D10" s="22"/>
      <c r="E10" s="23">
        <v>918100</v>
      </c>
      <c r="F10" s="24">
        <v>918100</v>
      </c>
      <c r="G10" s="24">
        <v>194477</v>
      </c>
      <c r="H10" s="24">
        <v>114036</v>
      </c>
      <c r="I10" s="24">
        <v>120</v>
      </c>
      <c r="J10" s="24">
        <v>308633</v>
      </c>
      <c r="K10" s="24">
        <v>302453</v>
      </c>
      <c r="L10" s="24">
        <v>1828</v>
      </c>
      <c r="M10" s="24">
        <v>30</v>
      </c>
      <c r="N10" s="24">
        <v>304311</v>
      </c>
      <c r="O10" s="24"/>
      <c r="P10" s="24"/>
      <c r="Q10" s="24"/>
      <c r="R10" s="24"/>
      <c r="S10" s="24"/>
      <c r="T10" s="24"/>
      <c r="U10" s="24"/>
      <c r="V10" s="24"/>
      <c r="W10" s="24">
        <v>612944</v>
      </c>
      <c r="X10" s="24">
        <v>685447</v>
      </c>
      <c r="Y10" s="24">
        <v>-72503</v>
      </c>
      <c r="Z10" s="6">
        <v>-10.58</v>
      </c>
      <c r="AA10" s="22">
        <v>918100</v>
      </c>
    </row>
    <row r="11" spans="1:27" ht="13.5">
      <c r="A11" s="5" t="s">
        <v>38</v>
      </c>
      <c r="B11" s="3"/>
      <c r="C11" s="22"/>
      <c r="D11" s="22"/>
      <c r="E11" s="23">
        <v>500</v>
      </c>
      <c r="F11" s="24">
        <v>500</v>
      </c>
      <c r="G11" s="24"/>
      <c r="H11" s="24"/>
      <c r="I11" s="24">
        <v>292</v>
      </c>
      <c r="J11" s="24">
        <v>292</v>
      </c>
      <c r="K11" s="24">
        <v>1296</v>
      </c>
      <c r="L11" s="24">
        <v>334</v>
      </c>
      <c r="M11" s="24">
        <v>411</v>
      </c>
      <c r="N11" s="24">
        <v>2041</v>
      </c>
      <c r="O11" s="24"/>
      <c r="P11" s="24"/>
      <c r="Q11" s="24"/>
      <c r="R11" s="24"/>
      <c r="S11" s="24"/>
      <c r="T11" s="24"/>
      <c r="U11" s="24"/>
      <c r="V11" s="24"/>
      <c r="W11" s="24">
        <v>2333</v>
      </c>
      <c r="X11" s="24"/>
      <c r="Y11" s="24">
        <v>2333</v>
      </c>
      <c r="Z11" s="6">
        <v>0</v>
      </c>
      <c r="AA11" s="22">
        <v>500</v>
      </c>
    </row>
    <row r="12" spans="1:27" ht="13.5">
      <c r="A12" s="5" t="s">
        <v>39</v>
      </c>
      <c r="B12" s="3"/>
      <c r="C12" s="22"/>
      <c r="D12" s="22"/>
      <c r="E12" s="23">
        <v>3821900</v>
      </c>
      <c r="F12" s="24">
        <v>3821900</v>
      </c>
      <c r="G12" s="24">
        <v>528791</v>
      </c>
      <c r="H12" s="24">
        <v>598300</v>
      </c>
      <c r="I12" s="24">
        <v>409673</v>
      </c>
      <c r="J12" s="24">
        <v>1536764</v>
      </c>
      <c r="K12" s="24">
        <v>487296</v>
      </c>
      <c r="L12" s="24">
        <v>641344</v>
      </c>
      <c r="M12" s="24">
        <v>597087</v>
      </c>
      <c r="N12" s="24">
        <v>1725727</v>
      </c>
      <c r="O12" s="24"/>
      <c r="P12" s="24"/>
      <c r="Q12" s="24"/>
      <c r="R12" s="24"/>
      <c r="S12" s="24"/>
      <c r="T12" s="24"/>
      <c r="U12" s="24"/>
      <c r="V12" s="24"/>
      <c r="W12" s="24">
        <v>3262491</v>
      </c>
      <c r="X12" s="24">
        <v>1888467</v>
      </c>
      <c r="Y12" s="24">
        <v>1374024</v>
      </c>
      <c r="Z12" s="6">
        <v>72.76</v>
      </c>
      <c r="AA12" s="22">
        <v>3821900</v>
      </c>
    </row>
    <row r="13" spans="1:27" ht="13.5">
      <c r="A13" s="5" t="s">
        <v>40</v>
      </c>
      <c r="B13" s="3"/>
      <c r="C13" s="22"/>
      <c r="D13" s="22"/>
      <c r="E13" s="23">
        <v>10500</v>
      </c>
      <c r="F13" s="24">
        <v>10500</v>
      </c>
      <c r="G13" s="24">
        <v>923</v>
      </c>
      <c r="H13" s="24">
        <v>909</v>
      </c>
      <c r="I13" s="24">
        <v>909</v>
      </c>
      <c r="J13" s="24">
        <v>2741</v>
      </c>
      <c r="K13" s="24">
        <v>909</v>
      </c>
      <c r="L13" s="24">
        <v>909</v>
      </c>
      <c r="M13" s="24">
        <v>909</v>
      </c>
      <c r="N13" s="24">
        <v>2727</v>
      </c>
      <c r="O13" s="24"/>
      <c r="P13" s="24"/>
      <c r="Q13" s="24"/>
      <c r="R13" s="24"/>
      <c r="S13" s="24"/>
      <c r="T13" s="24"/>
      <c r="U13" s="24"/>
      <c r="V13" s="24"/>
      <c r="W13" s="24">
        <v>5468</v>
      </c>
      <c r="X13" s="24"/>
      <c r="Y13" s="24">
        <v>5468</v>
      </c>
      <c r="Z13" s="6">
        <v>0</v>
      </c>
      <c r="AA13" s="22">
        <v>10500</v>
      </c>
    </row>
    <row r="14" spans="1:27" ht="13.5">
      <c r="A14" s="5" t="s">
        <v>41</v>
      </c>
      <c r="B14" s="3"/>
      <c r="C14" s="25"/>
      <c r="D14" s="25"/>
      <c r="E14" s="26">
        <v>100</v>
      </c>
      <c r="F14" s="27">
        <v>100</v>
      </c>
      <c r="G14" s="27">
        <v>9</v>
      </c>
      <c r="H14" s="27">
        <v>4</v>
      </c>
      <c r="I14" s="27">
        <v>13</v>
      </c>
      <c r="J14" s="27">
        <v>26</v>
      </c>
      <c r="K14" s="27">
        <v>53</v>
      </c>
      <c r="L14" s="27">
        <v>26</v>
      </c>
      <c r="M14" s="27">
        <v>66</v>
      </c>
      <c r="N14" s="27">
        <v>145</v>
      </c>
      <c r="O14" s="27"/>
      <c r="P14" s="27"/>
      <c r="Q14" s="27"/>
      <c r="R14" s="27"/>
      <c r="S14" s="27"/>
      <c r="T14" s="27"/>
      <c r="U14" s="27"/>
      <c r="V14" s="27"/>
      <c r="W14" s="27">
        <v>171</v>
      </c>
      <c r="X14" s="27"/>
      <c r="Y14" s="27">
        <v>171</v>
      </c>
      <c r="Z14" s="7">
        <v>0</v>
      </c>
      <c r="AA14" s="25">
        <v>100</v>
      </c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1124400</v>
      </c>
      <c r="F15" s="21">
        <f t="shared" si="2"/>
        <v>1124400</v>
      </c>
      <c r="G15" s="21">
        <f t="shared" si="2"/>
        <v>77025</v>
      </c>
      <c r="H15" s="21">
        <f t="shared" si="2"/>
        <v>89286</v>
      </c>
      <c r="I15" s="21">
        <f t="shared" si="2"/>
        <v>59706</v>
      </c>
      <c r="J15" s="21">
        <f t="shared" si="2"/>
        <v>226017</v>
      </c>
      <c r="K15" s="21">
        <f t="shared" si="2"/>
        <v>93229</v>
      </c>
      <c r="L15" s="21">
        <f t="shared" si="2"/>
        <v>85225</v>
      </c>
      <c r="M15" s="21">
        <f t="shared" si="2"/>
        <v>255069</v>
      </c>
      <c r="N15" s="21">
        <f t="shared" si="2"/>
        <v>433523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659540</v>
      </c>
      <c r="X15" s="21">
        <f t="shared" si="2"/>
        <v>833933</v>
      </c>
      <c r="Y15" s="21">
        <f t="shared" si="2"/>
        <v>-174393</v>
      </c>
      <c r="Z15" s="4">
        <f>+IF(X15&lt;&gt;0,+(Y15/X15)*100,0)</f>
        <v>-20.912111644460644</v>
      </c>
      <c r="AA15" s="19">
        <f>SUM(AA16:AA18)</f>
        <v>1124400</v>
      </c>
    </row>
    <row r="16" spans="1:27" ht="13.5">
      <c r="A16" s="5" t="s">
        <v>43</v>
      </c>
      <c r="B16" s="3"/>
      <c r="C16" s="22"/>
      <c r="D16" s="22"/>
      <c r="E16" s="23">
        <v>90000</v>
      </c>
      <c r="F16" s="24">
        <v>90000</v>
      </c>
      <c r="G16" s="24"/>
      <c r="H16" s="24"/>
      <c r="I16" s="24"/>
      <c r="J16" s="24"/>
      <c r="K16" s="24"/>
      <c r="L16" s="24"/>
      <c r="M16" s="24">
        <v>151627</v>
      </c>
      <c r="N16" s="24">
        <v>151627</v>
      </c>
      <c r="O16" s="24"/>
      <c r="P16" s="24"/>
      <c r="Q16" s="24"/>
      <c r="R16" s="24"/>
      <c r="S16" s="24"/>
      <c r="T16" s="24"/>
      <c r="U16" s="24"/>
      <c r="V16" s="24"/>
      <c r="W16" s="24">
        <v>151627</v>
      </c>
      <c r="X16" s="24">
        <v>66914</v>
      </c>
      <c r="Y16" s="24">
        <v>84713</v>
      </c>
      <c r="Z16" s="6">
        <v>126.6</v>
      </c>
      <c r="AA16" s="22">
        <v>90000</v>
      </c>
    </row>
    <row r="17" spans="1:27" ht="13.5">
      <c r="A17" s="5" t="s">
        <v>44</v>
      </c>
      <c r="B17" s="3"/>
      <c r="C17" s="22"/>
      <c r="D17" s="22"/>
      <c r="E17" s="23">
        <v>1034400</v>
      </c>
      <c r="F17" s="24">
        <v>1034400</v>
      </c>
      <c r="G17" s="24">
        <v>77025</v>
      </c>
      <c r="H17" s="24">
        <v>89286</v>
      </c>
      <c r="I17" s="24">
        <v>59706</v>
      </c>
      <c r="J17" s="24">
        <v>226017</v>
      </c>
      <c r="K17" s="24">
        <v>93229</v>
      </c>
      <c r="L17" s="24">
        <v>85225</v>
      </c>
      <c r="M17" s="24">
        <v>103442</v>
      </c>
      <c r="N17" s="24">
        <v>281896</v>
      </c>
      <c r="O17" s="24"/>
      <c r="P17" s="24"/>
      <c r="Q17" s="24"/>
      <c r="R17" s="24"/>
      <c r="S17" s="24"/>
      <c r="T17" s="24"/>
      <c r="U17" s="24"/>
      <c r="V17" s="24"/>
      <c r="W17" s="24">
        <v>507913</v>
      </c>
      <c r="X17" s="24">
        <v>767019</v>
      </c>
      <c r="Y17" s="24">
        <v>-259106</v>
      </c>
      <c r="Z17" s="6">
        <v>-33.78</v>
      </c>
      <c r="AA17" s="22">
        <v>1034400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16349500</v>
      </c>
      <c r="F19" s="21">
        <f t="shared" si="3"/>
        <v>16349500</v>
      </c>
      <c r="G19" s="21">
        <f t="shared" si="3"/>
        <v>1543657</v>
      </c>
      <c r="H19" s="21">
        <f t="shared" si="3"/>
        <v>1352466</v>
      </c>
      <c r="I19" s="21">
        <f t="shared" si="3"/>
        <v>1255266</v>
      </c>
      <c r="J19" s="21">
        <f t="shared" si="3"/>
        <v>4151389</v>
      </c>
      <c r="K19" s="21">
        <f t="shared" si="3"/>
        <v>1268122</v>
      </c>
      <c r="L19" s="21">
        <f t="shared" si="3"/>
        <v>1275745</v>
      </c>
      <c r="M19" s="21">
        <f t="shared" si="3"/>
        <v>1221419</v>
      </c>
      <c r="N19" s="21">
        <f t="shared" si="3"/>
        <v>3765286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7916675</v>
      </c>
      <c r="X19" s="21">
        <f t="shared" si="3"/>
        <v>8200302</v>
      </c>
      <c r="Y19" s="21">
        <f t="shared" si="3"/>
        <v>-283627</v>
      </c>
      <c r="Z19" s="4">
        <f>+IF(X19&lt;&gt;0,+(Y19/X19)*100,0)</f>
        <v>-3.458738470851439</v>
      </c>
      <c r="AA19" s="19">
        <f>SUM(AA20:AA23)</f>
        <v>16349500</v>
      </c>
    </row>
    <row r="20" spans="1:27" ht="13.5">
      <c r="A20" s="5" t="s">
        <v>47</v>
      </c>
      <c r="B20" s="3"/>
      <c r="C20" s="22"/>
      <c r="D20" s="22"/>
      <c r="E20" s="23">
        <v>10346300</v>
      </c>
      <c r="F20" s="24">
        <v>10346300</v>
      </c>
      <c r="G20" s="24">
        <v>891192</v>
      </c>
      <c r="H20" s="24">
        <v>870731</v>
      </c>
      <c r="I20" s="24">
        <v>773598</v>
      </c>
      <c r="J20" s="24">
        <v>2535521</v>
      </c>
      <c r="K20" s="24">
        <v>770552</v>
      </c>
      <c r="L20" s="24">
        <v>763005</v>
      </c>
      <c r="M20" s="24">
        <v>712027</v>
      </c>
      <c r="N20" s="24">
        <v>2245584</v>
      </c>
      <c r="O20" s="24"/>
      <c r="P20" s="24"/>
      <c r="Q20" s="24"/>
      <c r="R20" s="24"/>
      <c r="S20" s="24"/>
      <c r="T20" s="24"/>
      <c r="U20" s="24"/>
      <c r="V20" s="24"/>
      <c r="W20" s="24">
        <v>4781105</v>
      </c>
      <c r="X20" s="24">
        <v>5229263</v>
      </c>
      <c r="Y20" s="24">
        <v>-448158</v>
      </c>
      <c r="Z20" s="6">
        <v>-8.57</v>
      </c>
      <c r="AA20" s="22">
        <v>10346300</v>
      </c>
    </row>
    <row r="21" spans="1:27" ht="13.5">
      <c r="A21" s="5" t="s">
        <v>48</v>
      </c>
      <c r="B21" s="3"/>
      <c r="C21" s="22"/>
      <c r="D21" s="22"/>
      <c r="E21" s="23">
        <v>2059400</v>
      </c>
      <c r="F21" s="24">
        <v>2059400</v>
      </c>
      <c r="G21" s="24">
        <v>231115</v>
      </c>
      <c r="H21" s="24">
        <v>174858</v>
      </c>
      <c r="I21" s="24">
        <v>180061</v>
      </c>
      <c r="J21" s="24">
        <v>586034</v>
      </c>
      <c r="K21" s="24">
        <v>192315</v>
      </c>
      <c r="L21" s="24">
        <v>209389</v>
      </c>
      <c r="M21" s="24">
        <v>201303</v>
      </c>
      <c r="N21" s="24">
        <v>603007</v>
      </c>
      <c r="O21" s="24"/>
      <c r="P21" s="24"/>
      <c r="Q21" s="24"/>
      <c r="R21" s="24"/>
      <c r="S21" s="24"/>
      <c r="T21" s="24"/>
      <c r="U21" s="24"/>
      <c r="V21" s="24"/>
      <c r="W21" s="24">
        <v>1189041</v>
      </c>
      <c r="X21" s="24">
        <v>1024798</v>
      </c>
      <c r="Y21" s="24">
        <v>164243</v>
      </c>
      <c r="Z21" s="6">
        <v>16.03</v>
      </c>
      <c r="AA21" s="22">
        <v>2059400</v>
      </c>
    </row>
    <row r="22" spans="1:27" ht="13.5">
      <c r="A22" s="5" t="s">
        <v>49</v>
      </c>
      <c r="B22" s="3"/>
      <c r="C22" s="25"/>
      <c r="D22" s="25"/>
      <c r="E22" s="26">
        <v>2120500</v>
      </c>
      <c r="F22" s="27">
        <v>2120500</v>
      </c>
      <c r="G22" s="27">
        <v>269298</v>
      </c>
      <c r="H22" s="27">
        <v>150704</v>
      </c>
      <c r="I22" s="27">
        <v>148614</v>
      </c>
      <c r="J22" s="27">
        <v>568616</v>
      </c>
      <c r="K22" s="27">
        <v>150934</v>
      </c>
      <c r="L22" s="27">
        <v>149562</v>
      </c>
      <c r="M22" s="27">
        <v>151588</v>
      </c>
      <c r="N22" s="27">
        <v>452084</v>
      </c>
      <c r="O22" s="27"/>
      <c r="P22" s="27"/>
      <c r="Q22" s="27"/>
      <c r="R22" s="27"/>
      <c r="S22" s="27"/>
      <c r="T22" s="27"/>
      <c r="U22" s="27"/>
      <c r="V22" s="27"/>
      <c r="W22" s="27">
        <v>1020700</v>
      </c>
      <c r="X22" s="27">
        <v>1047533</v>
      </c>
      <c r="Y22" s="27">
        <v>-26833</v>
      </c>
      <c r="Z22" s="7">
        <v>-2.56</v>
      </c>
      <c r="AA22" s="25">
        <v>2120500</v>
      </c>
    </row>
    <row r="23" spans="1:27" ht="13.5">
      <c r="A23" s="5" t="s">
        <v>50</v>
      </c>
      <c r="B23" s="3"/>
      <c r="C23" s="22"/>
      <c r="D23" s="22"/>
      <c r="E23" s="23">
        <v>1823300</v>
      </c>
      <c r="F23" s="24">
        <v>1823300</v>
      </c>
      <c r="G23" s="24">
        <v>152052</v>
      </c>
      <c r="H23" s="24">
        <v>156173</v>
      </c>
      <c r="I23" s="24">
        <v>152993</v>
      </c>
      <c r="J23" s="24">
        <v>461218</v>
      </c>
      <c r="K23" s="24">
        <v>154321</v>
      </c>
      <c r="L23" s="24">
        <v>153789</v>
      </c>
      <c r="M23" s="24">
        <v>156501</v>
      </c>
      <c r="N23" s="24">
        <v>464611</v>
      </c>
      <c r="O23" s="24"/>
      <c r="P23" s="24"/>
      <c r="Q23" s="24"/>
      <c r="R23" s="24"/>
      <c r="S23" s="24"/>
      <c r="T23" s="24"/>
      <c r="U23" s="24"/>
      <c r="V23" s="24"/>
      <c r="W23" s="24">
        <v>925829</v>
      </c>
      <c r="X23" s="24">
        <v>898708</v>
      </c>
      <c r="Y23" s="24">
        <v>27121</v>
      </c>
      <c r="Z23" s="6">
        <v>3.02</v>
      </c>
      <c r="AA23" s="22">
        <v>1823300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52825200</v>
      </c>
      <c r="F25" s="42">
        <f t="shared" si="4"/>
        <v>52825200</v>
      </c>
      <c r="G25" s="42">
        <f t="shared" si="4"/>
        <v>9881189</v>
      </c>
      <c r="H25" s="42">
        <f t="shared" si="4"/>
        <v>3316293</v>
      </c>
      <c r="I25" s="42">
        <f t="shared" si="4"/>
        <v>3271137</v>
      </c>
      <c r="J25" s="42">
        <f t="shared" si="4"/>
        <v>16468619</v>
      </c>
      <c r="K25" s="42">
        <f t="shared" si="4"/>
        <v>6625693</v>
      </c>
      <c r="L25" s="42">
        <f t="shared" si="4"/>
        <v>7965112</v>
      </c>
      <c r="M25" s="42">
        <f t="shared" si="4"/>
        <v>2042219</v>
      </c>
      <c r="N25" s="42">
        <f t="shared" si="4"/>
        <v>16633024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33101643</v>
      </c>
      <c r="X25" s="42">
        <f t="shared" si="4"/>
        <v>36075098</v>
      </c>
      <c r="Y25" s="42">
        <f t="shared" si="4"/>
        <v>-2973455</v>
      </c>
      <c r="Z25" s="43">
        <f>+IF(X25&lt;&gt;0,+(Y25/X25)*100,0)</f>
        <v>-8.242403111420515</v>
      </c>
      <c r="AA25" s="40">
        <f>+AA5+AA9+AA15+AA19+AA24</f>
        <v>52825200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24106800</v>
      </c>
      <c r="F28" s="21">
        <f t="shared" si="5"/>
        <v>24106800</v>
      </c>
      <c r="G28" s="21">
        <f t="shared" si="5"/>
        <v>1245483</v>
      </c>
      <c r="H28" s="21">
        <f t="shared" si="5"/>
        <v>1970916</v>
      </c>
      <c r="I28" s="21">
        <f t="shared" si="5"/>
        <v>1872006</v>
      </c>
      <c r="J28" s="21">
        <f t="shared" si="5"/>
        <v>5088405</v>
      </c>
      <c r="K28" s="21">
        <f t="shared" si="5"/>
        <v>1615463</v>
      </c>
      <c r="L28" s="21">
        <f t="shared" si="5"/>
        <v>3184081</v>
      </c>
      <c r="M28" s="21">
        <f t="shared" si="5"/>
        <v>1486684</v>
      </c>
      <c r="N28" s="21">
        <f t="shared" si="5"/>
        <v>6286228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11374633</v>
      </c>
      <c r="X28" s="21">
        <f t="shared" si="5"/>
        <v>12088643</v>
      </c>
      <c r="Y28" s="21">
        <f t="shared" si="5"/>
        <v>-714010</v>
      </c>
      <c r="Z28" s="4">
        <f>+IF(X28&lt;&gt;0,+(Y28/X28)*100,0)</f>
        <v>-5.906452858273671</v>
      </c>
      <c r="AA28" s="19">
        <f>SUM(AA29:AA31)</f>
        <v>24106800</v>
      </c>
    </row>
    <row r="29" spans="1:27" ht="13.5">
      <c r="A29" s="5" t="s">
        <v>33</v>
      </c>
      <c r="B29" s="3"/>
      <c r="C29" s="22"/>
      <c r="D29" s="22"/>
      <c r="E29" s="23">
        <v>9799600</v>
      </c>
      <c r="F29" s="24">
        <v>9799600</v>
      </c>
      <c r="G29" s="24">
        <v>403560</v>
      </c>
      <c r="H29" s="24">
        <v>963784</v>
      </c>
      <c r="I29" s="24">
        <v>1028290</v>
      </c>
      <c r="J29" s="24">
        <v>2395634</v>
      </c>
      <c r="K29" s="24">
        <v>676732</v>
      </c>
      <c r="L29" s="24">
        <v>826676</v>
      </c>
      <c r="M29" s="24">
        <v>739078</v>
      </c>
      <c r="N29" s="24">
        <v>2242486</v>
      </c>
      <c r="O29" s="24"/>
      <c r="P29" s="24"/>
      <c r="Q29" s="24"/>
      <c r="R29" s="24"/>
      <c r="S29" s="24"/>
      <c r="T29" s="24"/>
      <c r="U29" s="24"/>
      <c r="V29" s="24"/>
      <c r="W29" s="24">
        <v>4638120</v>
      </c>
      <c r="X29" s="24">
        <v>4935369</v>
      </c>
      <c r="Y29" s="24">
        <v>-297249</v>
      </c>
      <c r="Z29" s="6">
        <v>-6.02</v>
      </c>
      <c r="AA29" s="22">
        <v>9799600</v>
      </c>
    </row>
    <row r="30" spans="1:27" ht="13.5">
      <c r="A30" s="5" t="s">
        <v>34</v>
      </c>
      <c r="B30" s="3"/>
      <c r="C30" s="25"/>
      <c r="D30" s="25"/>
      <c r="E30" s="26">
        <v>6696500</v>
      </c>
      <c r="F30" s="27">
        <v>6696500</v>
      </c>
      <c r="G30" s="27">
        <v>379816</v>
      </c>
      <c r="H30" s="27">
        <v>444620</v>
      </c>
      <c r="I30" s="27">
        <v>773547</v>
      </c>
      <c r="J30" s="27">
        <v>1597983</v>
      </c>
      <c r="K30" s="27">
        <v>338930</v>
      </c>
      <c r="L30" s="27">
        <v>1852865</v>
      </c>
      <c r="M30" s="27">
        <v>428499</v>
      </c>
      <c r="N30" s="27">
        <v>2620294</v>
      </c>
      <c r="O30" s="27"/>
      <c r="P30" s="27"/>
      <c r="Q30" s="27"/>
      <c r="R30" s="27"/>
      <c r="S30" s="27"/>
      <c r="T30" s="27"/>
      <c r="U30" s="27"/>
      <c r="V30" s="27"/>
      <c r="W30" s="27">
        <v>4218277</v>
      </c>
      <c r="X30" s="27">
        <v>3348264</v>
      </c>
      <c r="Y30" s="27">
        <v>870013</v>
      </c>
      <c r="Z30" s="7">
        <v>25.98</v>
      </c>
      <c r="AA30" s="25">
        <v>6696500</v>
      </c>
    </row>
    <row r="31" spans="1:27" ht="13.5">
      <c r="A31" s="5" t="s">
        <v>35</v>
      </c>
      <c r="B31" s="3"/>
      <c r="C31" s="22"/>
      <c r="D31" s="22"/>
      <c r="E31" s="23">
        <v>7610700</v>
      </c>
      <c r="F31" s="24">
        <v>7610700</v>
      </c>
      <c r="G31" s="24">
        <v>462107</v>
      </c>
      <c r="H31" s="24">
        <v>562512</v>
      </c>
      <c r="I31" s="24">
        <v>70169</v>
      </c>
      <c r="J31" s="24">
        <v>1094788</v>
      </c>
      <c r="K31" s="24">
        <v>599801</v>
      </c>
      <c r="L31" s="24">
        <v>504540</v>
      </c>
      <c r="M31" s="24">
        <v>319107</v>
      </c>
      <c r="N31" s="24">
        <v>1423448</v>
      </c>
      <c r="O31" s="24"/>
      <c r="P31" s="24"/>
      <c r="Q31" s="24"/>
      <c r="R31" s="24"/>
      <c r="S31" s="24"/>
      <c r="T31" s="24"/>
      <c r="U31" s="24"/>
      <c r="V31" s="24"/>
      <c r="W31" s="24">
        <v>2518236</v>
      </c>
      <c r="X31" s="24">
        <v>3805010</v>
      </c>
      <c r="Y31" s="24">
        <v>-1286774</v>
      </c>
      <c r="Z31" s="6">
        <v>-33.82</v>
      </c>
      <c r="AA31" s="22">
        <v>7610700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6337300</v>
      </c>
      <c r="F32" s="21">
        <f t="shared" si="6"/>
        <v>6337300</v>
      </c>
      <c r="G32" s="21">
        <f t="shared" si="6"/>
        <v>373478</v>
      </c>
      <c r="H32" s="21">
        <f t="shared" si="6"/>
        <v>595312</v>
      </c>
      <c r="I32" s="21">
        <f t="shared" si="6"/>
        <v>643470</v>
      </c>
      <c r="J32" s="21">
        <f t="shared" si="6"/>
        <v>1612260</v>
      </c>
      <c r="K32" s="21">
        <f t="shared" si="6"/>
        <v>547055</v>
      </c>
      <c r="L32" s="21">
        <f t="shared" si="6"/>
        <v>702704</v>
      </c>
      <c r="M32" s="21">
        <f t="shared" si="6"/>
        <v>699800</v>
      </c>
      <c r="N32" s="21">
        <f t="shared" si="6"/>
        <v>1949559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3561819</v>
      </c>
      <c r="X32" s="21">
        <f t="shared" si="6"/>
        <v>3213282</v>
      </c>
      <c r="Y32" s="21">
        <f t="shared" si="6"/>
        <v>348537</v>
      </c>
      <c r="Z32" s="4">
        <f>+IF(X32&lt;&gt;0,+(Y32/X32)*100,0)</f>
        <v>10.846760415052275</v>
      </c>
      <c r="AA32" s="19">
        <f>SUM(AA33:AA37)</f>
        <v>6337300</v>
      </c>
    </row>
    <row r="33" spans="1:27" ht="13.5">
      <c r="A33" s="5" t="s">
        <v>37</v>
      </c>
      <c r="B33" s="3"/>
      <c r="C33" s="22"/>
      <c r="D33" s="22"/>
      <c r="E33" s="23">
        <v>1564100</v>
      </c>
      <c r="F33" s="24">
        <v>1564100</v>
      </c>
      <c r="G33" s="24">
        <v>89518</v>
      </c>
      <c r="H33" s="24">
        <v>111076</v>
      </c>
      <c r="I33" s="24">
        <v>206675</v>
      </c>
      <c r="J33" s="24">
        <v>407269</v>
      </c>
      <c r="K33" s="24">
        <v>133801</v>
      </c>
      <c r="L33" s="24">
        <v>189958</v>
      </c>
      <c r="M33" s="24">
        <v>122728</v>
      </c>
      <c r="N33" s="24">
        <v>446487</v>
      </c>
      <c r="O33" s="24"/>
      <c r="P33" s="24"/>
      <c r="Q33" s="24"/>
      <c r="R33" s="24"/>
      <c r="S33" s="24"/>
      <c r="T33" s="24"/>
      <c r="U33" s="24"/>
      <c r="V33" s="24"/>
      <c r="W33" s="24">
        <v>853756</v>
      </c>
      <c r="X33" s="24">
        <v>1205628</v>
      </c>
      <c r="Y33" s="24">
        <v>-351872</v>
      </c>
      <c r="Z33" s="6">
        <v>-29.19</v>
      </c>
      <c r="AA33" s="22">
        <v>1564100</v>
      </c>
    </row>
    <row r="34" spans="1:27" ht="13.5">
      <c r="A34" s="5" t="s">
        <v>38</v>
      </c>
      <c r="B34" s="3"/>
      <c r="C34" s="22"/>
      <c r="D34" s="22"/>
      <c r="E34" s="23">
        <v>430300</v>
      </c>
      <c r="F34" s="24">
        <v>430300</v>
      </c>
      <c r="G34" s="24">
        <v>30835</v>
      </c>
      <c r="H34" s="24">
        <v>34137</v>
      </c>
      <c r="I34" s="24">
        <v>-45531</v>
      </c>
      <c r="J34" s="24">
        <v>19441</v>
      </c>
      <c r="K34" s="24">
        <v>6804</v>
      </c>
      <c r="L34" s="24">
        <v>10619</v>
      </c>
      <c r="M34" s="24">
        <v>8653</v>
      </c>
      <c r="N34" s="24">
        <v>26076</v>
      </c>
      <c r="O34" s="24"/>
      <c r="P34" s="24"/>
      <c r="Q34" s="24"/>
      <c r="R34" s="24"/>
      <c r="S34" s="24"/>
      <c r="T34" s="24"/>
      <c r="U34" s="24"/>
      <c r="V34" s="24"/>
      <c r="W34" s="24">
        <v>45517</v>
      </c>
      <c r="X34" s="24"/>
      <c r="Y34" s="24">
        <v>45517</v>
      </c>
      <c r="Z34" s="6">
        <v>0</v>
      </c>
      <c r="AA34" s="22">
        <v>430300</v>
      </c>
    </row>
    <row r="35" spans="1:27" ht="13.5">
      <c r="A35" s="5" t="s">
        <v>39</v>
      </c>
      <c r="B35" s="3"/>
      <c r="C35" s="22"/>
      <c r="D35" s="22"/>
      <c r="E35" s="23">
        <v>3973200</v>
      </c>
      <c r="F35" s="24">
        <v>3973200</v>
      </c>
      <c r="G35" s="24">
        <v>233233</v>
      </c>
      <c r="H35" s="24">
        <v>428503</v>
      </c>
      <c r="I35" s="24">
        <v>457222</v>
      </c>
      <c r="J35" s="24">
        <v>1118958</v>
      </c>
      <c r="K35" s="24">
        <v>389787</v>
      </c>
      <c r="L35" s="24">
        <v>484401</v>
      </c>
      <c r="M35" s="24">
        <v>542099</v>
      </c>
      <c r="N35" s="24">
        <v>1416287</v>
      </c>
      <c r="O35" s="24"/>
      <c r="P35" s="24"/>
      <c r="Q35" s="24"/>
      <c r="R35" s="24"/>
      <c r="S35" s="24"/>
      <c r="T35" s="24"/>
      <c r="U35" s="24"/>
      <c r="V35" s="24"/>
      <c r="W35" s="24">
        <v>2535245</v>
      </c>
      <c r="X35" s="24">
        <v>2007654</v>
      </c>
      <c r="Y35" s="24">
        <v>527591</v>
      </c>
      <c r="Z35" s="6">
        <v>26.28</v>
      </c>
      <c r="AA35" s="22">
        <v>3973200</v>
      </c>
    </row>
    <row r="36" spans="1:27" ht="13.5">
      <c r="A36" s="5" t="s">
        <v>40</v>
      </c>
      <c r="B36" s="3"/>
      <c r="C36" s="22"/>
      <c r="D36" s="22"/>
      <c r="E36" s="23">
        <v>276600</v>
      </c>
      <c r="F36" s="24">
        <v>276600</v>
      </c>
      <c r="G36" s="24">
        <v>19892</v>
      </c>
      <c r="H36" s="24">
        <v>20269</v>
      </c>
      <c r="I36" s="24">
        <v>18215</v>
      </c>
      <c r="J36" s="24">
        <v>58376</v>
      </c>
      <c r="K36" s="24">
        <v>16005</v>
      </c>
      <c r="L36" s="24">
        <v>14893</v>
      </c>
      <c r="M36" s="24">
        <v>21200</v>
      </c>
      <c r="N36" s="24">
        <v>52098</v>
      </c>
      <c r="O36" s="24"/>
      <c r="P36" s="24"/>
      <c r="Q36" s="24"/>
      <c r="R36" s="24"/>
      <c r="S36" s="24"/>
      <c r="T36" s="24"/>
      <c r="U36" s="24"/>
      <c r="V36" s="24"/>
      <c r="W36" s="24">
        <v>110474</v>
      </c>
      <c r="X36" s="24"/>
      <c r="Y36" s="24">
        <v>110474</v>
      </c>
      <c r="Z36" s="6">
        <v>0</v>
      </c>
      <c r="AA36" s="22">
        <v>276600</v>
      </c>
    </row>
    <row r="37" spans="1:27" ht="13.5">
      <c r="A37" s="5" t="s">
        <v>41</v>
      </c>
      <c r="B37" s="3"/>
      <c r="C37" s="25"/>
      <c r="D37" s="25"/>
      <c r="E37" s="26">
        <v>93100</v>
      </c>
      <c r="F37" s="27">
        <v>93100</v>
      </c>
      <c r="G37" s="27"/>
      <c r="H37" s="27">
        <v>1327</v>
      </c>
      <c r="I37" s="27">
        <v>6889</v>
      </c>
      <c r="J37" s="27">
        <v>8216</v>
      </c>
      <c r="K37" s="27">
        <v>658</v>
      </c>
      <c r="L37" s="27">
        <v>2833</v>
      </c>
      <c r="M37" s="27">
        <v>5120</v>
      </c>
      <c r="N37" s="27">
        <v>8611</v>
      </c>
      <c r="O37" s="27"/>
      <c r="P37" s="27"/>
      <c r="Q37" s="27"/>
      <c r="R37" s="27"/>
      <c r="S37" s="27"/>
      <c r="T37" s="27"/>
      <c r="U37" s="27"/>
      <c r="V37" s="27"/>
      <c r="W37" s="27">
        <v>16827</v>
      </c>
      <c r="X37" s="27"/>
      <c r="Y37" s="27">
        <v>16827</v>
      </c>
      <c r="Z37" s="7">
        <v>0</v>
      </c>
      <c r="AA37" s="25">
        <v>93100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6918500</v>
      </c>
      <c r="F38" s="21">
        <f t="shared" si="7"/>
        <v>6918500</v>
      </c>
      <c r="G38" s="21">
        <f t="shared" si="7"/>
        <v>509950</v>
      </c>
      <c r="H38" s="21">
        <f t="shared" si="7"/>
        <v>586054</v>
      </c>
      <c r="I38" s="21">
        <f t="shared" si="7"/>
        <v>1071131</v>
      </c>
      <c r="J38" s="21">
        <f t="shared" si="7"/>
        <v>2167135</v>
      </c>
      <c r="K38" s="21">
        <f t="shared" si="7"/>
        <v>765543</v>
      </c>
      <c r="L38" s="21">
        <f t="shared" si="7"/>
        <v>860682</v>
      </c>
      <c r="M38" s="21">
        <f t="shared" si="7"/>
        <v>804625</v>
      </c>
      <c r="N38" s="21">
        <f t="shared" si="7"/>
        <v>2430850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4597985</v>
      </c>
      <c r="X38" s="21">
        <f t="shared" si="7"/>
        <v>3495234</v>
      </c>
      <c r="Y38" s="21">
        <f t="shared" si="7"/>
        <v>1102751</v>
      </c>
      <c r="Z38" s="4">
        <f>+IF(X38&lt;&gt;0,+(Y38/X38)*100,0)</f>
        <v>31.55013369634193</v>
      </c>
      <c r="AA38" s="19">
        <f>SUM(AA39:AA41)</f>
        <v>6918500</v>
      </c>
    </row>
    <row r="39" spans="1:27" ht="13.5">
      <c r="A39" s="5" t="s">
        <v>43</v>
      </c>
      <c r="B39" s="3"/>
      <c r="C39" s="22"/>
      <c r="D39" s="22"/>
      <c r="E39" s="23">
        <v>616800</v>
      </c>
      <c r="F39" s="24">
        <v>616800</v>
      </c>
      <c r="G39" s="24">
        <v>42904</v>
      </c>
      <c r="H39" s="24">
        <v>46861</v>
      </c>
      <c r="I39" s="24">
        <v>29395</v>
      </c>
      <c r="J39" s="24">
        <v>119160</v>
      </c>
      <c r="K39" s="24">
        <v>42929</v>
      </c>
      <c r="L39" s="24">
        <v>52531</v>
      </c>
      <c r="M39" s="24">
        <v>156631</v>
      </c>
      <c r="N39" s="24">
        <v>252091</v>
      </c>
      <c r="O39" s="24"/>
      <c r="P39" s="24"/>
      <c r="Q39" s="24"/>
      <c r="R39" s="24"/>
      <c r="S39" s="24"/>
      <c r="T39" s="24"/>
      <c r="U39" s="24"/>
      <c r="V39" s="24"/>
      <c r="W39" s="24">
        <v>371251</v>
      </c>
      <c r="X39" s="24">
        <v>311756</v>
      </c>
      <c r="Y39" s="24">
        <v>59495</v>
      </c>
      <c r="Z39" s="6">
        <v>19.08</v>
      </c>
      <c r="AA39" s="22">
        <v>616800</v>
      </c>
    </row>
    <row r="40" spans="1:27" ht="13.5">
      <c r="A40" s="5" t="s">
        <v>44</v>
      </c>
      <c r="B40" s="3"/>
      <c r="C40" s="22"/>
      <c r="D40" s="22"/>
      <c r="E40" s="23">
        <v>6301700</v>
      </c>
      <c r="F40" s="24">
        <v>6301700</v>
      </c>
      <c r="G40" s="24">
        <v>467046</v>
      </c>
      <c r="H40" s="24">
        <v>539193</v>
      </c>
      <c r="I40" s="24">
        <v>1041736</v>
      </c>
      <c r="J40" s="24">
        <v>2047975</v>
      </c>
      <c r="K40" s="24">
        <v>722614</v>
      </c>
      <c r="L40" s="24">
        <v>808151</v>
      </c>
      <c r="M40" s="24">
        <v>647994</v>
      </c>
      <c r="N40" s="24">
        <v>2178759</v>
      </c>
      <c r="O40" s="24"/>
      <c r="P40" s="24"/>
      <c r="Q40" s="24"/>
      <c r="R40" s="24"/>
      <c r="S40" s="24"/>
      <c r="T40" s="24"/>
      <c r="U40" s="24"/>
      <c r="V40" s="24"/>
      <c r="W40" s="24">
        <v>4226734</v>
      </c>
      <c r="X40" s="24">
        <v>3183478</v>
      </c>
      <c r="Y40" s="24">
        <v>1043256</v>
      </c>
      <c r="Z40" s="6">
        <v>32.77</v>
      </c>
      <c r="AA40" s="22">
        <v>6301700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13578600</v>
      </c>
      <c r="F42" s="21">
        <f t="shared" si="8"/>
        <v>13578600</v>
      </c>
      <c r="G42" s="21">
        <f t="shared" si="8"/>
        <v>1192015</v>
      </c>
      <c r="H42" s="21">
        <f t="shared" si="8"/>
        <v>1387796</v>
      </c>
      <c r="I42" s="21">
        <f t="shared" si="8"/>
        <v>658577</v>
      </c>
      <c r="J42" s="21">
        <f t="shared" si="8"/>
        <v>3238388</v>
      </c>
      <c r="K42" s="21">
        <f t="shared" si="8"/>
        <v>1164123</v>
      </c>
      <c r="L42" s="21">
        <f t="shared" si="8"/>
        <v>815714</v>
      </c>
      <c r="M42" s="21">
        <f t="shared" si="8"/>
        <v>948273</v>
      </c>
      <c r="N42" s="21">
        <f t="shared" si="8"/>
        <v>2928110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6166498</v>
      </c>
      <c r="X42" s="21">
        <f t="shared" si="8"/>
        <v>6960956</v>
      </c>
      <c r="Y42" s="21">
        <f t="shared" si="8"/>
        <v>-794458</v>
      </c>
      <c r="Z42" s="4">
        <f>+IF(X42&lt;&gt;0,+(Y42/X42)*100,0)</f>
        <v>-11.413058781006518</v>
      </c>
      <c r="AA42" s="19">
        <f>SUM(AA43:AA46)</f>
        <v>13578600</v>
      </c>
    </row>
    <row r="43" spans="1:27" ht="13.5">
      <c r="A43" s="5" t="s">
        <v>47</v>
      </c>
      <c r="B43" s="3"/>
      <c r="C43" s="22"/>
      <c r="D43" s="22"/>
      <c r="E43" s="23">
        <v>7245800</v>
      </c>
      <c r="F43" s="24">
        <v>7245800</v>
      </c>
      <c r="G43" s="24">
        <v>793940</v>
      </c>
      <c r="H43" s="24">
        <v>838979</v>
      </c>
      <c r="I43" s="24">
        <v>642237</v>
      </c>
      <c r="J43" s="24">
        <v>2275156</v>
      </c>
      <c r="K43" s="24">
        <v>590079</v>
      </c>
      <c r="L43" s="24">
        <v>449660</v>
      </c>
      <c r="M43" s="24">
        <v>528608</v>
      </c>
      <c r="N43" s="24">
        <v>1568347</v>
      </c>
      <c r="O43" s="24"/>
      <c r="P43" s="24"/>
      <c r="Q43" s="24"/>
      <c r="R43" s="24"/>
      <c r="S43" s="24"/>
      <c r="T43" s="24"/>
      <c r="U43" s="24"/>
      <c r="V43" s="24"/>
      <c r="W43" s="24">
        <v>3843503</v>
      </c>
      <c r="X43" s="24">
        <v>3842220</v>
      </c>
      <c r="Y43" s="24">
        <v>1283</v>
      </c>
      <c r="Z43" s="6">
        <v>0.03</v>
      </c>
      <c r="AA43" s="22">
        <v>7245800</v>
      </c>
    </row>
    <row r="44" spans="1:27" ht="13.5">
      <c r="A44" s="5" t="s">
        <v>48</v>
      </c>
      <c r="B44" s="3"/>
      <c r="C44" s="22"/>
      <c r="D44" s="22"/>
      <c r="E44" s="23">
        <v>3734000</v>
      </c>
      <c r="F44" s="24">
        <v>3734000</v>
      </c>
      <c r="G44" s="24">
        <v>237433</v>
      </c>
      <c r="H44" s="24">
        <v>258366</v>
      </c>
      <c r="I44" s="24">
        <v>-189586</v>
      </c>
      <c r="J44" s="24">
        <v>306213</v>
      </c>
      <c r="K44" s="24">
        <v>187782</v>
      </c>
      <c r="L44" s="24">
        <v>172757</v>
      </c>
      <c r="M44" s="24">
        <v>107143</v>
      </c>
      <c r="N44" s="24">
        <v>467682</v>
      </c>
      <c r="O44" s="24"/>
      <c r="P44" s="24"/>
      <c r="Q44" s="24"/>
      <c r="R44" s="24"/>
      <c r="S44" s="24"/>
      <c r="T44" s="24"/>
      <c r="U44" s="24"/>
      <c r="V44" s="24"/>
      <c r="W44" s="24">
        <v>773895</v>
      </c>
      <c r="X44" s="24">
        <v>1857452</v>
      </c>
      <c r="Y44" s="24">
        <v>-1083557</v>
      </c>
      <c r="Z44" s="6">
        <v>-58.34</v>
      </c>
      <c r="AA44" s="22">
        <v>3734000</v>
      </c>
    </row>
    <row r="45" spans="1:27" ht="13.5">
      <c r="A45" s="5" t="s">
        <v>49</v>
      </c>
      <c r="B45" s="3"/>
      <c r="C45" s="25"/>
      <c r="D45" s="25"/>
      <c r="E45" s="26">
        <v>1214000</v>
      </c>
      <c r="F45" s="27">
        <v>1214000</v>
      </c>
      <c r="G45" s="27">
        <v>94768</v>
      </c>
      <c r="H45" s="27">
        <v>115534</v>
      </c>
      <c r="I45" s="27">
        <v>139800</v>
      </c>
      <c r="J45" s="27">
        <v>350102</v>
      </c>
      <c r="K45" s="27">
        <v>162128</v>
      </c>
      <c r="L45" s="27">
        <v>108823</v>
      </c>
      <c r="M45" s="27">
        <v>109607</v>
      </c>
      <c r="N45" s="27">
        <v>380558</v>
      </c>
      <c r="O45" s="27"/>
      <c r="P45" s="27"/>
      <c r="Q45" s="27"/>
      <c r="R45" s="27"/>
      <c r="S45" s="27"/>
      <c r="T45" s="27"/>
      <c r="U45" s="27"/>
      <c r="V45" s="27"/>
      <c r="W45" s="27">
        <v>730660</v>
      </c>
      <c r="X45" s="27">
        <v>586514</v>
      </c>
      <c r="Y45" s="27">
        <v>144146</v>
      </c>
      <c r="Z45" s="7">
        <v>24.58</v>
      </c>
      <c r="AA45" s="25">
        <v>1214000</v>
      </c>
    </row>
    <row r="46" spans="1:27" ht="13.5">
      <c r="A46" s="5" t="s">
        <v>50</v>
      </c>
      <c r="B46" s="3"/>
      <c r="C46" s="22"/>
      <c r="D46" s="22"/>
      <c r="E46" s="23">
        <v>1384800</v>
      </c>
      <c r="F46" s="24">
        <v>1384800</v>
      </c>
      <c r="G46" s="24">
        <v>65874</v>
      </c>
      <c r="H46" s="24">
        <v>174917</v>
      </c>
      <c r="I46" s="24">
        <v>66126</v>
      </c>
      <c r="J46" s="24">
        <v>306917</v>
      </c>
      <c r="K46" s="24">
        <v>224134</v>
      </c>
      <c r="L46" s="24">
        <v>84474</v>
      </c>
      <c r="M46" s="24">
        <v>202915</v>
      </c>
      <c r="N46" s="24">
        <v>511523</v>
      </c>
      <c r="O46" s="24"/>
      <c r="P46" s="24"/>
      <c r="Q46" s="24"/>
      <c r="R46" s="24"/>
      <c r="S46" s="24"/>
      <c r="T46" s="24"/>
      <c r="U46" s="24"/>
      <c r="V46" s="24"/>
      <c r="W46" s="24">
        <v>818440</v>
      </c>
      <c r="X46" s="24">
        <v>674770</v>
      </c>
      <c r="Y46" s="24">
        <v>143670</v>
      </c>
      <c r="Z46" s="6">
        <v>21.29</v>
      </c>
      <c r="AA46" s="22">
        <v>1384800</v>
      </c>
    </row>
    <row r="47" spans="1:27" ht="13.5">
      <c r="A47" s="2" t="s">
        <v>51</v>
      </c>
      <c r="B47" s="8" t="s">
        <v>52</v>
      </c>
      <c r="C47" s="19"/>
      <c r="D47" s="19"/>
      <c r="E47" s="20">
        <v>11400</v>
      </c>
      <c r="F47" s="21">
        <v>11400</v>
      </c>
      <c r="G47" s="21"/>
      <c r="H47" s="21">
        <v>858</v>
      </c>
      <c r="I47" s="21">
        <v>429</v>
      </c>
      <c r="J47" s="21">
        <v>1287</v>
      </c>
      <c r="K47" s="21">
        <v>429</v>
      </c>
      <c r="L47" s="21">
        <v>429</v>
      </c>
      <c r="M47" s="21">
        <v>429</v>
      </c>
      <c r="N47" s="21">
        <v>1287</v>
      </c>
      <c r="O47" s="21"/>
      <c r="P47" s="21"/>
      <c r="Q47" s="21"/>
      <c r="R47" s="21"/>
      <c r="S47" s="21"/>
      <c r="T47" s="21"/>
      <c r="U47" s="21"/>
      <c r="V47" s="21"/>
      <c r="W47" s="21">
        <v>2574</v>
      </c>
      <c r="X47" s="21"/>
      <c r="Y47" s="21">
        <v>2574</v>
      </c>
      <c r="Z47" s="4">
        <v>0</v>
      </c>
      <c r="AA47" s="19">
        <v>11400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50952600</v>
      </c>
      <c r="F48" s="42">
        <f t="shared" si="9"/>
        <v>50952600</v>
      </c>
      <c r="G48" s="42">
        <f t="shared" si="9"/>
        <v>3320926</v>
      </c>
      <c r="H48" s="42">
        <f t="shared" si="9"/>
        <v>4540936</v>
      </c>
      <c r="I48" s="42">
        <f t="shared" si="9"/>
        <v>4245613</v>
      </c>
      <c r="J48" s="42">
        <f t="shared" si="9"/>
        <v>12107475</v>
      </c>
      <c r="K48" s="42">
        <f t="shared" si="9"/>
        <v>4092613</v>
      </c>
      <c r="L48" s="42">
        <f t="shared" si="9"/>
        <v>5563610</v>
      </c>
      <c r="M48" s="42">
        <f t="shared" si="9"/>
        <v>3939811</v>
      </c>
      <c r="N48" s="42">
        <f t="shared" si="9"/>
        <v>13596034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25703509</v>
      </c>
      <c r="X48" s="42">
        <f t="shared" si="9"/>
        <v>25758115</v>
      </c>
      <c r="Y48" s="42">
        <f t="shared" si="9"/>
        <v>-54606</v>
      </c>
      <c r="Z48" s="43">
        <f>+IF(X48&lt;&gt;0,+(Y48/X48)*100,0)</f>
        <v>-0.21199532652137007</v>
      </c>
      <c r="AA48" s="40">
        <f>+AA28+AA32+AA38+AA42+AA47</f>
        <v>50952600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1872600</v>
      </c>
      <c r="F49" s="46">
        <f t="shared" si="10"/>
        <v>1872600</v>
      </c>
      <c r="G49" s="46">
        <f t="shared" si="10"/>
        <v>6560263</v>
      </c>
      <c r="H49" s="46">
        <f t="shared" si="10"/>
        <v>-1224643</v>
      </c>
      <c r="I49" s="46">
        <f t="shared" si="10"/>
        <v>-974476</v>
      </c>
      <c r="J49" s="46">
        <f t="shared" si="10"/>
        <v>4361144</v>
      </c>
      <c r="K49" s="46">
        <f t="shared" si="10"/>
        <v>2533080</v>
      </c>
      <c r="L49" s="46">
        <f t="shared" si="10"/>
        <v>2401502</v>
      </c>
      <c r="M49" s="46">
        <f t="shared" si="10"/>
        <v>-1897592</v>
      </c>
      <c r="N49" s="46">
        <f t="shared" si="10"/>
        <v>3036990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7398134</v>
      </c>
      <c r="X49" s="46">
        <f>IF(F25=F48,0,X25-X48)</f>
        <v>10316983</v>
      </c>
      <c r="Y49" s="46">
        <f t="shared" si="10"/>
        <v>-2918849</v>
      </c>
      <c r="Z49" s="47">
        <f>+IF(X49&lt;&gt;0,+(Y49/X49)*100,0)</f>
        <v>-28.291691476083656</v>
      </c>
      <c r="AA49" s="44">
        <f>+AA25-AA48</f>
        <v>1872600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74015048</v>
      </c>
      <c r="D5" s="19">
        <f>SUM(D6:D8)</f>
        <v>0</v>
      </c>
      <c r="E5" s="20">
        <f t="shared" si="0"/>
        <v>38854900</v>
      </c>
      <c r="F5" s="21">
        <f t="shared" si="0"/>
        <v>38854900</v>
      </c>
      <c r="G5" s="21">
        <f t="shared" si="0"/>
        <v>6447418</v>
      </c>
      <c r="H5" s="21">
        <f t="shared" si="0"/>
        <v>330523</v>
      </c>
      <c r="I5" s="21">
        <f t="shared" si="0"/>
        <v>6779703</v>
      </c>
      <c r="J5" s="21">
        <f t="shared" si="0"/>
        <v>13557644</v>
      </c>
      <c r="K5" s="21">
        <f t="shared" si="0"/>
        <v>2984537</v>
      </c>
      <c r="L5" s="21">
        <f t="shared" si="0"/>
        <v>19627529</v>
      </c>
      <c r="M5" s="21">
        <f t="shared" si="0"/>
        <v>35338369</v>
      </c>
      <c r="N5" s="21">
        <f t="shared" si="0"/>
        <v>57950435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71508079</v>
      </c>
      <c r="X5" s="21">
        <f t="shared" si="0"/>
        <v>19427448</v>
      </c>
      <c r="Y5" s="21">
        <f t="shared" si="0"/>
        <v>52080631</v>
      </c>
      <c r="Z5" s="4">
        <f>+IF(X5&lt;&gt;0,+(Y5/X5)*100,0)</f>
        <v>268.07757251492836</v>
      </c>
      <c r="AA5" s="19">
        <f>SUM(AA6:AA8)</f>
        <v>38854900</v>
      </c>
    </row>
    <row r="6" spans="1:27" ht="13.5">
      <c r="A6" s="5" t="s">
        <v>33</v>
      </c>
      <c r="B6" s="3"/>
      <c r="C6" s="22">
        <v>71886401</v>
      </c>
      <c r="D6" s="22"/>
      <c r="E6" s="23">
        <v>1903000</v>
      </c>
      <c r="F6" s="24">
        <v>1903000</v>
      </c>
      <c r="G6" s="24">
        <v>5164000</v>
      </c>
      <c r="H6" s="24">
        <v>2552</v>
      </c>
      <c r="I6" s="24"/>
      <c r="J6" s="24">
        <v>5166552</v>
      </c>
      <c r="K6" s="24"/>
      <c r="L6" s="24"/>
      <c r="M6" s="24">
        <v>8757728</v>
      </c>
      <c r="N6" s="24">
        <v>8757728</v>
      </c>
      <c r="O6" s="24"/>
      <c r="P6" s="24"/>
      <c r="Q6" s="24"/>
      <c r="R6" s="24"/>
      <c r="S6" s="24"/>
      <c r="T6" s="24"/>
      <c r="U6" s="24"/>
      <c r="V6" s="24"/>
      <c r="W6" s="24">
        <v>13924280</v>
      </c>
      <c r="X6" s="24">
        <v>951498</v>
      </c>
      <c r="Y6" s="24">
        <v>12972782</v>
      </c>
      <c r="Z6" s="6">
        <v>1363.41</v>
      </c>
      <c r="AA6" s="22">
        <v>1903000</v>
      </c>
    </row>
    <row r="7" spans="1:27" ht="13.5">
      <c r="A7" s="5" t="s">
        <v>34</v>
      </c>
      <c r="B7" s="3"/>
      <c r="C7" s="25">
        <v>2128647</v>
      </c>
      <c r="D7" s="25"/>
      <c r="E7" s="26">
        <v>36123900</v>
      </c>
      <c r="F7" s="27">
        <v>36123900</v>
      </c>
      <c r="G7" s="27">
        <v>895835</v>
      </c>
      <c r="H7" s="27">
        <v>304984</v>
      </c>
      <c r="I7" s="27">
        <v>7130309</v>
      </c>
      <c r="J7" s="27">
        <v>8331128</v>
      </c>
      <c r="K7" s="27">
        <v>2969008</v>
      </c>
      <c r="L7" s="27">
        <v>19617290</v>
      </c>
      <c r="M7" s="27">
        <v>26563521</v>
      </c>
      <c r="N7" s="27">
        <v>49149819</v>
      </c>
      <c r="O7" s="27"/>
      <c r="P7" s="27"/>
      <c r="Q7" s="27"/>
      <c r="R7" s="27"/>
      <c r="S7" s="27"/>
      <c r="T7" s="27"/>
      <c r="U7" s="27"/>
      <c r="V7" s="27"/>
      <c r="W7" s="27">
        <v>57480947</v>
      </c>
      <c r="X7" s="27">
        <v>18061950</v>
      </c>
      <c r="Y7" s="27">
        <v>39418997</v>
      </c>
      <c r="Z7" s="7">
        <v>218.24</v>
      </c>
      <c r="AA7" s="25">
        <v>36123900</v>
      </c>
    </row>
    <row r="8" spans="1:27" ht="13.5">
      <c r="A8" s="5" t="s">
        <v>35</v>
      </c>
      <c r="B8" s="3"/>
      <c r="C8" s="22"/>
      <c r="D8" s="22"/>
      <c r="E8" s="23">
        <v>828000</v>
      </c>
      <c r="F8" s="24">
        <v>828000</v>
      </c>
      <c r="G8" s="24">
        <v>387583</v>
      </c>
      <c r="H8" s="24">
        <v>22987</v>
      </c>
      <c r="I8" s="24">
        <v>-350606</v>
      </c>
      <c r="J8" s="24">
        <v>59964</v>
      </c>
      <c r="K8" s="24">
        <v>15529</v>
      </c>
      <c r="L8" s="24">
        <v>10239</v>
      </c>
      <c r="M8" s="24">
        <v>17120</v>
      </c>
      <c r="N8" s="24">
        <v>42888</v>
      </c>
      <c r="O8" s="24"/>
      <c r="P8" s="24"/>
      <c r="Q8" s="24"/>
      <c r="R8" s="24"/>
      <c r="S8" s="24"/>
      <c r="T8" s="24"/>
      <c r="U8" s="24"/>
      <c r="V8" s="24"/>
      <c r="W8" s="24">
        <v>102852</v>
      </c>
      <c r="X8" s="24">
        <v>414000</v>
      </c>
      <c r="Y8" s="24">
        <v>-311148</v>
      </c>
      <c r="Z8" s="6">
        <v>-75.16</v>
      </c>
      <c r="AA8" s="22">
        <v>828000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6406800</v>
      </c>
      <c r="F9" s="21">
        <f t="shared" si="1"/>
        <v>6406800</v>
      </c>
      <c r="G9" s="21">
        <f t="shared" si="1"/>
        <v>564945</v>
      </c>
      <c r="H9" s="21">
        <f t="shared" si="1"/>
        <v>640721</v>
      </c>
      <c r="I9" s="21">
        <f t="shared" si="1"/>
        <v>790742</v>
      </c>
      <c r="J9" s="21">
        <f t="shared" si="1"/>
        <v>1996408</v>
      </c>
      <c r="K9" s="21">
        <f t="shared" si="1"/>
        <v>575578</v>
      </c>
      <c r="L9" s="21">
        <f t="shared" si="1"/>
        <v>69205</v>
      </c>
      <c r="M9" s="21">
        <f t="shared" si="1"/>
        <v>130825</v>
      </c>
      <c r="N9" s="21">
        <f t="shared" si="1"/>
        <v>775608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2772016</v>
      </c>
      <c r="X9" s="21">
        <f t="shared" si="1"/>
        <v>3203406</v>
      </c>
      <c r="Y9" s="21">
        <f t="shared" si="1"/>
        <v>-431390</v>
      </c>
      <c r="Z9" s="4">
        <f>+IF(X9&lt;&gt;0,+(Y9/X9)*100,0)</f>
        <v>-13.466603983385184</v>
      </c>
      <c r="AA9" s="19">
        <f>SUM(AA10:AA14)</f>
        <v>6406800</v>
      </c>
    </row>
    <row r="10" spans="1:27" ht="13.5">
      <c r="A10" s="5" t="s">
        <v>37</v>
      </c>
      <c r="B10" s="3"/>
      <c r="C10" s="22"/>
      <c r="D10" s="22"/>
      <c r="E10" s="23">
        <v>1919000</v>
      </c>
      <c r="F10" s="24">
        <v>1919000</v>
      </c>
      <c r="G10" s="24">
        <v>383833</v>
      </c>
      <c r="H10" s="24">
        <v>12874</v>
      </c>
      <c r="I10" s="24">
        <v>26562</v>
      </c>
      <c r="J10" s="24">
        <v>423269</v>
      </c>
      <c r="K10" s="24">
        <v>10935</v>
      </c>
      <c r="L10" s="24">
        <v>-363876</v>
      </c>
      <c r="M10" s="24">
        <v>27031</v>
      </c>
      <c r="N10" s="24">
        <v>-325910</v>
      </c>
      <c r="O10" s="24"/>
      <c r="P10" s="24"/>
      <c r="Q10" s="24"/>
      <c r="R10" s="24"/>
      <c r="S10" s="24"/>
      <c r="T10" s="24"/>
      <c r="U10" s="24"/>
      <c r="V10" s="24"/>
      <c r="W10" s="24">
        <v>97359</v>
      </c>
      <c r="X10" s="24">
        <v>959502</v>
      </c>
      <c r="Y10" s="24">
        <v>-862143</v>
      </c>
      <c r="Z10" s="6">
        <v>-89.85</v>
      </c>
      <c r="AA10" s="22">
        <v>1919000</v>
      </c>
    </row>
    <row r="11" spans="1:27" ht="13.5">
      <c r="A11" s="5" t="s">
        <v>38</v>
      </c>
      <c r="B11" s="3"/>
      <c r="C11" s="22"/>
      <c r="D11" s="22"/>
      <c r="E11" s="23">
        <v>282800</v>
      </c>
      <c r="F11" s="24">
        <v>282800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141402</v>
      </c>
      <c r="Y11" s="24">
        <v>-141402</v>
      </c>
      <c r="Z11" s="6">
        <v>-100</v>
      </c>
      <c r="AA11" s="22">
        <v>282800</v>
      </c>
    </row>
    <row r="12" spans="1:27" ht="13.5">
      <c r="A12" s="5" t="s">
        <v>39</v>
      </c>
      <c r="B12" s="3"/>
      <c r="C12" s="22"/>
      <c r="D12" s="22"/>
      <c r="E12" s="23">
        <v>4205000</v>
      </c>
      <c r="F12" s="24">
        <v>4205000</v>
      </c>
      <c r="G12" s="24">
        <v>181112</v>
      </c>
      <c r="H12" s="24">
        <v>627847</v>
      </c>
      <c r="I12" s="24">
        <v>764180</v>
      </c>
      <c r="J12" s="24">
        <v>1573139</v>
      </c>
      <c r="K12" s="24">
        <v>564643</v>
      </c>
      <c r="L12" s="24">
        <v>433081</v>
      </c>
      <c r="M12" s="24">
        <v>103794</v>
      </c>
      <c r="N12" s="24">
        <v>1101518</v>
      </c>
      <c r="O12" s="24"/>
      <c r="P12" s="24"/>
      <c r="Q12" s="24"/>
      <c r="R12" s="24"/>
      <c r="S12" s="24"/>
      <c r="T12" s="24"/>
      <c r="U12" s="24"/>
      <c r="V12" s="24"/>
      <c r="W12" s="24">
        <v>2674657</v>
      </c>
      <c r="X12" s="24">
        <v>2102502</v>
      </c>
      <c r="Y12" s="24">
        <v>572155</v>
      </c>
      <c r="Z12" s="6">
        <v>27.21</v>
      </c>
      <c r="AA12" s="22">
        <v>4205000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1712000</v>
      </c>
      <c r="F15" s="21">
        <f t="shared" si="2"/>
        <v>1712000</v>
      </c>
      <c r="G15" s="21">
        <f t="shared" si="2"/>
        <v>42606</v>
      </c>
      <c r="H15" s="21">
        <f t="shared" si="2"/>
        <v>140</v>
      </c>
      <c r="I15" s="21">
        <f t="shared" si="2"/>
        <v>211</v>
      </c>
      <c r="J15" s="21">
        <f t="shared" si="2"/>
        <v>42957</v>
      </c>
      <c r="K15" s="21">
        <f t="shared" si="2"/>
        <v>70</v>
      </c>
      <c r="L15" s="21">
        <f t="shared" si="2"/>
        <v>70</v>
      </c>
      <c r="M15" s="21">
        <f t="shared" si="2"/>
        <v>70</v>
      </c>
      <c r="N15" s="21">
        <f t="shared" si="2"/>
        <v>210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43167</v>
      </c>
      <c r="X15" s="21">
        <f t="shared" si="2"/>
        <v>856002</v>
      </c>
      <c r="Y15" s="21">
        <f t="shared" si="2"/>
        <v>-812835</v>
      </c>
      <c r="Z15" s="4">
        <f>+IF(X15&lt;&gt;0,+(Y15/X15)*100,0)</f>
        <v>-94.95713795061226</v>
      </c>
      <c r="AA15" s="19">
        <f>SUM(AA16:AA18)</f>
        <v>1712000</v>
      </c>
    </row>
    <row r="16" spans="1:27" ht="13.5">
      <c r="A16" s="5" t="s">
        <v>43</v>
      </c>
      <c r="B16" s="3"/>
      <c r="C16" s="22"/>
      <c r="D16" s="22"/>
      <c r="E16" s="23">
        <v>200000</v>
      </c>
      <c r="F16" s="24">
        <v>200000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100002</v>
      </c>
      <c r="Y16" s="24">
        <v>-100002</v>
      </c>
      <c r="Z16" s="6">
        <v>-100</v>
      </c>
      <c r="AA16" s="22">
        <v>200000</v>
      </c>
    </row>
    <row r="17" spans="1:27" ht="13.5">
      <c r="A17" s="5" t="s">
        <v>44</v>
      </c>
      <c r="B17" s="3"/>
      <c r="C17" s="22"/>
      <c r="D17" s="22"/>
      <c r="E17" s="23">
        <v>1512000</v>
      </c>
      <c r="F17" s="24">
        <v>1512000</v>
      </c>
      <c r="G17" s="24">
        <v>42606</v>
      </c>
      <c r="H17" s="24">
        <v>140</v>
      </c>
      <c r="I17" s="24">
        <v>211</v>
      </c>
      <c r="J17" s="24">
        <v>42957</v>
      </c>
      <c r="K17" s="24">
        <v>70</v>
      </c>
      <c r="L17" s="24">
        <v>70</v>
      </c>
      <c r="M17" s="24">
        <v>70</v>
      </c>
      <c r="N17" s="24">
        <v>210</v>
      </c>
      <c r="O17" s="24"/>
      <c r="P17" s="24"/>
      <c r="Q17" s="24"/>
      <c r="R17" s="24"/>
      <c r="S17" s="24"/>
      <c r="T17" s="24"/>
      <c r="U17" s="24"/>
      <c r="V17" s="24"/>
      <c r="W17" s="24">
        <v>43167</v>
      </c>
      <c r="X17" s="24">
        <v>756000</v>
      </c>
      <c r="Y17" s="24">
        <v>-712833</v>
      </c>
      <c r="Z17" s="6">
        <v>-94.29</v>
      </c>
      <c r="AA17" s="22">
        <v>1512000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22401997</v>
      </c>
      <c r="F19" s="21">
        <f t="shared" si="3"/>
        <v>22401997</v>
      </c>
      <c r="G19" s="21">
        <f t="shared" si="3"/>
        <v>1480740</v>
      </c>
      <c r="H19" s="21">
        <f t="shared" si="3"/>
        <v>1358293</v>
      </c>
      <c r="I19" s="21">
        <f t="shared" si="3"/>
        <v>1334424</v>
      </c>
      <c r="J19" s="21">
        <f t="shared" si="3"/>
        <v>4173457</v>
      </c>
      <c r="K19" s="21">
        <f t="shared" si="3"/>
        <v>1429264</v>
      </c>
      <c r="L19" s="21">
        <f t="shared" si="3"/>
        <v>1283242</v>
      </c>
      <c r="M19" s="21">
        <f t="shared" si="3"/>
        <v>1395668</v>
      </c>
      <c r="N19" s="21">
        <f t="shared" si="3"/>
        <v>4108174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8281631</v>
      </c>
      <c r="X19" s="21">
        <f t="shared" si="3"/>
        <v>11201004</v>
      </c>
      <c r="Y19" s="21">
        <f t="shared" si="3"/>
        <v>-2919373</v>
      </c>
      <c r="Z19" s="4">
        <f>+IF(X19&lt;&gt;0,+(Y19/X19)*100,0)</f>
        <v>-26.06349395107796</v>
      </c>
      <c r="AA19" s="19">
        <f>SUM(AA20:AA23)</f>
        <v>22401997</v>
      </c>
    </row>
    <row r="20" spans="1:27" ht="13.5">
      <c r="A20" s="5" t="s">
        <v>47</v>
      </c>
      <c r="B20" s="3"/>
      <c r="C20" s="22"/>
      <c r="D20" s="22"/>
      <c r="E20" s="23">
        <v>13292250</v>
      </c>
      <c r="F20" s="24">
        <v>13292250</v>
      </c>
      <c r="G20" s="24">
        <v>974812</v>
      </c>
      <c r="H20" s="24">
        <v>847109</v>
      </c>
      <c r="I20" s="24">
        <v>846590</v>
      </c>
      <c r="J20" s="24">
        <v>2668511</v>
      </c>
      <c r="K20" s="24">
        <v>862738</v>
      </c>
      <c r="L20" s="24">
        <v>795976</v>
      </c>
      <c r="M20" s="24">
        <v>872768</v>
      </c>
      <c r="N20" s="24">
        <v>2531482</v>
      </c>
      <c r="O20" s="24"/>
      <c r="P20" s="24"/>
      <c r="Q20" s="24"/>
      <c r="R20" s="24"/>
      <c r="S20" s="24"/>
      <c r="T20" s="24"/>
      <c r="U20" s="24"/>
      <c r="V20" s="24"/>
      <c r="W20" s="24">
        <v>5199993</v>
      </c>
      <c r="X20" s="24">
        <v>6646128</v>
      </c>
      <c r="Y20" s="24">
        <v>-1446135</v>
      </c>
      <c r="Z20" s="6">
        <v>-21.76</v>
      </c>
      <c r="AA20" s="22">
        <v>13292250</v>
      </c>
    </row>
    <row r="21" spans="1:27" ht="13.5">
      <c r="A21" s="5" t="s">
        <v>48</v>
      </c>
      <c r="B21" s="3"/>
      <c r="C21" s="22"/>
      <c r="D21" s="22"/>
      <c r="E21" s="23">
        <v>3898681</v>
      </c>
      <c r="F21" s="24">
        <v>3898681</v>
      </c>
      <c r="G21" s="24">
        <v>202040</v>
      </c>
      <c r="H21" s="24">
        <v>190619</v>
      </c>
      <c r="I21" s="24">
        <v>165335</v>
      </c>
      <c r="J21" s="24">
        <v>557994</v>
      </c>
      <c r="K21" s="24">
        <v>249392</v>
      </c>
      <c r="L21" s="24">
        <v>240304</v>
      </c>
      <c r="M21" s="24">
        <v>224174</v>
      </c>
      <c r="N21" s="24">
        <v>713870</v>
      </c>
      <c r="O21" s="24"/>
      <c r="P21" s="24"/>
      <c r="Q21" s="24"/>
      <c r="R21" s="24"/>
      <c r="S21" s="24"/>
      <c r="T21" s="24"/>
      <c r="U21" s="24"/>
      <c r="V21" s="24"/>
      <c r="W21" s="24">
        <v>1271864</v>
      </c>
      <c r="X21" s="24">
        <v>1949340</v>
      </c>
      <c r="Y21" s="24">
        <v>-677476</v>
      </c>
      <c r="Z21" s="6">
        <v>-34.75</v>
      </c>
      <c r="AA21" s="22">
        <v>3898681</v>
      </c>
    </row>
    <row r="22" spans="1:27" ht="13.5">
      <c r="A22" s="5" t="s">
        <v>49</v>
      </c>
      <c r="B22" s="3"/>
      <c r="C22" s="25"/>
      <c r="D22" s="25"/>
      <c r="E22" s="26">
        <v>3261416</v>
      </c>
      <c r="F22" s="27">
        <v>3261416</v>
      </c>
      <c r="G22" s="27">
        <v>189590</v>
      </c>
      <c r="H22" s="27">
        <v>192379</v>
      </c>
      <c r="I22" s="27">
        <v>194670</v>
      </c>
      <c r="J22" s="27">
        <v>576639</v>
      </c>
      <c r="K22" s="27">
        <v>194520</v>
      </c>
      <c r="L22" s="27">
        <v>190694</v>
      </c>
      <c r="M22" s="27">
        <v>188567</v>
      </c>
      <c r="N22" s="27">
        <v>573781</v>
      </c>
      <c r="O22" s="27"/>
      <c r="P22" s="27"/>
      <c r="Q22" s="27"/>
      <c r="R22" s="27"/>
      <c r="S22" s="27"/>
      <c r="T22" s="27"/>
      <c r="U22" s="27"/>
      <c r="V22" s="27"/>
      <c r="W22" s="27">
        <v>1150420</v>
      </c>
      <c r="X22" s="27">
        <v>1630710</v>
      </c>
      <c r="Y22" s="27">
        <v>-480290</v>
      </c>
      <c r="Z22" s="7">
        <v>-29.45</v>
      </c>
      <c r="AA22" s="25">
        <v>3261416</v>
      </c>
    </row>
    <row r="23" spans="1:27" ht="13.5">
      <c r="A23" s="5" t="s">
        <v>50</v>
      </c>
      <c r="B23" s="3"/>
      <c r="C23" s="22"/>
      <c r="D23" s="22"/>
      <c r="E23" s="23">
        <v>1949650</v>
      </c>
      <c r="F23" s="24">
        <v>1949650</v>
      </c>
      <c r="G23" s="24">
        <v>114298</v>
      </c>
      <c r="H23" s="24">
        <v>128186</v>
      </c>
      <c r="I23" s="24">
        <v>127829</v>
      </c>
      <c r="J23" s="24">
        <v>370313</v>
      </c>
      <c r="K23" s="24">
        <v>122614</v>
      </c>
      <c r="L23" s="24">
        <v>56268</v>
      </c>
      <c r="M23" s="24">
        <v>110159</v>
      </c>
      <c r="N23" s="24">
        <v>289041</v>
      </c>
      <c r="O23" s="24"/>
      <c r="P23" s="24"/>
      <c r="Q23" s="24"/>
      <c r="R23" s="24"/>
      <c r="S23" s="24"/>
      <c r="T23" s="24"/>
      <c r="U23" s="24"/>
      <c r="V23" s="24"/>
      <c r="W23" s="24">
        <v>659354</v>
      </c>
      <c r="X23" s="24">
        <v>974826</v>
      </c>
      <c r="Y23" s="24">
        <v>-315472</v>
      </c>
      <c r="Z23" s="6">
        <v>-32.36</v>
      </c>
      <c r="AA23" s="22">
        <v>1949650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74015048</v>
      </c>
      <c r="D25" s="40">
        <f>+D5+D9+D15+D19+D24</f>
        <v>0</v>
      </c>
      <c r="E25" s="41">
        <f t="shared" si="4"/>
        <v>69375697</v>
      </c>
      <c r="F25" s="42">
        <f t="shared" si="4"/>
        <v>69375697</v>
      </c>
      <c r="G25" s="42">
        <f t="shared" si="4"/>
        <v>8535709</v>
      </c>
      <c r="H25" s="42">
        <f t="shared" si="4"/>
        <v>2329677</v>
      </c>
      <c r="I25" s="42">
        <f t="shared" si="4"/>
        <v>8905080</v>
      </c>
      <c r="J25" s="42">
        <f t="shared" si="4"/>
        <v>19770466</v>
      </c>
      <c r="K25" s="42">
        <f t="shared" si="4"/>
        <v>4989449</v>
      </c>
      <c r="L25" s="42">
        <f t="shared" si="4"/>
        <v>20980046</v>
      </c>
      <c r="M25" s="42">
        <f t="shared" si="4"/>
        <v>36864932</v>
      </c>
      <c r="N25" s="42">
        <f t="shared" si="4"/>
        <v>62834427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82604893</v>
      </c>
      <c r="X25" s="42">
        <f t="shared" si="4"/>
        <v>34687860</v>
      </c>
      <c r="Y25" s="42">
        <f t="shared" si="4"/>
        <v>47917033</v>
      </c>
      <c r="Z25" s="43">
        <f>+IF(X25&lt;&gt;0,+(Y25/X25)*100,0)</f>
        <v>138.1377605882865</v>
      </c>
      <c r="AA25" s="40">
        <f>+AA5+AA9+AA15+AA19+AA24</f>
        <v>69375697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57924483</v>
      </c>
      <c r="D28" s="19">
        <f>SUM(D29:D31)</f>
        <v>0</v>
      </c>
      <c r="E28" s="20">
        <f t="shared" si="5"/>
        <v>27189400</v>
      </c>
      <c r="F28" s="21">
        <f t="shared" si="5"/>
        <v>27189400</v>
      </c>
      <c r="G28" s="21">
        <f t="shared" si="5"/>
        <v>1268138</v>
      </c>
      <c r="H28" s="21">
        <f t="shared" si="5"/>
        <v>1226478</v>
      </c>
      <c r="I28" s="21">
        <f t="shared" si="5"/>
        <v>1988302</v>
      </c>
      <c r="J28" s="21">
        <f t="shared" si="5"/>
        <v>4482918</v>
      </c>
      <c r="K28" s="21">
        <f t="shared" si="5"/>
        <v>2188236</v>
      </c>
      <c r="L28" s="21">
        <f t="shared" si="5"/>
        <v>1526901</v>
      </c>
      <c r="M28" s="21">
        <f t="shared" si="5"/>
        <v>1228532</v>
      </c>
      <c r="N28" s="21">
        <f t="shared" si="5"/>
        <v>4943669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9426587</v>
      </c>
      <c r="X28" s="21">
        <f t="shared" si="5"/>
        <v>13594698</v>
      </c>
      <c r="Y28" s="21">
        <f t="shared" si="5"/>
        <v>-4168111</v>
      </c>
      <c r="Z28" s="4">
        <f>+IF(X28&lt;&gt;0,+(Y28/X28)*100,0)</f>
        <v>-30.65982782405317</v>
      </c>
      <c r="AA28" s="19">
        <f>SUM(AA29:AA31)</f>
        <v>27189400</v>
      </c>
    </row>
    <row r="29" spans="1:27" ht="13.5">
      <c r="A29" s="5" t="s">
        <v>33</v>
      </c>
      <c r="B29" s="3"/>
      <c r="C29" s="22">
        <v>57924483</v>
      </c>
      <c r="D29" s="22"/>
      <c r="E29" s="23">
        <v>4567618</v>
      </c>
      <c r="F29" s="24">
        <v>4567618</v>
      </c>
      <c r="G29" s="24">
        <v>369194</v>
      </c>
      <c r="H29" s="24">
        <v>403828</v>
      </c>
      <c r="I29" s="24">
        <v>386882</v>
      </c>
      <c r="J29" s="24">
        <v>1159904</v>
      </c>
      <c r="K29" s="24">
        <v>553422</v>
      </c>
      <c r="L29" s="24">
        <v>455913</v>
      </c>
      <c r="M29" s="24">
        <v>390999</v>
      </c>
      <c r="N29" s="24">
        <v>1400334</v>
      </c>
      <c r="O29" s="24"/>
      <c r="P29" s="24"/>
      <c r="Q29" s="24"/>
      <c r="R29" s="24"/>
      <c r="S29" s="24"/>
      <c r="T29" s="24"/>
      <c r="U29" s="24"/>
      <c r="V29" s="24"/>
      <c r="W29" s="24">
        <v>2560238</v>
      </c>
      <c r="X29" s="24">
        <v>2283810</v>
      </c>
      <c r="Y29" s="24">
        <v>276428</v>
      </c>
      <c r="Z29" s="6">
        <v>12.1</v>
      </c>
      <c r="AA29" s="22">
        <v>4567618</v>
      </c>
    </row>
    <row r="30" spans="1:27" ht="13.5">
      <c r="A30" s="5" t="s">
        <v>34</v>
      </c>
      <c r="B30" s="3"/>
      <c r="C30" s="25"/>
      <c r="D30" s="25"/>
      <c r="E30" s="26">
        <v>19462252</v>
      </c>
      <c r="F30" s="27">
        <v>19462252</v>
      </c>
      <c r="G30" s="27">
        <v>410032</v>
      </c>
      <c r="H30" s="27">
        <v>617030</v>
      </c>
      <c r="I30" s="27">
        <v>1344121</v>
      </c>
      <c r="J30" s="27">
        <v>2371183</v>
      </c>
      <c r="K30" s="27">
        <v>1634898</v>
      </c>
      <c r="L30" s="27">
        <v>790026</v>
      </c>
      <c r="M30" s="27">
        <v>669470</v>
      </c>
      <c r="N30" s="27">
        <v>3094394</v>
      </c>
      <c r="O30" s="27"/>
      <c r="P30" s="27"/>
      <c r="Q30" s="27"/>
      <c r="R30" s="27"/>
      <c r="S30" s="27"/>
      <c r="T30" s="27"/>
      <c r="U30" s="27"/>
      <c r="V30" s="27"/>
      <c r="W30" s="27">
        <v>5465577</v>
      </c>
      <c r="X30" s="27">
        <v>9731124</v>
      </c>
      <c r="Y30" s="27">
        <v>-4265547</v>
      </c>
      <c r="Z30" s="7">
        <v>-43.83</v>
      </c>
      <c r="AA30" s="25">
        <v>19462252</v>
      </c>
    </row>
    <row r="31" spans="1:27" ht="13.5">
      <c r="A31" s="5" t="s">
        <v>35</v>
      </c>
      <c r="B31" s="3"/>
      <c r="C31" s="22"/>
      <c r="D31" s="22"/>
      <c r="E31" s="23">
        <v>3159530</v>
      </c>
      <c r="F31" s="24">
        <v>3159530</v>
      </c>
      <c r="G31" s="24">
        <v>488912</v>
      </c>
      <c r="H31" s="24">
        <v>205620</v>
      </c>
      <c r="I31" s="24">
        <v>257299</v>
      </c>
      <c r="J31" s="24">
        <v>951831</v>
      </c>
      <c r="K31" s="24">
        <v>-84</v>
      </c>
      <c r="L31" s="24">
        <v>280962</v>
      </c>
      <c r="M31" s="24">
        <v>168063</v>
      </c>
      <c r="N31" s="24">
        <v>448941</v>
      </c>
      <c r="O31" s="24"/>
      <c r="P31" s="24"/>
      <c r="Q31" s="24"/>
      <c r="R31" s="24"/>
      <c r="S31" s="24"/>
      <c r="T31" s="24"/>
      <c r="U31" s="24"/>
      <c r="V31" s="24"/>
      <c r="W31" s="24">
        <v>1400772</v>
      </c>
      <c r="X31" s="24">
        <v>1579764</v>
      </c>
      <c r="Y31" s="24">
        <v>-178992</v>
      </c>
      <c r="Z31" s="6">
        <v>-11.33</v>
      </c>
      <c r="AA31" s="22">
        <v>3159530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5236383</v>
      </c>
      <c r="F32" s="21">
        <f t="shared" si="6"/>
        <v>5236383</v>
      </c>
      <c r="G32" s="21">
        <f t="shared" si="6"/>
        <v>331804</v>
      </c>
      <c r="H32" s="21">
        <f t="shared" si="6"/>
        <v>900399</v>
      </c>
      <c r="I32" s="21">
        <f t="shared" si="6"/>
        <v>999970</v>
      </c>
      <c r="J32" s="21">
        <f t="shared" si="6"/>
        <v>2232173</v>
      </c>
      <c r="K32" s="21">
        <f t="shared" si="6"/>
        <v>833668</v>
      </c>
      <c r="L32" s="21">
        <f t="shared" si="6"/>
        <v>803689</v>
      </c>
      <c r="M32" s="21">
        <f t="shared" si="6"/>
        <v>321128</v>
      </c>
      <c r="N32" s="21">
        <f t="shared" si="6"/>
        <v>1958485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4190658</v>
      </c>
      <c r="X32" s="21">
        <f t="shared" si="6"/>
        <v>2618196</v>
      </c>
      <c r="Y32" s="21">
        <f t="shared" si="6"/>
        <v>1572462</v>
      </c>
      <c r="Z32" s="4">
        <f>+IF(X32&lt;&gt;0,+(Y32/X32)*100,0)</f>
        <v>60.0589871804861</v>
      </c>
      <c r="AA32" s="19">
        <f>SUM(AA33:AA37)</f>
        <v>5236383</v>
      </c>
    </row>
    <row r="33" spans="1:27" ht="13.5">
      <c r="A33" s="5" t="s">
        <v>37</v>
      </c>
      <c r="B33" s="3"/>
      <c r="C33" s="22"/>
      <c r="D33" s="22"/>
      <c r="E33" s="23">
        <v>2176842</v>
      </c>
      <c r="F33" s="24">
        <v>2176842</v>
      </c>
      <c r="G33" s="24">
        <v>152514</v>
      </c>
      <c r="H33" s="24">
        <v>187071</v>
      </c>
      <c r="I33" s="24">
        <v>162797</v>
      </c>
      <c r="J33" s="24">
        <v>502382</v>
      </c>
      <c r="K33" s="24">
        <v>170093</v>
      </c>
      <c r="L33" s="24">
        <v>228235</v>
      </c>
      <c r="M33" s="24">
        <v>127352</v>
      </c>
      <c r="N33" s="24">
        <v>525680</v>
      </c>
      <c r="O33" s="24"/>
      <c r="P33" s="24"/>
      <c r="Q33" s="24"/>
      <c r="R33" s="24"/>
      <c r="S33" s="24"/>
      <c r="T33" s="24"/>
      <c r="U33" s="24"/>
      <c r="V33" s="24"/>
      <c r="W33" s="24">
        <v>1028062</v>
      </c>
      <c r="X33" s="24">
        <v>1088424</v>
      </c>
      <c r="Y33" s="24">
        <v>-60362</v>
      </c>
      <c r="Z33" s="6">
        <v>-5.55</v>
      </c>
      <c r="AA33" s="22">
        <v>2176842</v>
      </c>
    </row>
    <row r="34" spans="1:27" ht="13.5">
      <c r="A34" s="5" t="s">
        <v>38</v>
      </c>
      <c r="B34" s="3"/>
      <c r="C34" s="22"/>
      <c r="D34" s="22"/>
      <c r="E34" s="23">
        <v>287280</v>
      </c>
      <c r="F34" s="24">
        <v>287280</v>
      </c>
      <c r="G34" s="24">
        <v>18464</v>
      </c>
      <c r="H34" s="24">
        <v>31693</v>
      </c>
      <c r="I34" s="24">
        <v>30808</v>
      </c>
      <c r="J34" s="24">
        <v>80965</v>
      </c>
      <c r="K34" s="24">
        <v>24960</v>
      </c>
      <c r="L34" s="24">
        <v>40779</v>
      </c>
      <c r="M34" s="24">
        <v>22191</v>
      </c>
      <c r="N34" s="24">
        <v>87930</v>
      </c>
      <c r="O34" s="24"/>
      <c r="P34" s="24"/>
      <c r="Q34" s="24"/>
      <c r="R34" s="24"/>
      <c r="S34" s="24"/>
      <c r="T34" s="24"/>
      <c r="U34" s="24"/>
      <c r="V34" s="24"/>
      <c r="W34" s="24">
        <v>168895</v>
      </c>
      <c r="X34" s="24">
        <v>143640</v>
      </c>
      <c r="Y34" s="24">
        <v>25255</v>
      </c>
      <c r="Z34" s="6">
        <v>17.58</v>
      </c>
      <c r="AA34" s="22">
        <v>287280</v>
      </c>
    </row>
    <row r="35" spans="1:27" ht="13.5">
      <c r="A35" s="5" t="s">
        <v>39</v>
      </c>
      <c r="B35" s="3"/>
      <c r="C35" s="22"/>
      <c r="D35" s="22"/>
      <c r="E35" s="23">
        <v>2772261</v>
      </c>
      <c r="F35" s="24">
        <v>2772261</v>
      </c>
      <c r="G35" s="24">
        <v>160826</v>
      </c>
      <c r="H35" s="24">
        <v>681635</v>
      </c>
      <c r="I35" s="24">
        <v>806365</v>
      </c>
      <c r="J35" s="24">
        <v>1648826</v>
      </c>
      <c r="K35" s="24">
        <v>638615</v>
      </c>
      <c r="L35" s="24">
        <v>534675</v>
      </c>
      <c r="M35" s="24">
        <v>171585</v>
      </c>
      <c r="N35" s="24">
        <v>1344875</v>
      </c>
      <c r="O35" s="24"/>
      <c r="P35" s="24"/>
      <c r="Q35" s="24"/>
      <c r="R35" s="24"/>
      <c r="S35" s="24"/>
      <c r="T35" s="24"/>
      <c r="U35" s="24"/>
      <c r="V35" s="24"/>
      <c r="W35" s="24">
        <v>2993701</v>
      </c>
      <c r="X35" s="24">
        <v>1386132</v>
      </c>
      <c r="Y35" s="24">
        <v>1607569</v>
      </c>
      <c r="Z35" s="6">
        <v>115.98</v>
      </c>
      <c r="AA35" s="22">
        <v>2772261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3772770</v>
      </c>
      <c r="F38" s="21">
        <f t="shared" si="7"/>
        <v>3772770</v>
      </c>
      <c r="G38" s="21">
        <f t="shared" si="7"/>
        <v>217928</v>
      </c>
      <c r="H38" s="21">
        <f t="shared" si="7"/>
        <v>303022</v>
      </c>
      <c r="I38" s="21">
        <f t="shared" si="7"/>
        <v>261004</v>
      </c>
      <c r="J38" s="21">
        <f t="shared" si="7"/>
        <v>781954</v>
      </c>
      <c r="K38" s="21">
        <f t="shared" si="7"/>
        <v>298960</v>
      </c>
      <c r="L38" s="21">
        <f t="shared" si="7"/>
        <v>456653</v>
      </c>
      <c r="M38" s="21">
        <f t="shared" si="7"/>
        <v>281376</v>
      </c>
      <c r="N38" s="21">
        <f t="shared" si="7"/>
        <v>1036989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1818943</v>
      </c>
      <c r="X38" s="21">
        <f t="shared" si="7"/>
        <v>1886388</v>
      </c>
      <c r="Y38" s="21">
        <f t="shared" si="7"/>
        <v>-67445</v>
      </c>
      <c r="Z38" s="4">
        <f>+IF(X38&lt;&gt;0,+(Y38/X38)*100,0)</f>
        <v>-3.575351412328747</v>
      </c>
      <c r="AA38" s="19">
        <f>SUM(AA39:AA41)</f>
        <v>3772770</v>
      </c>
    </row>
    <row r="39" spans="1:27" ht="13.5">
      <c r="A39" s="5" t="s">
        <v>43</v>
      </c>
      <c r="B39" s="3"/>
      <c r="C39" s="22"/>
      <c r="D39" s="22"/>
      <c r="E39" s="23">
        <v>434710</v>
      </c>
      <c r="F39" s="24">
        <v>434710</v>
      </c>
      <c r="G39" s="24">
        <v>32006</v>
      </c>
      <c r="H39" s="24">
        <v>32571</v>
      </c>
      <c r="I39" s="24">
        <v>33994</v>
      </c>
      <c r="J39" s="24">
        <v>98571</v>
      </c>
      <c r="K39" s="24">
        <v>36509</v>
      </c>
      <c r="L39" s="24">
        <v>50938</v>
      </c>
      <c r="M39" s="24">
        <v>27161</v>
      </c>
      <c r="N39" s="24">
        <v>114608</v>
      </c>
      <c r="O39" s="24"/>
      <c r="P39" s="24"/>
      <c r="Q39" s="24"/>
      <c r="R39" s="24"/>
      <c r="S39" s="24"/>
      <c r="T39" s="24"/>
      <c r="U39" s="24"/>
      <c r="V39" s="24"/>
      <c r="W39" s="24">
        <v>213179</v>
      </c>
      <c r="X39" s="24">
        <v>217356</v>
      </c>
      <c r="Y39" s="24">
        <v>-4177</v>
      </c>
      <c r="Z39" s="6">
        <v>-1.92</v>
      </c>
      <c r="AA39" s="22">
        <v>434710</v>
      </c>
    </row>
    <row r="40" spans="1:27" ht="13.5">
      <c r="A40" s="5" t="s">
        <v>44</v>
      </c>
      <c r="B40" s="3"/>
      <c r="C40" s="22"/>
      <c r="D40" s="22"/>
      <c r="E40" s="23">
        <v>3338060</v>
      </c>
      <c r="F40" s="24">
        <v>3338060</v>
      </c>
      <c r="G40" s="24">
        <v>185922</v>
      </c>
      <c r="H40" s="24">
        <v>270451</v>
      </c>
      <c r="I40" s="24">
        <v>227010</v>
      </c>
      <c r="J40" s="24">
        <v>683383</v>
      </c>
      <c r="K40" s="24">
        <v>262451</v>
      </c>
      <c r="L40" s="24">
        <v>405715</v>
      </c>
      <c r="M40" s="24">
        <v>254215</v>
      </c>
      <c r="N40" s="24">
        <v>922381</v>
      </c>
      <c r="O40" s="24"/>
      <c r="P40" s="24"/>
      <c r="Q40" s="24"/>
      <c r="R40" s="24"/>
      <c r="S40" s="24"/>
      <c r="T40" s="24"/>
      <c r="U40" s="24"/>
      <c r="V40" s="24"/>
      <c r="W40" s="24">
        <v>1605764</v>
      </c>
      <c r="X40" s="24">
        <v>1669032</v>
      </c>
      <c r="Y40" s="24">
        <v>-63268</v>
      </c>
      <c r="Z40" s="6">
        <v>-3.79</v>
      </c>
      <c r="AA40" s="22">
        <v>3338060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16166805</v>
      </c>
      <c r="F42" s="21">
        <f t="shared" si="8"/>
        <v>16166805</v>
      </c>
      <c r="G42" s="21">
        <f t="shared" si="8"/>
        <v>1241561</v>
      </c>
      <c r="H42" s="21">
        <f t="shared" si="8"/>
        <v>2170813</v>
      </c>
      <c r="I42" s="21">
        <f t="shared" si="8"/>
        <v>570301</v>
      </c>
      <c r="J42" s="21">
        <f t="shared" si="8"/>
        <v>3982675</v>
      </c>
      <c r="K42" s="21">
        <f t="shared" si="8"/>
        <v>-45699</v>
      </c>
      <c r="L42" s="21">
        <f t="shared" si="8"/>
        <v>2317164</v>
      </c>
      <c r="M42" s="21">
        <f t="shared" si="8"/>
        <v>2141471</v>
      </c>
      <c r="N42" s="21">
        <f t="shared" si="8"/>
        <v>4412936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8395611</v>
      </c>
      <c r="X42" s="21">
        <f t="shared" si="8"/>
        <v>8083404</v>
      </c>
      <c r="Y42" s="21">
        <f t="shared" si="8"/>
        <v>312207</v>
      </c>
      <c r="Z42" s="4">
        <f>+IF(X42&lt;&gt;0,+(Y42/X42)*100,0)</f>
        <v>3.8623208737309187</v>
      </c>
      <c r="AA42" s="19">
        <f>SUM(AA43:AA46)</f>
        <v>16166805</v>
      </c>
    </row>
    <row r="43" spans="1:27" ht="13.5">
      <c r="A43" s="5" t="s">
        <v>47</v>
      </c>
      <c r="B43" s="3"/>
      <c r="C43" s="22"/>
      <c r="D43" s="22"/>
      <c r="E43" s="23">
        <v>10376450</v>
      </c>
      <c r="F43" s="24">
        <v>10376450</v>
      </c>
      <c r="G43" s="24">
        <v>844695</v>
      </c>
      <c r="H43" s="24">
        <v>1774618</v>
      </c>
      <c r="I43" s="24">
        <v>124770</v>
      </c>
      <c r="J43" s="24">
        <v>2744083</v>
      </c>
      <c r="K43" s="24">
        <v>-493597</v>
      </c>
      <c r="L43" s="24">
        <v>1789978</v>
      </c>
      <c r="M43" s="24">
        <v>1755369</v>
      </c>
      <c r="N43" s="24">
        <v>3051750</v>
      </c>
      <c r="O43" s="24"/>
      <c r="P43" s="24"/>
      <c r="Q43" s="24"/>
      <c r="R43" s="24"/>
      <c r="S43" s="24"/>
      <c r="T43" s="24"/>
      <c r="U43" s="24"/>
      <c r="V43" s="24"/>
      <c r="W43" s="24">
        <v>5795833</v>
      </c>
      <c r="X43" s="24">
        <v>5188224</v>
      </c>
      <c r="Y43" s="24">
        <v>607609</v>
      </c>
      <c r="Z43" s="6">
        <v>11.71</v>
      </c>
      <c r="AA43" s="22">
        <v>10376450</v>
      </c>
    </row>
    <row r="44" spans="1:27" ht="13.5">
      <c r="A44" s="5" t="s">
        <v>48</v>
      </c>
      <c r="B44" s="3"/>
      <c r="C44" s="22"/>
      <c r="D44" s="22"/>
      <c r="E44" s="23">
        <v>1514300</v>
      </c>
      <c r="F44" s="24">
        <v>1514300</v>
      </c>
      <c r="G44" s="24">
        <v>109692</v>
      </c>
      <c r="H44" s="24">
        <v>109200</v>
      </c>
      <c r="I44" s="24">
        <v>122794</v>
      </c>
      <c r="J44" s="24">
        <v>341686</v>
      </c>
      <c r="K44" s="24">
        <v>102200</v>
      </c>
      <c r="L44" s="24">
        <v>142169</v>
      </c>
      <c r="M44" s="24">
        <v>104954</v>
      </c>
      <c r="N44" s="24">
        <v>349323</v>
      </c>
      <c r="O44" s="24"/>
      <c r="P44" s="24"/>
      <c r="Q44" s="24"/>
      <c r="R44" s="24"/>
      <c r="S44" s="24"/>
      <c r="T44" s="24"/>
      <c r="U44" s="24"/>
      <c r="V44" s="24"/>
      <c r="W44" s="24">
        <v>691009</v>
      </c>
      <c r="X44" s="24">
        <v>757152</v>
      </c>
      <c r="Y44" s="24">
        <v>-66143</v>
      </c>
      <c r="Z44" s="6">
        <v>-8.74</v>
      </c>
      <c r="AA44" s="22">
        <v>1514300</v>
      </c>
    </row>
    <row r="45" spans="1:27" ht="13.5">
      <c r="A45" s="5" t="s">
        <v>49</v>
      </c>
      <c r="B45" s="3"/>
      <c r="C45" s="25"/>
      <c r="D45" s="25"/>
      <c r="E45" s="26">
        <v>2611033</v>
      </c>
      <c r="F45" s="27">
        <v>2611033</v>
      </c>
      <c r="G45" s="27">
        <v>159918</v>
      </c>
      <c r="H45" s="27">
        <v>169353</v>
      </c>
      <c r="I45" s="27">
        <v>182555</v>
      </c>
      <c r="J45" s="27">
        <v>511826</v>
      </c>
      <c r="K45" s="27">
        <v>224962</v>
      </c>
      <c r="L45" s="27">
        <v>206173</v>
      </c>
      <c r="M45" s="27">
        <v>175174</v>
      </c>
      <c r="N45" s="27">
        <v>606309</v>
      </c>
      <c r="O45" s="27"/>
      <c r="P45" s="27"/>
      <c r="Q45" s="27"/>
      <c r="R45" s="27"/>
      <c r="S45" s="27"/>
      <c r="T45" s="27"/>
      <c r="U45" s="27"/>
      <c r="V45" s="27"/>
      <c r="W45" s="27">
        <v>1118135</v>
      </c>
      <c r="X45" s="27">
        <v>1305516</v>
      </c>
      <c r="Y45" s="27">
        <v>-187381</v>
      </c>
      <c r="Z45" s="7">
        <v>-14.35</v>
      </c>
      <c r="AA45" s="25">
        <v>2611033</v>
      </c>
    </row>
    <row r="46" spans="1:27" ht="13.5">
      <c r="A46" s="5" t="s">
        <v>50</v>
      </c>
      <c r="B46" s="3"/>
      <c r="C46" s="22"/>
      <c r="D46" s="22"/>
      <c r="E46" s="23">
        <v>1665022</v>
      </c>
      <c r="F46" s="24">
        <v>1665022</v>
      </c>
      <c r="G46" s="24">
        <v>127256</v>
      </c>
      <c r="H46" s="24">
        <v>117642</v>
      </c>
      <c r="I46" s="24">
        <v>140182</v>
      </c>
      <c r="J46" s="24">
        <v>385080</v>
      </c>
      <c r="K46" s="24">
        <v>120736</v>
      </c>
      <c r="L46" s="24">
        <v>178844</v>
      </c>
      <c r="M46" s="24">
        <v>105974</v>
      </c>
      <c r="N46" s="24">
        <v>405554</v>
      </c>
      <c r="O46" s="24"/>
      <c r="P46" s="24"/>
      <c r="Q46" s="24"/>
      <c r="R46" s="24"/>
      <c r="S46" s="24"/>
      <c r="T46" s="24"/>
      <c r="U46" s="24"/>
      <c r="V46" s="24"/>
      <c r="W46" s="24">
        <v>790634</v>
      </c>
      <c r="X46" s="24">
        <v>832512</v>
      </c>
      <c r="Y46" s="24">
        <v>-41878</v>
      </c>
      <c r="Z46" s="6">
        <v>-5.03</v>
      </c>
      <c r="AA46" s="22">
        <v>1665022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57924483</v>
      </c>
      <c r="D48" s="40">
        <f>+D28+D32+D38+D42+D47</f>
        <v>0</v>
      </c>
      <c r="E48" s="41">
        <f t="shared" si="9"/>
        <v>52365358</v>
      </c>
      <c r="F48" s="42">
        <f t="shared" si="9"/>
        <v>52365358</v>
      </c>
      <c r="G48" s="42">
        <f t="shared" si="9"/>
        <v>3059431</v>
      </c>
      <c r="H48" s="42">
        <f t="shared" si="9"/>
        <v>4600712</v>
      </c>
      <c r="I48" s="42">
        <f t="shared" si="9"/>
        <v>3819577</v>
      </c>
      <c r="J48" s="42">
        <f t="shared" si="9"/>
        <v>11479720</v>
      </c>
      <c r="K48" s="42">
        <f t="shared" si="9"/>
        <v>3275165</v>
      </c>
      <c r="L48" s="42">
        <f t="shared" si="9"/>
        <v>5104407</v>
      </c>
      <c r="M48" s="42">
        <f t="shared" si="9"/>
        <v>3972507</v>
      </c>
      <c r="N48" s="42">
        <f t="shared" si="9"/>
        <v>12352079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23831799</v>
      </c>
      <c r="X48" s="42">
        <f t="shared" si="9"/>
        <v>26182686</v>
      </c>
      <c r="Y48" s="42">
        <f t="shared" si="9"/>
        <v>-2350887</v>
      </c>
      <c r="Z48" s="43">
        <f>+IF(X48&lt;&gt;0,+(Y48/X48)*100,0)</f>
        <v>-8.978784682366049</v>
      </c>
      <c r="AA48" s="40">
        <f>+AA28+AA32+AA38+AA42+AA47</f>
        <v>52365358</v>
      </c>
    </row>
    <row r="49" spans="1:27" ht="13.5">
      <c r="A49" s="14" t="s">
        <v>58</v>
      </c>
      <c r="B49" s="15"/>
      <c r="C49" s="44">
        <f aca="true" t="shared" si="10" ref="C49:Y49">+C25-C48</f>
        <v>16090565</v>
      </c>
      <c r="D49" s="44">
        <f>+D25-D48</f>
        <v>0</v>
      </c>
      <c r="E49" s="45">
        <f t="shared" si="10"/>
        <v>17010339</v>
      </c>
      <c r="F49" s="46">
        <f t="shared" si="10"/>
        <v>17010339</v>
      </c>
      <c r="G49" s="46">
        <f t="shared" si="10"/>
        <v>5476278</v>
      </c>
      <c r="H49" s="46">
        <f t="shared" si="10"/>
        <v>-2271035</v>
      </c>
      <c r="I49" s="46">
        <f t="shared" si="10"/>
        <v>5085503</v>
      </c>
      <c r="J49" s="46">
        <f t="shared" si="10"/>
        <v>8290746</v>
      </c>
      <c r="K49" s="46">
        <f t="shared" si="10"/>
        <v>1714284</v>
      </c>
      <c r="L49" s="46">
        <f t="shared" si="10"/>
        <v>15875639</v>
      </c>
      <c r="M49" s="46">
        <f t="shared" si="10"/>
        <v>32892425</v>
      </c>
      <c r="N49" s="46">
        <f t="shared" si="10"/>
        <v>50482348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58773094</v>
      </c>
      <c r="X49" s="46">
        <f>IF(F25=F48,0,X25-X48)</f>
        <v>8505174</v>
      </c>
      <c r="Y49" s="46">
        <f t="shared" si="10"/>
        <v>50267920</v>
      </c>
      <c r="Z49" s="47">
        <f>+IF(X49&lt;&gt;0,+(Y49/X49)*100,0)</f>
        <v>591.0275321821752</v>
      </c>
      <c r="AA49" s="44">
        <f>+AA25-AA48</f>
        <v>17010339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105267703</v>
      </c>
      <c r="D5" s="19">
        <f>SUM(D6:D8)</f>
        <v>0</v>
      </c>
      <c r="E5" s="20">
        <f t="shared" si="0"/>
        <v>109579971</v>
      </c>
      <c r="F5" s="21">
        <f t="shared" si="0"/>
        <v>123833857</v>
      </c>
      <c r="G5" s="21">
        <f t="shared" si="0"/>
        <v>24042186</v>
      </c>
      <c r="H5" s="21">
        <f t="shared" si="0"/>
        <v>2973691</v>
      </c>
      <c r="I5" s="21">
        <f t="shared" si="0"/>
        <v>2524657</v>
      </c>
      <c r="J5" s="21">
        <f t="shared" si="0"/>
        <v>29540534</v>
      </c>
      <c r="K5" s="21">
        <f t="shared" si="0"/>
        <v>2754290</v>
      </c>
      <c r="L5" s="21">
        <f t="shared" si="0"/>
        <v>2599570</v>
      </c>
      <c r="M5" s="21">
        <f t="shared" si="0"/>
        <v>11849648</v>
      </c>
      <c r="N5" s="21">
        <f t="shared" si="0"/>
        <v>17203508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46744042</v>
      </c>
      <c r="X5" s="21">
        <f t="shared" si="0"/>
        <v>63727672</v>
      </c>
      <c r="Y5" s="21">
        <f t="shared" si="0"/>
        <v>-16983630</v>
      </c>
      <c r="Z5" s="4">
        <f>+IF(X5&lt;&gt;0,+(Y5/X5)*100,0)</f>
        <v>-26.650322327795056</v>
      </c>
      <c r="AA5" s="19">
        <f>SUM(AA6:AA8)</f>
        <v>123833857</v>
      </c>
    </row>
    <row r="6" spans="1:27" ht="13.5">
      <c r="A6" s="5" t="s">
        <v>33</v>
      </c>
      <c r="B6" s="3"/>
      <c r="C6" s="22">
        <v>439156</v>
      </c>
      <c r="D6" s="22"/>
      <c r="E6" s="23">
        <v>273600</v>
      </c>
      <c r="F6" s="24">
        <v>374600</v>
      </c>
      <c r="G6" s="24">
        <v>368</v>
      </c>
      <c r="H6" s="24">
        <v>553</v>
      </c>
      <c r="I6" s="24">
        <v>645</v>
      </c>
      <c r="J6" s="24">
        <v>1566</v>
      </c>
      <c r="K6" s="24">
        <v>184</v>
      </c>
      <c r="L6" s="24">
        <v>553</v>
      </c>
      <c r="M6" s="24">
        <v>368</v>
      </c>
      <c r="N6" s="24">
        <v>1105</v>
      </c>
      <c r="O6" s="24"/>
      <c r="P6" s="24"/>
      <c r="Q6" s="24"/>
      <c r="R6" s="24"/>
      <c r="S6" s="24"/>
      <c r="T6" s="24"/>
      <c r="U6" s="24"/>
      <c r="V6" s="24"/>
      <c r="W6" s="24">
        <v>2671</v>
      </c>
      <c r="X6" s="24">
        <v>191798</v>
      </c>
      <c r="Y6" s="24">
        <v>-189127</v>
      </c>
      <c r="Z6" s="6">
        <v>-98.61</v>
      </c>
      <c r="AA6" s="22">
        <v>374600</v>
      </c>
    </row>
    <row r="7" spans="1:27" ht="13.5">
      <c r="A7" s="5" t="s">
        <v>34</v>
      </c>
      <c r="B7" s="3"/>
      <c r="C7" s="25">
        <v>102664629</v>
      </c>
      <c r="D7" s="25"/>
      <c r="E7" s="26">
        <v>99072790</v>
      </c>
      <c r="F7" s="27">
        <v>112650812</v>
      </c>
      <c r="G7" s="27">
        <v>23977577</v>
      </c>
      <c r="H7" s="27">
        <v>2877673</v>
      </c>
      <c r="I7" s="27">
        <v>2446078</v>
      </c>
      <c r="J7" s="27">
        <v>29301328</v>
      </c>
      <c r="K7" s="27">
        <v>2694062</v>
      </c>
      <c r="L7" s="27">
        <v>2505468</v>
      </c>
      <c r="M7" s="27">
        <v>11807647</v>
      </c>
      <c r="N7" s="27">
        <v>17007177</v>
      </c>
      <c r="O7" s="27"/>
      <c r="P7" s="27"/>
      <c r="Q7" s="27"/>
      <c r="R7" s="27"/>
      <c r="S7" s="27"/>
      <c r="T7" s="27"/>
      <c r="U7" s="27"/>
      <c r="V7" s="27"/>
      <c r="W7" s="27">
        <v>46308505</v>
      </c>
      <c r="X7" s="27">
        <v>57954232</v>
      </c>
      <c r="Y7" s="27">
        <v>-11645727</v>
      </c>
      <c r="Z7" s="7">
        <v>-20.09</v>
      </c>
      <c r="AA7" s="25">
        <v>112650812</v>
      </c>
    </row>
    <row r="8" spans="1:27" ht="13.5">
      <c r="A8" s="5" t="s">
        <v>35</v>
      </c>
      <c r="B8" s="3"/>
      <c r="C8" s="22">
        <v>2163918</v>
      </c>
      <c r="D8" s="22"/>
      <c r="E8" s="23">
        <v>10233581</v>
      </c>
      <c r="F8" s="24">
        <v>10808445</v>
      </c>
      <c r="G8" s="24">
        <v>64241</v>
      </c>
      <c r="H8" s="24">
        <v>95465</v>
      </c>
      <c r="I8" s="24">
        <v>77934</v>
      </c>
      <c r="J8" s="24">
        <v>237640</v>
      </c>
      <c r="K8" s="24">
        <v>60044</v>
      </c>
      <c r="L8" s="24">
        <v>93549</v>
      </c>
      <c r="M8" s="24">
        <v>41633</v>
      </c>
      <c r="N8" s="24">
        <v>195226</v>
      </c>
      <c r="O8" s="24"/>
      <c r="P8" s="24"/>
      <c r="Q8" s="24"/>
      <c r="R8" s="24"/>
      <c r="S8" s="24"/>
      <c r="T8" s="24"/>
      <c r="U8" s="24"/>
      <c r="V8" s="24"/>
      <c r="W8" s="24">
        <v>432866</v>
      </c>
      <c r="X8" s="24">
        <v>5581642</v>
      </c>
      <c r="Y8" s="24">
        <v>-5148776</v>
      </c>
      <c r="Z8" s="6">
        <v>-92.24</v>
      </c>
      <c r="AA8" s="22">
        <v>10808445</v>
      </c>
    </row>
    <row r="9" spans="1:27" ht="13.5">
      <c r="A9" s="2" t="s">
        <v>36</v>
      </c>
      <c r="B9" s="3"/>
      <c r="C9" s="19">
        <f aca="true" t="shared" si="1" ref="C9:Y9">SUM(C10:C14)</f>
        <v>7856402</v>
      </c>
      <c r="D9" s="19">
        <f>SUM(D10:D14)</f>
        <v>0</v>
      </c>
      <c r="E9" s="20">
        <f t="shared" si="1"/>
        <v>18136229</v>
      </c>
      <c r="F9" s="21">
        <f t="shared" si="1"/>
        <v>10741066</v>
      </c>
      <c r="G9" s="21">
        <f t="shared" si="1"/>
        <v>432361</v>
      </c>
      <c r="H9" s="21">
        <f t="shared" si="1"/>
        <v>446814</v>
      </c>
      <c r="I9" s="21">
        <f t="shared" si="1"/>
        <v>536519</v>
      </c>
      <c r="J9" s="21">
        <f t="shared" si="1"/>
        <v>1415694</v>
      </c>
      <c r="K9" s="21">
        <f t="shared" si="1"/>
        <v>1178543</v>
      </c>
      <c r="L9" s="21">
        <f t="shared" si="1"/>
        <v>628537</v>
      </c>
      <c r="M9" s="21">
        <f t="shared" si="1"/>
        <v>438694</v>
      </c>
      <c r="N9" s="21">
        <f t="shared" si="1"/>
        <v>2245774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3661468</v>
      </c>
      <c r="X9" s="21">
        <f t="shared" si="1"/>
        <v>11737910</v>
      </c>
      <c r="Y9" s="21">
        <f t="shared" si="1"/>
        <v>-8076442</v>
      </c>
      <c r="Z9" s="4">
        <f>+IF(X9&lt;&gt;0,+(Y9/X9)*100,0)</f>
        <v>-68.80647406565565</v>
      </c>
      <c r="AA9" s="19">
        <f>SUM(AA10:AA14)</f>
        <v>10741066</v>
      </c>
    </row>
    <row r="10" spans="1:27" ht="13.5">
      <c r="A10" s="5" t="s">
        <v>37</v>
      </c>
      <c r="B10" s="3"/>
      <c r="C10" s="22">
        <v>4029506</v>
      </c>
      <c r="D10" s="22"/>
      <c r="E10" s="23">
        <v>6433375</v>
      </c>
      <c r="F10" s="24">
        <v>5872210</v>
      </c>
      <c r="G10" s="24">
        <v>48156</v>
      </c>
      <c r="H10" s="24">
        <v>72782</v>
      </c>
      <c r="I10" s="24">
        <v>48038</v>
      </c>
      <c r="J10" s="24">
        <v>168976</v>
      </c>
      <c r="K10" s="24">
        <v>47014</v>
      </c>
      <c r="L10" s="24">
        <v>30731</v>
      </c>
      <c r="M10" s="24">
        <v>29963</v>
      </c>
      <c r="N10" s="24">
        <v>107708</v>
      </c>
      <c r="O10" s="24"/>
      <c r="P10" s="24"/>
      <c r="Q10" s="24"/>
      <c r="R10" s="24"/>
      <c r="S10" s="24"/>
      <c r="T10" s="24"/>
      <c r="U10" s="24"/>
      <c r="V10" s="24"/>
      <c r="W10" s="24">
        <v>276684</v>
      </c>
      <c r="X10" s="24">
        <v>4189354</v>
      </c>
      <c r="Y10" s="24">
        <v>-3912670</v>
      </c>
      <c r="Z10" s="6">
        <v>-93.4</v>
      </c>
      <c r="AA10" s="22">
        <v>5872210</v>
      </c>
    </row>
    <row r="11" spans="1:27" ht="13.5">
      <c r="A11" s="5" t="s">
        <v>38</v>
      </c>
      <c r="B11" s="3"/>
      <c r="C11" s="22">
        <v>1889312</v>
      </c>
      <c r="D11" s="22"/>
      <c r="E11" s="23">
        <v>2479354</v>
      </c>
      <c r="F11" s="24">
        <v>2444004</v>
      </c>
      <c r="G11" s="24">
        <v>79355</v>
      </c>
      <c r="H11" s="24">
        <v>80272</v>
      </c>
      <c r="I11" s="24">
        <v>123497</v>
      </c>
      <c r="J11" s="24">
        <v>283124</v>
      </c>
      <c r="K11" s="24">
        <v>714540</v>
      </c>
      <c r="L11" s="24">
        <v>298086</v>
      </c>
      <c r="M11" s="24">
        <v>114621</v>
      </c>
      <c r="N11" s="24">
        <v>1127247</v>
      </c>
      <c r="O11" s="24"/>
      <c r="P11" s="24"/>
      <c r="Q11" s="24"/>
      <c r="R11" s="24"/>
      <c r="S11" s="24"/>
      <c r="T11" s="24"/>
      <c r="U11" s="24"/>
      <c r="V11" s="24"/>
      <c r="W11" s="24">
        <v>1410371</v>
      </c>
      <c r="X11" s="24">
        <v>1689974</v>
      </c>
      <c r="Y11" s="24">
        <v>-279603</v>
      </c>
      <c r="Z11" s="6">
        <v>-16.54</v>
      </c>
      <c r="AA11" s="22">
        <v>2444004</v>
      </c>
    </row>
    <row r="12" spans="1:27" ht="13.5">
      <c r="A12" s="5" t="s">
        <v>39</v>
      </c>
      <c r="B12" s="3"/>
      <c r="C12" s="22">
        <v>1696208</v>
      </c>
      <c r="D12" s="22"/>
      <c r="E12" s="23">
        <v>1480500</v>
      </c>
      <c r="F12" s="24">
        <v>2092852</v>
      </c>
      <c r="G12" s="24">
        <v>280468</v>
      </c>
      <c r="H12" s="24">
        <v>269378</v>
      </c>
      <c r="I12" s="24">
        <v>340486</v>
      </c>
      <c r="J12" s="24">
        <v>890332</v>
      </c>
      <c r="K12" s="24">
        <v>392491</v>
      </c>
      <c r="L12" s="24">
        <v>274625</v>
      </c>
      <c r="M12" s="24">
        <v>285964</v>
      </c>
      <c r="N12" s="24">
        <v>953080</v>
      </c>
      <c r="O12" s="24"/>
      <c r="P12" s="24"/>
      <c r="Q12" s="24"/>
      <c r="R12" s="24"/>
      <c r="S12" s="24"/>
      <c r="T12" s="24"/>
      <c r="U12" s="24"/>
      <c r="V12" s="24"/>
      <c r="W12" s="24">
        <v>1843412</v>
      </c>
      <c r="X12" s="24">
        <v>740250</v>
      </c>
      <c r="Y12" s="24">
        <v>1103162</v>
      </c>
      <c r="Z12" s="6">
        <v>149.03</v>
      </c>
      <c r="AA12" s="22">
        <v>2092852</v>
      </c>
    </row>
    <row r="13" spans="1:27" ht="13.5">
      <c r="A13" s="5" t="s">
        <v>40</v>
      </c>
      <c r="B13" s="3"/>
      <c r="C13" s="22">
        <v>241376</v>
      </c>
      <c r="D13" s="22"/>
      <c r="E13" s="23">
        <v>7743000</v>
      </c>
      <c r="F13" s="24">
        <v>332000</v>
      </c>
      <c r="G13" s="24">
        <v>24382</v>
      </c>
      <c r="H13" s="24">
        <v>24382</v>
      </c>
      <c r="I13" s="24">
        <v>24498</v>
      </c>
      <c r="J13" s="24">
        <v>73262</v>
      </c>
      <c r="K13" s="24">
        <v>24498</v>
      </c>
      <c r="L13" s="24">
        <v>25095</v>
      </c>
      <c r="M13" s="24">
        <v>8146</v>
      </c>
      <c r="N13" s="24">
        <v>57739</v>
      </c>
      <c r="O13" s="24"/>
      <c r="P13" s="24"/>
      <c r="Q13" s="24"/>
      <c r="R13" s="24"/>
      <c r="S13" s="24"/>
      <c r="T13" s="24"/>
      <c r="U13" s="24"/>
      <c r="V13" s="24"/>
      <c r="W13" s="24">
        <v>131001</v>
      </c>
      <c r="X13" s="24">
        <v>5118332</v>
      </c>
      <c r="Y13" s="24">
        <v>-4987331</v>
      </c>
      <c r="Z13" s="6">
        <v>-97.44</v>
      </c>
      <c r="AA13" s="22">
        <v>332000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5409816</v>
      </c>
      <c r="D15" s="19">
        <f>SUM(D16:D18)</f>
        <v>0</v>
      </c>
      <c r="E15" s="20">
        <f t="shared" si="2"/>
        <v>5405250</v>
      </c>
      <c r="F15" s="21">
        <f t="shared" si="2"/>
        <v>5612620</v>
      </c>
      <c r="G15" s="21">
        <f t="shared" si="2"/>
        <v>612927</v>
      </c>
      <c r="H15" s="21">
        <f t="shared" si="2"/>
        <v>441808</v>
      </c>
      <c r="I15" s="21">
        <f t="shared" si="2"/>
        <v>-102583</v>
      </c>
      <c r="J15" s="21">
        <f t="shared" si="2"/>
        <v>952152</v>
      </c>
      <c r="K15" s="21">
        <f t="shared" si="2"/>
        <v>289038</v>
      </c>
      <c r="L15" s="21">
        <f t="shared" si="2"/>
        <v>624506</v>
      </c>
      <c r="M15" s="21">
        <f t="shared" si="2"/>
        <v>22201</v>
      </c>
      <c r="N15" s="21">
        <f t="shared" si="2"/>
        <v>935745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1887897</v>
      </c>
      <c r="X15" s="21">
        <f t="shared" si="2"/>
        <v>2925786</v>
      </c>
      <c r="Y15" s="21">
        <f t="shared" si="2"/>
        <v>-1037889</v>
      </c>
      <c r="Z15" s="4">
        <f>+IF(X15&lt;&gt;0,+(Y15/X15)*100,0)</f>
        <v>-35.47385215460051</v>
      </c>
      <c r="AA15" s="19">
        <f>SUM(AA16:AA18)</f>
        <v>5612620</v>
      </c>
    </row>
    <row r="16" spans="1:27" ht="13.5">
      <c r="A16" s="5" t="s">
        <v>43</v>
      </c>
      <c r="B16" s="3"/>
      <c r="C16" s="22">
        <v>588174</v>
      </c>
      <c r="D16" s="22"/>
      <c r="E16" s="23">
        <v>477050</v>
      </c>
      <c r="F16" s="24">
        <v>484250</v>
      </c>
      <c r="G16" s="24">
        <v>20497</v>
      </c>
      <c r="H16" s="24">
        <v>29056</v>
      </c>
      <c r="I16" s="24">
        <v>46218</v>
      </c>
      <c r="J16" s="24">
        <v>95771</v>
      </c>
      <c r="K16" s="24">
        <v>133941</v>
      </c>
      <c r="L16" s="24">
        <v>69098</v>
      </c>
      <c r="M16" s="24">
        <v>17428</v>
      </c>
      <c r="N16" s="24">
        <v>220467</v>
      </c>
      <c r="O16" s="24"/>
      <c r="P16" s="24"/>
      <c r="Q16" s="24"/>
      <c r="R16" s="24"/>
      <c r="S16" s="24"/>
      <c r="T16" s="24"/>
      <c r="U16" s="24"/>
      <c r="V16" s="24"/>
      <c r="W16" s="24">
        <v>316238</v>
      </c>
      <c r="X16" s="24">
        <v>238518</v>
      </c>
      <c r="Y16" s="24">
        <v>77720</v>
      </c>
      <c r="Z16" s="6">
        <v>32.58</v>
      </c>
      <c r="AA16" s="22">
        <v>484250</v>
      </c>
    </row>
    <row r="17" spans="1:27" ht="13.5">
      <c r="A17" s="5" t="s">
        <v>44</v>
      </c>
      <c r="B17" s="3"/>
      <c r="C17" s="22">
        <v>4821642</v>
      </c>
      <c r="D17" s="22"/>
      <c r="E17" s="23">
        <v>4928200</v>
      </c>
      <c r="F17" s="24">
        <v>5128370</v>
      </c>
      <c r="G17" s="24">
        <v>592430</v>
      </c>
      <c r="H17" s="24">
        <v>412752</v>
      </c>
      <c r="I17" s="24">
        <v>-148801</v>
      </c>
      <c r="J17" s="24">
        <v>856381</v>
      </c>
      <c r="K17" s="24">
        <v>155097</v>
      </c>
      <c r="L17" s="24">
        <v>555408</v>
      </c>
      <c r="M17" s="24">
        <v>4773</v>
      </c>
      <c r="N17" s="24">
        <v>715278</v>
      </c>
      <c r="O17" s="24"/>
      <c r="P17" s="24"/>
      <c r="Q17" s="24"/>
      <c r="R17" s="24"/>
      <c r="S17" s="24"/>
      <c r="T17" s="24"/>
      <c r="U17" s="24"/>
      <c r="V17" s="24"/>
      <c r="W17" s="24">
        <v>1571659</v>
      </c>
      <c r="X17" s="24">
        <v>2687268</v>
      </c>
      <c r="Y17" s="24">
        <v>-1115609</v>
      </c>
      <c r="Z17" s="6">
        <v>-41.51</v>
      </c>
      <c r="AA17" s="22">
        <v>5128370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108913864</v>
      </c>
      <c r="D19" s="19">
        <f>SUM(D20:D23)</f>
        <v>0</v>
      </c>
      <c r="E19" s="20">
        <f t="shared" si="3"/>
        <v>118499554</v>
      </c>
      <c r="F19" s="21">
        <f t="shared" si="3"/>
        <v>126083981</v>
      </c>
      <c r="G19" s="21">
        <f t="shared" si="3"/>
        <v>10016366</v>
      </c>
      <c r="H19" s="21">
        <f t="shared" si="3"/>
        <v>10698164</v>
      </c>
      <c r="I19" s="21">
        <f t="shared" si="3"/>
        <v>9683369</v>
      </c>
      <c r="J19" s="21">
        <f t="shared" si="3"/>
        <v>30397899</v>
      </c>
      <c r="K19" s="21">
        <f t="shared" si="3"/>
        <v>10274211</v>
      </c>
      <c r="L19" s="21">
        <f t="shared" si="3"/>
        <v>10635272</v>
      </c>
      <c r="M19" s="21">
        <f t="shared" si="3"/>
        <v>6591415</v>
      </c>
      <c r="N19" s="21">
        <f t="shared" si="3"/>
        <v>27500898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57898797</v>
      </c>
      <c r="X19" s="21">
        <f t="shared" si="3"/>
        <v>63841536</v>
      </c>
      <c r="Y19" s="21">
        <f t="shared" si="3"/>
        <v>-5942739</v>
      </c>
      <c r="Z19" s="4">
        <f>+IF(X19&lt;&gt;0,+(Y19/X19)*100,0)</f>
        <v>-9.30857772594945</v>
      </c>
      <c r="AA19" s="19">
        <f>SUM(AA20:AA23)</f>
        <v>126083981</v>
      </c>
    </row>
    <row r="20" spans="1:27" ht="13.5">
      <c r="A20" s="5" t="s">
        <v>47</v>
      </c>
      <c r="B20" s="3"/>
      <c r="C20" s="22">
        <v>74644578</v>
      </c>
      <c r="D20" s="22"/>
      <c r="E20" s="23">
        <v>80964765</v>
      </c>
      <c r="F20" s="24">
        <v>85116072</v>
      </c>
      <c r="G20" s="24">
        <v>6707540</v>
      </c>
      <c r="H20" s="24">
        <v>7310868</v>
      </c>
      <c r="I20" s="24">
        <v>6509783</v>
      </c>
      <c r="J20" s="24">
        <v>20528191</v>
      </c>
      <c r="K20" s="24">
        <v>6733493</v>
      </c>
      <c r="L20" s="24">
        <v>6845020</v>
      </c>
      <c r="M20" s="24">
        <v>5021495</v>
      </c>
      <c r="N20" s="24">
        <v>18600008</v>
      </c>
      <c r="O20" s="24"/>
      <c r="P20" s="24"/>
      <c r="Q20" s="24"/>
      <c r="R20" s="24"/>
      <c r="S20" s="24"/>
      <c r="T20" s="24"/>
      <c r="U20" s="24"/>
      <c r="V20" s="24"/>
      <c r="W20" s="24">
        <v>39128199</v>
      </c>
      <c r="X20" s="24">
        <v>40761304</v>
      </c>
      <c r="Y20" s="24">
        <v>-1633105</v>
      </c>
      <c r="Z20" s="6">
        <v>-4.01</v>
      </c>
      <c r="AA20" s="22">
        <v>85116072</v>
      </c>
    </row>
    <row r="21" spans="1:27" ht="13.5">
      <c r="A21" s="5" t="s">
        <v>48</v>
      </c>
      <c r="B21" s="3"/>
      <c r="C21" s="22">
        <v>13145309</v>
      </c>
      <c r="D21" s="22"/>
      <c r="E21" s="23">
        <v>13172285</v>
      </c>
      <c r="F21" s="24">
        <v>14229438</v>
      </c>
      <c r="G21" s="24">
        <v>922716</v>
      </c>
      <c r="H21" s="24">
        <v>1131171</v>
      </c>
      <c r="I21" s="24">
        <v>1043649</v>
      </c>
      <c r="J21" s="24">
        <v>3097536</v>
      </c>
      <c r="K21" s="24">
        <v>1375979</v>
      </c>
      <c r="L21" s="24">
        <v>1695431</v>
      </c>
      <c r="M21" s="24">
        <v>643203</v>
      </c>
      <c r="N21" s="24">
        <v>3714613</v>
      </c>
      <c r="O21" s="24"/>
      <c r="P21" s="24"/>
      <c r="Q21" s="24"/>
      <c r="R21" s="24"/>
      <c r="S21" s="24"/>
      <c r="T21" s="24"/>
      <c r="U21" s="24"/>
      <c r="V21" s="24"/>
      <c r="W21" s="24">
        <v>6812149</v>
      </c>
      <c r="X21" s="24">
        <v>6263550</v>
      </c>
      <c r="Y21" s="24">
        <v>548599</v>
      </c>
      <c r="Z21" s="6">
        <v>8.76</v>
      </c>
      <c r="AA21" s="22">
        <v>14229438</v>
      </c>
    </row>
    <row r="22" spans="1:27" ht="13.5">
      <c r="A22" s="5" t="s">
        <v>49</v>
      </c>
      <c r="B22" s="3"/>
      <c r="C22" s="25">
        <v>11939645</v>
      </c>
      <c r="D22" s="25"/>
      <c r="E22" s="26">
        <v>13089690</v>
      </c>
      <c r="F22" s="27">
        <v>13161880</v>
      </c>
      <c r="G22" s="27">
        <v>1158943</v>
      </c>
      <c r="H22" s="27">
        <v>1093346</v>
      </c>
      <c r="I22" s="27">
        <v>1106182</v>
      </c>
      <c r="J22" s="27">
        <v>3358471</v>
      </c>
      <c r="K22" s="27">
        <v>1081513</v>
      </c>
      <c r="L22" s="27">
        <v>1054303</v>
      </c>
      <c r="M22" s="27">
        <v>483144</v>
      </c>
      <c r="N22" s="27">
        <v>2618960</v>
      </c>
      <c r="O22" s="27"/>
      <c r="P22" s="27"/>
      <c r="Q22" s="27"/>
      <c r="R22" s="27"/>
      <c r="S22" s="27"/>
      <c r="T22" s="27"/>
      <c r="U22" s="27"/>
      <c r="V22" s="27"/>
      <c r="W22" s="27">
        <v>5977431</v>
      </c>
      <c r="X22" s="27">
        <v>8949594</v>
      </c>
      <c r="Y22" s="27">
        <v>-2972163</v>
      </c>
      <c r="Z22" s="7">
        <v>-33.21</v>
      </c>
      <c r="AA22" s="25">
        <v>13161880</v>
      </c>
    </row>
    <row r="23" spans="1:27" ht="13.5">
      <c r="A23" s="5" t="s">
        <v>50</v>
      </c>
      <c r="B23" s="3"/>
      <c r="C23" s="22">
        <v>9184332</v>
      </c>
      <c r="D23" s="22"/>
      <c r="E23" s="23">
        <v>11272814</v>
      </c>
      <c r="F23" s="24">
        <v>13576591</v>
      </c>
      <c r="G23" s="24">
        <v>1227167</v>
      </c>
      <c r="H23" s="24">
        <v>1162779</v>
      </c>
      <c r="I23" s="24">
        <v>1023755</v>
      </c>
      <c r="J23" s="24">
        <v>3413701</v>
      </c>
      <c r="K23" s="24">
        <v>1083226</v>
      </c>
      <c r="L23" s="24">
        <v>1040518</v>
      </c>
      <c r="M23" s="24">
        <v>443573</v>
      </c>
      <c r="N23" s="24">
        <v>2567317</v>
      </c>
      <c r="O23" s="24"/>
      <c r="P23" s="24"/>
      <c r="Q23" s="24"/>
      <c r="R23" s="24"/>
      <c r="S23" s="24"/>
      <c r="T23" s="24"/>
      <c r="U23" s="24"/>
      <c r="V23" s="24"/>
      <c r="W23" s="24">
        <v>5981018</v>
      </c>
      <c r="X23" s="24">
        <v>7867088</v>
      </c>
      <c r="Y23" s="24">
        <v>-1886070</v>
      </c>
      <c r="Z23" s="6">
        <v>-23.97</v>
      </c>
      <c r="AA23" s="22">
        <v>13576591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227447785</v>
      </c>
      <c r="D25" s="40">
        <f>+D5+D9+D15+D19+D24</f>
        <v>0</v>
      </c>
      <c r="E25" s="41">
        <f t="shared" si="4"/>
        <v>251621004</v>
      </c>
      <c r="F25" s="42">
        <f t="shared" si="4"/>
        <v>266271524</v>
      </c>
      <c r="G25" s="42">
        <f t="shared" si="4"/>
        <v>35103840</v>
      </c>
      <c r="H25" s="42">
        <f t="shared" si="4"/>
        <v>14560477</v>
      </c>
      <c r="I25" s="42">
        <f t="shared" si="4"/>
        <v>12641962</v>
      </c>
      <c r="J25" s="42">
        <f t="shared" si="4"/>
        <v>62306279</v>
      </c>
      <c r="K25" s="42">
        <f t="shared" si="4"/>
        <v>14496082</v>
      </c>
      <c r="L25" s="42">
        <f t="shared" si="4"/>
        <v>14487885</v>
      </c>
      <c r="M25" s="42">
        <f t="shared" si="4"/>
        <v>18901958</v>
      </c>
      <c r="N25" s="42">
        <f t="shared" si="4"/>
        <v>47885925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110192204</v>
      </c>
      <c r="X25" s="42">
        <f t="shared" si="4"/>
        <v>142232904</v>
      </c>
      <c r="Y25" s="42">
        <f t="shared" si="4"/>
        <v>-32040700</v>
      </c>
      <c r="Z25" s="43">
        <f>+IF(X25&lt;&gt;0,+(Y25/X25)*100,0)</f>
        <v>-22.52692527461859</v>
      </c>
      <c r="AA25" s="40">
        <f>+AA5+AA9+AA15+AA19+AA24</f>
        <v>266271524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50901000</v>
      </c>
      <c r="D28" s="19">
        <f>SUM(D29:D31)</f>
        <v>0</v>
      </c>
      <c r="E28" s="20">
        <f t="shared" si="5"/>
        <v>53907017</v>
      </c>
      <c r="F28" s="21">
        <f t="shared" si="5"/>
        <v>62350181</v>
      </c>
      <c r="G28" s="21">
        <f t="shared" si="5"/>
        <v>3222009</v>
      </c>
      <c r="H28" s="21">
        <f t="shared" si="5"/>
        <v>2789320</v>
      </c>
      <c r="I28" s="21">
        <f t="shared" si="5"/>
        <v>2788065</v>
      </c>
      <c r="J28" s="21">
        <f t="shared" si="5"/>
        <v>8799394</v>
      </c>
      <c r="K28" s="21">
        <f t="shared" si="5"/>
        <v>3250576</v>
      </c>
      <c r="L28" s="21">
        <f t="shared" si="5"/>
        <v>3631142</v>
      </c>
      <c r="M28" s="21">
        <f t="shared" si="5"/>
        <v>4066692</v>
      </c>
      <c r="N28" s="21">
        <f t="shared" si="5"/>
        <v>10948410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19747804</v>
      </c>
      <c r="X28" s="21">
        <f t="shared" si="5"/>
        <v>26605389</v>
      </c>
      <c r="Y28" s="21">
        <f t="shared" si="5"/>
        <v>-6857585</v>
      </c>
      <c r="Z28" s="4">
        <f>+IF(X28&lt;&gt;0,+(Y28/X28)*100,0)</f>
        <v>-25.775172841862975</v>
      </c>
      <c r="AA28" s="19">
        <f>SUM(AA29:AA31)</f>
        <v>62350181</v>
      </c>
    </row>
    <row r="29" spans="1:27" ht="13.5">
      <c r="A29" s="5" t="s">
        <v>33</v>
      </c>
      <c r="B29" s="3"/>
      <c r="C29" s="22">
        <v>11272005</v>
      </c>
      <c r="D29" s="22"/>
      <c r="E29" s="23">
        <v>12843580</v>
      </c>
      <c r="F29" s="24">
        <v>13020069</v>
      </c>
      <c r="G29" s="24">
        <v>1437429</v>
      </c>
      <c r="H29" s="24">
        <v>721015</v>
      </c>
      <c r="I29" s="24">
        <v>763809</v>
      </c>
      <c r="J29" s="24">
        <v>2922253</v>
      </c>
      <c r="K29" s="24">
        <v>803358</v>
      </c>
      <c r="L29" s="24">
        <v>805621</v>
      </c>
      <c r="M29" s="24">
        <v>760452</v>
      </c>
      <c r="N29" s="24">
        <v>2369431</v>
      </c>
      <c r="O29" s="24"/>
      <c r="P29" s="24"/>
      <c r="Q29" s="24"/>
      <c r="R29" s="24"/>
      <c r="S29" s="24"/>
      <c r="T29" s="24"/>
      <c r="U29" s="24"/>
      <c r="V29" s="24"/>
      <c r="W29" s="24">
        <v>5291684</v>
      </c>
      <c r="X29" s="24">
        <v>6717273</v>
      </c>
      <c r="Y29" s="24">
        <v>-1425589</v>
      </c>
      <c r="Z29" s="6">
        <v>-21.22</v>
      </c>
      <c r="AA29" s="22">
        <v>13020069</v>
      </c>
    </row>
    <row r="30" spans="1:27" ht="13.5">
      <c r="A30" s="5" t="s">
        <v>34</v>
      </c>
      <c r="B30" s="3"/>
      <c r="C30" s="25">
        <v>25907599</v>
      </c>
      <c r="D30" s="25"/>
      <c r="E30" s="26">
        <v>26585817</v>
      </c>
      <c r="F30" s="27">
        <v>33317806</v>
      </c>
      <c r="G30" s="27">
        <v>1196821</v>
      </c>
      <c r="H30" s="27">
        <v>1429561</v>
      </c>
      <c r="I30" s="27">
        <v>1300332</v>
      </c>
      <c r="J30" s="27">
        <v>3926714</v>
      </c>
      <c r="K30" s="27">
        <v>1759028</v>
      </c>
      <c r="L30" s="27">
        <v>1876832</v>
      </c>
      <c r="M30" s="27">
        <v>2529400</v>
      </c>
      <c r="N30" s="27">
        <v>6165260</v>
      </c>
      <c r="O30" s="27"/>
      <c r="P30" s="27"/>
      <c r="Q30" s="27"/>
      <c r="R30" s="27"/>
      <c r="S30" s="27"/>
      <c r="T30" s="27"/>
      <c r="U30" s="27"/>
      <c r="V30" s="27"/>
      <c r="W30" s="27">
        <v>10091974</v>
      </c>
      <c r="X30" s="27">
        <v>13702792</v>
      </c>
      <c r="Y30" s="27">
        <v>-3610818</v>
      </c>
      <c r="Z30" s="7">
        <v>-26.35</v>
      </c>
      <c r="AA30" s="25">
        <v>33317806</v>
      </c>
    </row>
    <row r="31" spans="1:27" ht="13.5">
      <c r="A31" s="5" t="s">
        <v>35</v>
      </c>
      <c r="B31" s="3"/>
      <c r="C31" s="22">
        <v>13721396</v>
      </c>
      <c r="D31" s="22"/>
      <c r="E31" s="23">
        <v>14477620</v>
      </c>
      <c r="F31" s="24">
        <v>16012306</v>
      </c>
      <c r="G31" s="24">
        <v>587759</v>
      </c>
      <c r="H31" s="24">
        <v>638744</v>
      </c>
      <c r="I31" s="24">
        <v>723924</v>
      </c>
      <c r="J31" s="24">
        <v>1950427</v>
      </c>
      <c r="K31" s="24">
        <v>688190</v>
      </c>
      <c r="L31" s="24">
        <v>948689</v>
      </c>
      <c r="M31" s="24">
        <v>776840</v>
      </c>
      <c r="N31" s="24">
        <v>2413719</v>
      </c>
      <c r="O31" s="24"/>
      <c r="P31" s="24"/>
      <c r="Q31" s="24"/>
      <c r="R31" s="24"/>
      <c r="S31" s="24"/>
      <c r="T31" s="24"/>
      <c r="U31" s="24"/>
      <c r="V31" s="24"/>
      <c r="W31" s="24">
        <v>4364146</v>
      </c>
      <c r="X31" s="24">
        <v>6185324</v>
      </c>
      <c r="Y31" s="24">
        <v>-1821178</v>
      </c>
      <c r="Z31" s="6">
        <v>-29.44</v>
      </c>
      <c r="AA31" s="22">
        <v>16012306</v>
      </c>
    </row>
    <row r="32" spans="1:27" ht="13.5">
      <c r="A32" s="2" t="s">
        <v>36</v>
      </c>
      <c r="B32" s="3"/>
      <c r="C32" s="19">
        <f aca="true" t="shared" si="6" ref="C32:Y32">SUM(C33:C37)</f>
        <v>19612812</v>
      </c>
      <c r="D32" s="19">
        <f>SUM(D33:D37)</f>
        <v>0</v>
      </c>
      <c r="E32" s="20">
        <f t="shared" si="6"/>
        <v>30051992</v>
      </c>
      <c r="F32" s="21">
        <f t="shared" si="6"/>
        <v>24537503</v>
      </c>
      <c r="G32" s="21">
        <f t="shared" si="6"/>
        <v>1446315</v>
      </c>
      <c r="H32" s="21">
        <f t="shared" si="6"/>
        <v>1749655</v>
      </c>
      <c r="I32" s="21">
        <f t="shared" si="6"/>
        <v>1765500</v>
      </c>
      <c r="J32" s="21">
        <f t="shared" si="6"/>
        <v>4961470</v>
      </c>
      <c r="K32" s="21">
        <f t="shared" si="6"/>
        <v>1809337</v>
      </c>
      <c r="L32" s="21">
        <f t="shared" si="6"/>
        <v>2808876</v>
      </c>
      <c r="M32" s="21">
        <f t="shared" si="6"/>
        <v>1890633</v>
      </c>
      <c r="N32" s="21">
        <f t="shared" si="6"/>
        <v>6508846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11470316</v>
      </c>
      <c r="X32" s="21">
        <f t="shared" si="6"/>
        <v>14919623</v>
      </c>
      <c r="Y32" s="21">
        <f t="shared" si="6"/>
        <v>-3449307</v>
      </c>
      <c r="Z32" s="4">
        <f>+IF(X32&lt;&gt;0,+(Y32/X32)*100,0)</f>
        <v>-23.11926380445404</v>
      </c>
      <c r="AA32" s="19">
        <f>SUM(AA33:AA37)</f>
        <v>24537503</v>
      </c>
    </row>
    <row r="33" spans="1:27" ht="13.5">
      <c r="A33" s="5" t="s">
        <v>37</v>
      </c>
      <c r="B33" s="3"/>
      <c r="C33" s="22">
        <v>9024178</v>
      </c>
      <c r="D33" s="22"/>
      <c r="E33" s="23">
        <v>10541840</v>
      </c>
      <c r="F33" s="24">
        <v>11759204</v>
      </c>
      <c r="G33" s="24">
        <v>631260</v>
      </c>
      <c r="H33" s="24">
        <v>780308</v>
      </c>
      <c r="I33" s="24">
        <v>839124</v>
      </c>
      <c r="J33" s="24">
        <v>2250692</v>
      </c>
      <c r="K33" s="24">
        <v>850935</v>
      </c>
      <c r="L33" s="24">
        <v>1292506</v>
      </c>
      <c r="M33" s="24">
        <v>847381</v>
      </c>
      <c r="N33" s="24">
        <v>2990822</v>
      </c>
      <c r="O33" s="24"/>
      <c r="P33" s="24"/>
      <c r="Q33" s="24"/>
      <c r="R33" s="24"/>
      <c r="S33" s="24"/>
      <c r="T33" s="24"/>
      <c r="U33" s="24"/>
      <c r="V33" s="24"/>
      <c r="W33" s="24">
        <v>5241514</v>
      </c>
      <c r="X33" s="24">
        <v>5270575</v>
      </c>
      <c r="Y33" s="24">
        <v>-29061</v>
      </c>
      <c r="Z33" s="6">
        <v>-0.55</v>
      </c>
      <c r="AA33" s="22">
        <v>11759204</v>
      </c>
    </row>
    <row r="34" spans="1:27" ht="13.5">
      <c r="A34" s="5" t="s">
        <v>38</v>
      </c>
      <c r="B34" s="3"/>
      <c r="C34" s="22">
        <v>4572083</v>
      </c>
      <c r="D34" s="22"/>
      <c r="E34" s="23">
        <v>4892266</v>
      </c>
      <c r="F34" s="24">
        <v>4990182</v>
      </c>
      <c r="G34" s="24">
        <v>250593</v>
      </c>
      <c r="H34" s="24">
        <v>322145</v>
      </c>
      <c r="I34" s="24">
        <v>289507</v>
      </c>
      <c r="J34" s="24">
        <v>862245</v>
      </c>
      <c r="K34" s="24">
        <v>326444</v>
      </c>
      <c r="L34" s="24">
        <v>547133</v>
      </c>
      <c r="M34" s="24">
        <v>328183</v>
      </c>
      <c r="N34" s="24">
        <v>1201760</v>
      </c>
      <c r="O34" s="24"/>
      <c r="P34" s="24"/>
      <c r="Q34" s="24"/>
      <c r="R34" s="24"/>
      <c r="S34" s="24"/>
      <c r="T34" s="24"/>
      <c r="U34" s="24"/>
      <c r="V34" s="24"/>
      <c r="W34" s="24">
        <v>2064005</v>
      </c>
      <c r="X34" s="24">
        <v>2307799</v>
      </c>
      <c r="Y34" s="24">
        <v>-243794</v>
      </c>
      <c r="Z34" s="6">
        <v>-10.56</v>
      </c>
      <c r="AA34" s="22">
        <v>4990182</v>
      </c>
    </row>
    <row r="35" spans="1:27" ht="13.5">
      <c r="A35" s="5" t="s">
        <v>39</v>
      </c>
      <c r="B35" s="3"/>
      <c r="C35" s="22">
        <v>5398059</v>
      </c>
      <c r="D35" s="22"/>
      <c r="E35" s="23">
        <v>6411094</v>
      </c>
      <c r="F35" s="24">
        <v>7102691</v>
      </c>
      <c r="G35" s="24">
        <v>515107</v>
      </c>
      <c r="H35" s="24">
        <v>600741</v>
      </c>
      <c r="I35" s="24">
        <v>611298</v>
      </c>
      <c r="J35" s="24">
        <v>1727146</v>
      </c>
      <c r="K35" s="24">
        <v>606387</v>
      </c>
      <c r="L35" s="24">
        <v>927025</v>
      </c>
      <c r="M35" s="24">
        <v>615220</v>
      </c>
      <c r="N35" s="24">
        <v>2148632</v>
      </c>
      <c r="O35" s="24"/>
      <c r="P35" s="24"/>
      <c r="Q35" s="24"/>
      <c r="R35" s="24"/>
      <c r="S35" s="24"/>
      <c r="T35" s="24"/>
      <c r="U35" s="24"/>
      <c r="V35" s="24"/>
      <c r="W35" s="24">
        <v>3875778</v>
      </c>
      <c r="X35" s="24">
        <v>3233089</v>
      </c>
      <c r="Y35" s="24">
        <v>642689</v>
      </c>
      <c r="Z35" s="6">
        <v>19.88</v>
      </c>
      <c r="AA35" s="22">
        <v>7102691</v>
      </c>
    </row>
    <row r="36" spans="1:27" ht="13.5">
      <c r="A36" s="5" t="s">
        <v>40</v>
      </c>
      <c r="B36" s="3"/>
      <c r="C36" s="22">
        <v>618492</v>
      </c>
      <c r="D36" s="22"/>
      <c r="E36" s="23">
        <v>8206792</v>
      </c>
      <c r="F36" s="24">
        <v>685426</v>
      </c>
      <c r="G36" s="24">
        <v>49355</v>
      </c>
      <c r="H36" s="24">
        <v>46461</v>
      </c>
      <c r="I36" s="24">
        <v>25571</v>
      </c>
      <c r="J36" s="24">
        <v>121387</v>
      </c>
      <c r="K36" s="24">
        <v>25571</v>
      </c>
      <c r="L36" s="24">
        <v>42212</v>
      </c>
      <c r="M36" s="24">
        <v>99849</v>
      </c>
      <c r="N36" s="24">
        <v>167632</v>
      </c>
      <c r="O36" s="24"/>
      <c r="P36" s="24"/>
      <c r="Q36" s="24"/>
      <c r="R36" s="24"/>
      <c r="S36" s="24"/>
      <c r="T36" s="24"/>
      <c r="U36" s="24"/>
      <c r="V36" s="24"/>
      <c r="W36" s="24">
        <v>289019</v>
      </c>
      <c r="X36" s="24">
        <v>4108160</v>
      </c>
      <c r="Y36" s="24">
        <v>-3819141</v>
      </c>
      <c r="Z36" s="6">
        <v>-92.96</v>
      </c>
      <c r="AA36" s="22">
        <v>685426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22489339</v>
      </c>
      <c r="D38" s="19">
        <f>SUM(D39:D41)</f>
        <v>0</v>
      </c>
      <c r="E38" s="20">
        <f t="shared" si="7"/>
        <v>25002476</v>
      </c>
      <c r="F38" s="21">
        <f t="shared" si="7"/>
        <v>25809957</v>
      </c>
      <c r="G38" s="21">
        <f t="shared" si="7"/>
        <v>1507720</v>
      </c>
      <c r="H38" s="21">
        <f t="shared" si="7"/>
        <v>1739910</v>
      </c>
      <c r="I38" s="21">
        <f t="shared" si="7"/>
        <v>1743903</v>
      </c>
      <c r="J38" s="21">
        <f t="shared" si="7"/>
        <v>4991533</v>
      </c>
      <c r="K38" s="21">
        <f t="shared" si="7"/>
        <v>1807957</v>
      </c>
      <c r="L38" s="21">
        <f t="shared" si="7"/>
        <v>2711198</v>
      </c>
      <c r="M38" s="21">
        <f t="shared" si="7"/>
        <v>1814460</v>
      </c>
      <c r="N38" s="21">
        <f t="shared" si="7"/>
        <v>6333615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11325148</v>
      </c>
      <c r="X38" s="21">
        <f t="shared" si="7"/>
        <v>11463234</v>
      </c>
      <c r="Y38" s="21">
        <f t="shared" si="7"/>
        <v>-138086</v>
      </c>
      <c r="Z38" s="4">
        <f>+IF(X38&lt;&gt;0,+(Y38/X38)*100,0)</f>
        <v>-1.2045989814043752</v>
      </c>
      <c r="AA38" s="19">
        <f>SUM(AA39:AA41)</f>
        <v>25809957</v>
      </c>
    </row>
    <row r="39" spans="1:27" ht="13.5">
      <c r="A39" s="5" t="s">
        <v>43</v>
      </c>
      <c r="B39" s="3"/>
      <c r="C39" s="22">
        <v>3950171</v>
      </c>
      <c r="D39" s="22"/>
      <c r="E39" s="23">
        <v>4763382</v>
      </c>
      <c r="F39" s="24">
        <v>5368534</v>
      </c>
      <c r="G39" s="24">
        <v>320569</v>
      </c>
      <c r="H39" s="24">
        <v>341508</v>
      </c>
      <c r="I39" s="24">
        <v>343521</v>
      </c>
      <c r="J39" s="24">
        <v>1005598</v>
      </c>
      <c r="K39" s="24">
        <v>346761</v>
      </c>
      <c r="L39" s="24">
        <v>549060</v>
      </c>
      <c r="M39" s="24">
        <v>406321</v>
      </c>
      <c r="N39" s="24">
        <v>1302142</v>
      </c>
      <c r="O39" s="24"/>
      <c r="P39" s="24"/>
      <c r="Q39" s="24"/>
      <c r="R39" s="24"/>
      <c r="S39" s="24"/>
      <c r="T39" s="24"/>
      <c r="U39" s="24"/>
      <c r="V39" s="24"/>
      <c r="W39" s="24">
        <v>2307740</v>
      </c>
      <c r="X39" s="24">
        <v>2411980</v>
      </c>
      <c r="Y39" s="24">
        <v>-104240</v>
      </c>
      <c r="Z39" s="6">
        <v>-4.32</v>
      </c>
      <c r="AA39" s="22">
        <v>5368534</v>
      </c>
    </row>
    <row r="40" spans="1:27" ht="13.5">
      <c r="A40" s="5" t="s">
        <v>44</v>
      </c>
      <c r="B40" s="3"/>
      <c r="C40" s="22">
        <v>18539168</v>
      </c>
      <c r="D40" s="22"/>
      <c r="E40" s="23">
        <v>20239094</v>
      </c>
      <c r="F40" s="24">
        <v>20441423</v>
      </c>
      <c r="G40" s="24">
        <v>1187151</v>
      </c>
      <c r="H40" s="24">
        <v>1398402</v>
      </c>
      <c r="I40" s="24">
        <v>1400382</v>
      </c>
      <c r="J40" s="24">
        <v>3985935</v>
      </c>
      <c r="K40" s="24">
        <v>1461196</v>
      </c>
      <c r="L40" s="24">
        <v>2162138</v>
      </c>
      <c r="M40" s="24">
        <v>1408139</v>
      </c>
      <c r="N40" s="24">
        <v>5031473</v>
      </c>
      <c r="O40" s="24"/>
      <c r="P40" s="24"/>
      <c r="Q40" s="24"/>
      <c r="R40" s="24"/>
      <c r="S40" s="24"/>
      <c r="T40" s="24"/>
      <c r="U40" s="24"/>
      <c r="V40" s="24"/>
      <c r="W40" s="24">
        <v>9017408</v>
      </c>
      <c r="X40" s="24">
        <v>9051254</v>
      </c>
      <c r="Y40" s="24">
        <v>-33846</v>
      </c>
      <c r="Z40" s="6">
        <v>-0.37</v>
      </c>
      <c r="AA40" s="22">
        <v>20441423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108126283</v>
      </c>
      <c r="D42" s="19">
        <f>SUM(D43:D46)</f>
        <v>0</v>
      </c>
      <c r="E42" s="20">
        <f t="shared" si="8"/>
        <v>116568889</v>
      </c>
      <c r="F42" s="21">
        <f t="shared" si="8"/>
        <v>118139675</v>
      </c>
      <c r="G42" s="21">
        <f t="shared" si="8"/>
        <v>8678984</v>
      </c>
      <c r="H42" s="21">
        <f t="shared" si="8"/>
        <v>10252824</v>
      </c>
      <c r="I42" s="21">
        <f t="shared" si="8"/>
        <v>9682031</v>
      </c>
      <c r="J42" s="21">
        <f t="shared" si="8"/>
        <v>28613839</v>
      </c>
      <c r="K42" s="21">
        <f t="shared" si="8"/>
        <v>7823710</v>
      </c>
      <c r="L42" s="21">
        <f t="shared" si="8"/>
        <v>10131558</v>
      </c>
      <c r="M42" s="21">
        <f t="shared" si="8"/>
        <v>8120260</v>
      </c>
      <c r="N42" s="21">
        <f t="shared" si="8"/>
        <v>26075528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54689367</v>
      </c>
      <c r="X42" s="21">
        <f t="shared" si="8"/>
        <v>53682815</v>
      </c>
      <c r="Y42" s="21">
        <f t="shared" si="8"/>
        <v>1006552</v>
      </c>
      <c r="Z42" s="4">
        <f>+IF(X42&lt;&gt;0,+(Y42/X42)*100,0)</f>
        <v>1.8749985446925612</v>
      </c>
      <c r="AA42" s="19">
        <f>SUM(AA43:AA46)</f>
        <v>118139675</v>
      </c>
    </row>
    <row r="43" spans="1:27" ht="13.5">
      <c r="A43" s="5" t="s">
        <v>47</v>
      </c>
      <c r="B43" s="3"/>
      <c r="C43" s="22">
        <v>72629741</v>
      </c>
      <c r="D43" s="22"/>
      <c r="E43" s="23">
        <v>76886194</v>
      </c>
      <c r="F43" s="24">
        <v>78768707</v>
      </c>
      <c r="G43" s="24">
        <v>6822710</v>
      </c>
      <c r="H43" s="24">
        <v>8499289</v>
      </c>
      <c r="I43" s="24">
        <v>7799867</v>
      </c>
      <c r="J43" s="24">
        <v>23121866</v>
      </c>
      <c r="K43" s="24">
        <v>5867041</v>
      </c>
      <c r="L43" s="24">
        <v>7417172</v>
      </c>
      <c r="M43" s="24">
        <v>5650464</v>
      </c>
      <c r="N43" s="24">
        <v>18934677</v>
      </c>
      <c r="O43" s="24"/>
      <c r="P43" s="24"/>
      <c r="Q43" s="24"/>
      <c r="R43" s="24"/>
      <c r="S43" s="24"/>
      <c r="T43" s="24"/>
      <c r="U43" s="24"/>
      <c r="V43" s="24"/>
      <c r="W43" s="24">
        <v>42056543</v>
      </c>
      <c r="X43" s="24">
        <v>37840328</v>
      </c>
      <c r="Y43" s="24">
        <v>4216215</v>
      </c>
      <c r="Z43" s="6">
        <v>11.14</v>
      </c>
      <c r="AA43" s="22">
        <v>78768707</v>
      </c>
    </row>
    <row r="44" spans="1:27" ht="13.5">
      <c r="A44" s="5" t="s">
        <v>48</v>
      </c>
      <c r="B44" s="3"/>
      <c r="C44" s="22">
        <v>14096645</v>
      </c>
      <c r="D44" s="22"/>
      <c r="E44" s="23">
        <v>14575768</v>
      </c>
      <c r="F44" s="24">
        <v>15720048</v>
      </c>
      <c r="G44" s="24">
        <v>1210065</v>
      </c>
      <c r="H44" s="24">
        <v>836893</v>
      </c>
      <c r="I44" s="24">
        <v>1016153</v>
      </c>
      <c r="J44" s="24">
        <v>3063111</v>
      </c>
      <c r="K44" s="24">
        <v>999694</v>
      </c>
      <c r="L44" s="24">
        <v>1356827</v>
      </c>
      <c r="M44" s="24">
        <v>1431384</v>
      </c>
      <c r="N44" s="24">
        <v>3787905</v>
      </c>
      <c r="O44" s="24"/>
      <c r="P44" s="24"/>
      <c r="Q44" s="24"/>
      <c r="R44" s="24"/>
      <c r="S44" s="24"/>
      <c r="T44" s="24"/>
      <c r="U44" s="24"/>
      <c r="V44" s="24"/>
      <c r="W44" s="24">
        <v>6851016</v>
      </c>
      <c r="X44" s="24">
        <v>6261037</v>
      </c>
      <c r="Y44" s="24">
        <v>589979</v>
      </c>
      <c r="Z44" s="6">
        <v>9.42</v>
      </c>
      <c r="AA44" s="22">
        <v>15720048</v>
      </c>
    </row>
    <row r="45" spans="1:27" ht="13.5">
      <c r="A45" s="5" t="s">
        <v>49</v>
      </c>
      <c r="B45" s="3"/>
      <c r="C45" s="25">
        <v>10545651</v>
      </c>
      <c r="D45" s="25"/>
      <c r="E45" s="26">
        <v>10481107</v>
      </c>
      <c r="F45" s="27">
        <v>10357105</v>
      </c>
      <c r="G45" s="27">
        <v>287582</v>
      </c>
      <c r="H45" s="27">
        <v>457255</v>
      </c>
      <c r="I45" s="27">
        <v>402917</v>
      </c>
      <c r="J45" s="27">
        <v>1147754</v>
      </c>
      <c r="K45" s="27">
        <v>431129</v>
      </c>
      <c r="L45" s="27">
        <v>652429</v>
      </c>
      <c r="M45" s="27">
        <v>491827</v>
      </c>
      <c r="N45" s="27">
        <v>1575385</v>
      </c>
      <c r="O45" s="27"/>
      <c r="P45" s="27"/>
      <c r="Q45" s="27"/>
      <c r="R45" s="27"/>
      <c r="S45" s="27"/>
      <c r="T45" s="27"/>
      <c r="U45" s="27"/>
      <c r="V45" s="27"/>
      <c r="W45" s="27">
        <v>2723139</v>
      </c>
      <c r="X45" s="27">
        <v>3692444</v>
      </c>
      <c r="Y45" s="27">
        <v>-969305</v>
      </c>
      <c r="Z45" s="7">
        <v>-26.25</v>
      </c>
      <c r="AA45" s="25">
        <v>10357105</v>
      </c>
    </row>
    <row r="46" spans="1:27" ht="13.5">
      <c r="A46" s="5" t="s">
        <v>50</v>
      </c>
      <c r="B46" s="3"/>
      <c r="C46" s="22">
        <v>10854246</v>
      </c>
      <c r="D46" s="22"/>
      <c r="E46" s="23">
        <v>14625820</v>
      </c>
      <c r="F46" s="24">
        <v>13293815</v>
      </c>
      <c r="G46" s="24">
        <v>358627</v>
      </c>
      <c r="H46" s="24">
        <v>459387</v>
      </c>
      <c r="I46" s="24">
        <v>463094</v>
      </c>
      <c r="J46" s="24">
        <v>1281108</v>
      </c>
      <c r="K46" s="24">
        <v>525846</v>
      </c>
      <c r="L46" s="24">
        <v>705130</v>
      </c>
      <c r="M46" s="24">
        <v>546585</v>
      </c>
      <c r="N46" s="24">
        <v>1777561</v>
      </c>
      <c r="O46" s="24"/>
      <c r="P46" s="24"/>
      <c r="Q46" s="24"/>
      <c r="R46" s="24"/>
      <c r="S46" s="24"/>
      <c r="T46" s="24"/>
      <c r="U46" s="24"/>
      <c r="V46" s="24"/>
      <c r="W46" s="24">
        <v>3058669</v>
      </c>
      <c r="X46" s="24">
        <v>5889006</v>
      </c>
      <c r="Y46" s="24">
        <v>-2830337</v>
      </c>
      <c r="Z46" s="6">
        <v>-48.06</v>
      </c>
      <c r="AA46" s="22">
        <v>13293815</v>
      </c>
    </row>
    <row r="47" spans="1:27" ht="13.5">
      <c r="A47" s="2" t="s">
        <v>51</v>
      </c>
      <c r="B47" s="8" t="s">
        <v>52</v>
      </c>
      <c r="C47" s="19">
        <v>1115547</v>
      </c>
      <c r="D47" s="19"/>
      <c r="E47" s="20">
        <v>1226676</v>
      </c>
      <c r="F47" s="21">
        <v>1175576</v>
      </c>
      <c r="G47" s="21">
        <v>27394</v>
      </c>
      <c r="H47" s="21">
        <v>251552</v>
      </c>
      <c r="I47" s="21">
        <v>27394</v>
      </c>
      <c r="J47" s="21">
        <v>306340</v>
      </c>
      <c r="K47" s="21">
        <v>27394</v>
      </c>
      <c r="L47" s="21">
        <v>271577</v>
      </c>
      <c r="M47" s="21">
        <v>27394</v>
      </c>
      <c r="N47" s="21">
        <v>326365</v>
      </c>
      <c r="O47" s="21"/>
      <c r="P47" s="21"/>
      <c r="Q47" s="21"/>
      <c r="R47" s="21"/>
      <c r="S47" s="21"/>
      <c r="T47" s="21"/>
      <c r="U47" s="21"/>
      <c r="V47" s="21"/>
      <c r="W47" s="21">
        <v>632705</v>
      </c>
      <c r="X47" s="21">
        <v>621453</v>
      </c>
      <c r="Y47" s="21">
        <v>11252</v>
      </c>
      <c r="Z47" s="4">
        <v>1.81</v>
      </c>
      <c r="AA47" s="19">
        <v>1175576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202244981</v>
      </c>
      <c r="D48" s="40">
        <f>+D28+D32+D38+D42+D47</f>
        <v>0</v>
      </c>
      <c r="E48" s="41">
        <f t="shared" si="9"/>
        <v>226757050</v>
      </c>
      <c r="F48" s="42">
        <f t="shared" si="9"/>
        <v>232012892</v>
      </c>
      <c r="G48" s="42">
        <f t="shared" si="9"/>
        <v>14882422</v>
      </c>
      <c r="H48" s="42">
        <f t="shared" si="9"/>
        <v>16783261</v>
      </c>
      <c r="I48" s="42">
        <f t="shared" si="9"/>
        <v>16006893</v>
      </c>
      <c r="J48" s="42">
        <f t="shared" si="9"/>
        <v>47672576</v>
      </c>
      <c r="K48" s="42">
        <f t="shared" si="9"/>
        <v>14718974</v>
      </c>
      <c r="L48" s="42">
        <f t="shared" si="9"/>
        <v>19554351</v>
      </c>
      <c r="M48" s="42">
        <f t="shared" si="9"/>
        <v>15919439</v>
      </c>
      <c r="N48" s="42">
        <f t="shared" si="9"/>
        <v>50192764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97865340</v>
      </c>
      <c r="X48" s="42">
        <f t="shared" si="9"/>
        <v>107292514</v>
      </c>
      <c r="Y48" s="42">
        <f t="shared" si="9"/>
        <v>-9427174</v>
      </c>
      <c r="Z48" s="43">
        <f>+IF(X48&lt;&gt;0,+(Y48/X48)*100,0)</f>
        <v>-8.786422881283219</v>
      </c>
      <c r="AA48" s="40">
        <f>+AA28+AA32+AA38+AA42+AA47</f>
        <v>232012892</v>
      </c>
    </row>
    <row r="49" spans="1:27" ht="13.5">
      <c r="A49" s="14" t="s">
        <v>58</v>
      </c>
      <c r="B49" s="15"/>
      <c r="C49" s="44">
        <f aca="true" t="shared" si="10" ref="C49:Y49">+C25-C48</f>
        <v>25202804</v>
      </c>
      <c r="D49" s="44">
        <f>+D25-D48</f>
        <v>0</v>
      </c>
      <c r="E49" s="45">
        <f t="shared" si="10"/>
        <v>24863954</v>
      </c>
      <c r="F49" s="46">
        <f t="shared" si="10"/>
        <v>34258632</v>
      </c>
      <c r="G49" s="46">
        <f t="shared" si="10"/>
        <v>20221418</v>
      </c>
      <c r="H49" s="46">
        <f t="shared" si="10"/>
        <v>-2222784</v>
      </c>
      <c r="I49" s="46">
        <f t="shared" si="10"/>
        <v>-3364931</v>
      </c>
      <c r="J49" s="46">
        <f t="shared" si="10"/>
        <v>14633703</v>
      </c>
      <c r="K49" s="46">
        <f t="shared" si="10"/>
        <v>-222892</v>
      </c>
      <c r="L49" s="46">
        <f t="shared" si="10"/>
        <v>-5066466</v>
      </c>
      <c r="M49" s="46">
        <f t="shared" si="10"/>
        <v>2982519</v>
      </c>
      <c r="N49" s="46">
        <f t="shared" si="10"/>
        <v>-2306839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12326864</v>
      </c>
      <c r="X49" s="46">
        <f>IF(F25=F48,0,X25-X48)</f>
        <v>34940390</v>
      </c>
      <c r="Y49" s="46">
        <f t="shared" si="10"/>
        <v>-22613526</v>
      </c>
      <c r="Z49" s="47">
        <f>+IF(X49&lt;&gt;0,+(Y49/X49)*100,0)</f>
        <v>-64.72030220612878</v>
      </c>
      <c r="AA49" s="44">
        <f>+AA25-AA48</f>
        <v>34258632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56139979</v>
      </c>
      <c r="D5" s="19">
        <f>SUM(D6:D8)</f>
        <v>0</v>
      </c>
      <c r="E5" s="20">
        <f t="shared" si="0"/>
        <v>72467865</v>
      </c>
      <c r="F5" s="21">
        <f t="shared" si="0"/>
        <v>72933148</v>
      </c>
      <c r="G5" s="21">
        <f t="shared" si="0"/>
        <v>40352971</v>
      </c>
      <c r="H5" s="21">
        <f t="shared" si="0"/>
        <v>671102</v>
      </c>
      <c r="I5" s="21">
        <f t="shared" si="0"/>
        <v>960931</v>
      </c>
      <c r="J5" s="21">
        <f t="shared" si="0"/>
        <v>41985004</v>
      </c>
      <c r="K5" s="21">
        <f t="shared" si="0"/>
        <v>1304760</v>
      </c>
      <c r="L5" s="21">
        <f t="shared" si="0"/>
        <v>894572</v>
      </c>
      <c r="M5" s="21">
        <f t="shared" si="0"/>
        <v>13842924</v>
      </c>
      <c r="N5" s="21">
        <f t="shared" si="0"/>
        <v>16042256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58027260</v>
      </c>
      <c r="X5" s="21">
        <f t="shared" si="0"/>
        <v>36233934</v>
      </c>
      <c r="Y5" s="21">
        <f t="shared" si="0"/>
        <v>21793326</v>
      </c>
      <c r="Z5" s="4">
        <f>+IF(X5&lt;&gt;0,+(Y5/X5)*100,0)</f>
        <v>60.146176785551354</v>
      </c>
      <c r="AA5" s="19">
        <f>SUM(AA6:AA8)</f>
        <v>72933148</v>
      </c>
    </row>
    <row r="6" spans="1:27" ht="13.5">
      <c r="A6" s="5" t="s">
        <v>33</v>
      </c>
      <c r="B6" s="3"/>
      <c r="C6" s="22">
        <v>24112030</v>
      </c>
      <c r="D6" s="22"/>
      <c r="E6" s="23">
        <v>38468530</v>
      </c>
      <c r="F6" s="24">
        <v>38468530</v>
      </c>
      <c r="G6" s="24">
        <v>15546486</v>
      </c>
      <c r="H6" s="24">
        <v>129021</v>
      </c>
      <c r="I6" s="24">
        <v>297446</v>
      </c>
      <c r="J6" s="24">
        <v>15972953</v>
      </c>
      <c r="K6" s="24">
        <v>309015</v>
      </c>
      <c r="L6" s="24">
        <v>117340</v>
      </c>
      <c r="M6" s="24">
        <v>10932893</v>
      </c>
      <c r="N6" s="24">
        <v>11359248</v>
      </c>
      <c r="O6" s="24"/>
      <c r="P6" s="24"/>
      <c r="Q6" s="24"/>
      <c r="R6" s="24"/>
      <c r="S6" s="24"/>
      <c r="T6" s="24"/>
      <c r="U6" s="24"/>
      <c r="V6" s="24"/>
      <c r="W6" s="24">
        <v>27332201</v>
      </c>
      <c r="X6" s="24">
        <v>19544268</v>
      </c>
      <c r="Y6" s="24">
        <v>7787933</v>
      </c>
      <c r="Z6" s="6">
        <v>39.85</v>
      </c>
      <c r="AA6" s="22">
        <v>38468530</v>
      </c>
    </row>
    <row r="7" spans="1:27" ht="13.5">
      <c r="A7" s="5" t="s">
        <v>34</v>
      </c>
      <c r="B7" s="3"/>
      <c r="C7" s="25">
        <v>31717212</v>
      </c>
      <c r="D7" s="25"/>
      <c r="E7" s="26">
        <v>33513875</v>
      </c>
      <c r="F7" s="27">
        <v>33979158</v>
      </c>
      <c r="G7" s="27">
        <v>24780247</v>
      </c>
      <c r="H7" s="27">
        <v>513883</v>
      </c>
      <c r="I7" s="27">
        <v>637094</v>
      </c>
      <c r="J7" s="27">
        <v>25931224</v>
      </c>
      <c r="K7" s="27">
        <v>969951</v>
      </c>
      <c r="L7" s="27">
        <v>749089</v>
      </c>
      <c r="M7" s="27">
        <v>2882475</v>
      </c>
      <c r="N7" s="27">
        <v>4601515</v>
      </c>
      <c r="O7" s="27"/>
      <c r="P7" s="27"/>
      <c r="Q7" s="27"/>
      <c r="R7" s="27"/>
      <c r="S7" s="27"/>
      <c r="T7" s="27"/>
      <c r="U7" s="27"/>
      <c r="V7" s="27"/>
      <c r="W7" s="27">
        <v>30532739</v>
      </c>
      <c r="X7" s="27">
        <v>16446936</v>
      </c>
      <c r="Y7" s="27">
        <v>14085803</v>
      </c>
      <c r="Z7" s="7">
        <v>85.64</v>
      </c>
      <c r="AA7" s="25">
        <v>33979158</v>
      </c>
    </row>
    <row r="8" spans="1:27" ht="13.5">
      <c r="A8" s="5" t="s">
        <v>35</v>
      </c>
      <c r="B8" s="3"/>
      <c r="C8" s="22">
        <v>310737</v>
      </c>
      <c r="D8" s="22"/>
      <c r="E8" s="23">
        <v>485460</v>
      </c>
      <c r="F8" s="24">
        <v>485460</v>
      </c>
      <c r="G8" s="24">
        <v>26238</v>
      </c>
      <c r="H8" s="24">
        <v>28198</v>
      </c>
      <c r="I8" s="24">
        <v>26391</v>
      </c>
      <c r="J8" s="24">
        <v>80827</v>
      </c>
      <c r="K8" s="24">
        <v>25794</v>
      </c>
      <c r="L8" s="24">
        <v>28143</v>
      </c>
      <c r="M8" s="24">
        <v>27556</v>
      </c>
      <c r="N8" s="24">
        <v>81493</v>
      </c>
      <c r="O8" s="24"/>
      <c r="P8" s="24"/>
      <c r="Q8" s="24"/>
      <c r="R8" s="24"/>
      <c r="S8" s="24"/>
      <c r="T8" s="24"/>
      <c r="U8" s="24"/>
      <c r="V8" s="24"/>
      <c r="W8" s="24">
        <v>162320</v>
      </c>
      <c r="X8" s="24">
        <v>242730</v>
      </c>
      <c r="Y8" s="24">
        <v>-80410</v>
      </c>
      <c r="Z8" s="6">
        <v>-33.13</v>
      </c>
      <c r="AA8" s="22">
        <v>485460</v>
      </c>
    </row>
    <row r="9" spans="1:27" ht="13.5">
      <c r="A9" s="2" t="s">
        <v>36</v>
      </c>
      <c r="B9" s="3"/>
      <c r="C9" s="19">
        <f aca="true" t="shared" si="1" ref="C9:Y9">SUM(C10:C14)</f>
        <v>75086341</v>
      </c>
      <c r="D9" s="19">
        <f>SUM(D10:D14)</f>
        <v>0</v>
      </c>
      <c r="E9" s="20">
        <f t="shared" si="1"/>
        <v>30912332</v>
      </c>
      <c r="F9" s="21">
        <f t="shared" si="1"/>
        <v>31322399</v>
      </c>
      <c r="G9" s="21">
        <f t="shared" si="1"/>
        <v>1477498</v>
      </c>
      <c r="H9" s="21">
        <f t="shared" si="1"/>
        <v>3378069</v>
      </c>
      <c r="I9" s="21">
        <f t="shared" si="1"/>
        <v>644164</v>
      </c>
      <c r="J9" s="21">
        <f t="shared" si="1"/>
        <v>5499731</v>
      </c>
      <c r="K9" s="21">
        <f t="shared" si="1"/>
        <v>1336354</v>
      </c>
      <c r="L9" s="21">
        <f t="shared" si="1"/>
        <v>1052655</v>
      </c>
      <c r="M9" s="21">
        <f t="shared" si="1"/>
        <v>522690</v>
      </c>
      <c r="N9" s="21">
        <f t="shared" si="1"/>
        <v>2911699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8411430</v>
      </c>
      <c r="X9" s="21">
        <f t="shared" si="1"/>
        <v>15456168</v>
      </c>
      <c r="Y9" s="21">
        <f t="shared" si="1"/>
        <v>-7044738</v>
      </c>
      <c r="Z9" s="4">
        <f>+IF(X9&lt;&gt;0,+(Y9/X9)*100,0)</f>
        <v>-45.578813584324394</v>
      </c>
      <c r="AA9" s="19">
        <f>SUM(AA10:AA14)</f>
        <v>31322399</v>
      </c>
    </row>
    <row r="10" spans="1:27" ht="13.5">
      <c r="A10" s="5" t="s">
        <v>37</v>
      </c>
      <c r="B10" s="3"/>
      <c r="C10" s="22">
        <v>4160576</v>
      </c>
      <c r="D10" s="22"/>
      <c r="E10" s="23">
        <v>6086530</v>
      </c>
      <c r="F10" s="24">
        <v>6342737</v>
      </c>
      <c r="G10" s="24">
        <v>312927</v>
      </c>
      <c r="H10" s="24">
        <v>308767</v>
      </c>
      <c r="I10" s="24">
        <v>222158</v>
      </c>
      <c r="J10" s="24">
        <v>843852</v>
      </c>
      <c r="K10" s="24">
        <v>790248</v>
      </c>
      <c r="L10" s="24">
        <v>603410</v>
      </c>
      <c r="M10" s="24">
        <v>38851</v>
      </c>
      <c r="N10" s="24">
        <v>1432509</v>
      </c>
      <c r="O10" s="24"/>
      <c r="P10" s="24"/>
      <c r="Q10" s="24"/>
      <c r="R10" s="24"/>
      <c r="S10" s="24"/>
      <c r="T10" s="24"/>
      <c r="U10" s="24"/>
      <c r="V10" s="24"/>
      <c r="W10" s="24">
        <v>2276361</v>
      </c>
      <c r="X10" s="24">
        <v>3043266</v>
      </c>
      <c r="Y10" s="24">
        <v>-766905</v>
      </c>
      <c r="Z10" s="6">
        <v>-25.2</v>
      </c>
      <c r="AA10" s="22">
        <v>6342737</v>
      </c>
    </row>
    <row r="11" spans="1:27" ht="13.5">
      <c r="A11" s="5" t="s">
        <v>38</v>
      </c>
      <c r="B11" s="3"/>
      <c r="C11" s="22">
        <v>1266148</v>
      </c>
      <c r="D11" s="22"/>
      <c r="E11" s="23">
        <v>3226240</v>
      </c>
      <c r="F11" s="24">
        <v>3226240</v>
      </c>
      <c r="G11" s="24">
        <v>35348</v>
      </c>
      <c r="H11" s="24">
        <v>622</v>
      </c>
      <c r="I11" s="24">
        <v>867</v>
      </c>
      <c r="J11" s="24">
        <v>36837</v>
      </c>
      <c r="K11" s="24">
        <v>41873</v>
      </c>
      <c r="L11" s="24">
        <v>10463</v>
      </c>
      <c r="M11" s="24">
        <v>38757</v>
      </c>
      <c r="N11" s="24">
        <v>91093</v>
      </c>
      <c r="O11" s="24"/>
      <c r="P11" s="24"/>
      <c r="Q11" s="24"/>
      <c r="R11" s="24"/>
      <c r="S11" s="24"/>
      <c r="T11" s="24"/>
      <c r="U11" s="24"/>
      <c r="V11" s="24"/>
      <c r="W11" s="24">
        <v>127930</v>
      </c>
      <c r="X11" s="24">
        <v>1613118</v>
      </c>
      <c r="Y11" s="24">
        <v>-1485188</v>
      </c>
      <c r="Z11" s="6">
        <v>-92.07</v>
      </c>
      <c r="AA11" s="22">
        <v>3226240</v>
      </c>
    </row>
    <row r="12" spans="1:27" ht="13.5">
      <c r="A12" s="5" t="s">
        <v>39</v>
      </c>
      <c r="B12" s="3"/>
      <c r="C12" s="22">
        <v>40800155</v>
      </c>
      <c r="D12" s="22"/>
      <c r="E12" s="23">
        <v>16220050</v>
      </c>
      <c r="F12" s="24">
        <v>16220050</v>
      </c>
      <c r="G12" s="24">
        <v>479679</v>
      </c>
      <c r="H12" s="24">
        <v>516901</v>
      </c>
      <c r="I12" s="24">
        <v>413723</v>
      </c>
      <c r="J12" s="24">
        <v>1410303</v>
      </c>
      <c r="K12" s="24">
        <v>491575</v>
      </c>
      <c r="L12" s="24">
        <v>429326</v>
      </c>
      <c r="M12" s="24">
        <v>435833</v>
      </c>
      <c r="N12" s="24">
        <v>1356734</v>
      </c>
      <c r="O12" s="24"/>
      <c r="P12" s="24"/>
      <c r="Q12" s="24"/>
      <c r="R12" s="24"/>
      <c r="S12" s="24"/>
      <c r="T12" s="24"/>
      <c r="U12" s="24"/>
      <c r="V12" s="24"/>
      <c r="W12" s="24">
        <v>2767037</v>
      </c>
      <c r="X12" s="24">
        <v>8110026</v>
      </c>
      <c r="Y12" s="24">
        <v>-5342989</v>
      </c>
      <c r="Z12" s="6">
        <v>-65.88</v>
      </c>
      <c r="AA12" s="22">
        <v>16220050</v>
      </c>
    </row>
    <row r="13" spans="1:27" ht="13.5">
      <c r="A13" s="5" t="s">
        <v>40</v>
      </c>
      <c r="B13" s="3"/>
      <c r="C13" s="22">
        <v>28859462</v>
      </c>
      <c r="D13" s="22"/>
      <c r="E13" s="23">
        <v>5379512</v>
      </c>
      <c r="F13" s="24">
        <v>5533372</v>
      </c>
      <c r="G13" s="24">
        <v>649544</v>
      </c>
      <c r="H13" s="24">
        <v>2551779</v>
      </c>
      <c r="I13" s="24">
        <v>7416</v>
      </c>
      <c r="J13" s="24">
        <v>3208739</v>
      </c>
      <c r="K13" s="24">
        <v>12658</v>
      </c>
      <c r="L13" s="24">
        <v>9456</v>
      </c>
      <c r="M13" s="24">
        <v>9249</v>
      </c>
      <c r="N13" s="24">
        <v>31363</v>
      </c>
      <c r="O13" s="24"/>
      <c r="P13" s="24"/>
      <c r="Q13" s="24"/>
      <c r="R13" s="24"/>
      <c r="S13" s="24"/>
      <c r="T13" s="24"/>
      <c r="U13" s="24"/>
      <c r="V13" s="24"/>
      <c r="W13" s="24">
        <v>3240102</v>
      </c>
      <c r="X13" s="24">
        <v>2689758</v>
      </c>
      <c r="Y13" s="24">
        <v>550344</v>
      </c>
      <c r="Z13" s="6">
        <v>20.46</v>
      </c>
      <c r="AA13" s="22">
        <v>5533372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8703328</v>
      </c>
      <c r="D15" s="19">
        <f>SUM(D16:D18)</f>
        <v>0</v>
      </c>
      <c r="E15" s="20">
        <f t="shared" si="2"/>
        <v>8966895</v>
      </c>
      <c r="F15" s="21">
        <f t="shared" si="2"/>
        <v>8966895</v>
      </c>
      <c r="G15" s="21">
        <f t="shared" si="2"/>
        <v>148549</v>
      </c>
      <c r="H15" s="21">
        <f t="shared" si="2"/>
        <v>171397</v>
      </c>
      <c r="I15" s="21">
        <f t="shared" si="2"/>
        <v>113062</v>
      </c>
      <c r="J15" s="21">
        <f t="shared" si="2"/>
        <v>433008</v>
      </c>
      <c r="K15" s="21">
        <f t="shared" si="2"/>
        <v>252637</v>
      </c>
      <c r="L15" s="21">
        <f t="shared" si="2"/>
        <v>184882</v>
      </c>
      <c r="M15" s="21">
        <f t="shared" si="2"/>
        <v>46362</v>
      </c>
      <c r="N15" s="21">
        <f t="shared" si="2"/>
        <v>483881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916889</v>
      </c>
      <c r="X15" s="21">
        <f t="shared" si="2"/>
        <v>4483452</v>
      </c>
      <c r="Y15" s="21">
        <f t="shared" si="2"/>
        <v>-3566563</v>
      </c>
      <c r="Z15" s="4">
        <f>+IF(X15&lt;&gt;0,+(Y15/X15)*100,0)</f>
        <v>-79.5494855303458</v>
      </c>
      <c r="AA15" s="19">
        <f>SUM(AA16:AA18)</f>
        <v>8966895</v>
      </c>
    </row>
    <row r="16" spans="1:27" ht="13.5">
      <c r="A16" s="5" t="s">
        <v>43</v>
      </c>
      <c r="B16" s="3"/>
      <c r="C16" s="22">
        <v>385741</v>
      </c>
      <c r="D16" s="22"/>
      <c r="E16" s="23">
        <v>452000</v>
      </c>
      <c r="F16" s="24">
        <v>452000</v>
      </c>
      <c r="G16" s="24">
        <v>25897</v>
      </c>
      <c r="H16" s="24">
        <v>30281</v>
      </c>
      <c r="I16" s="24">
        <v>30344</v>
      </c>
      <c r="J16" s="24">
        <v>86522</v>
      </c>
      <c r="K16" s="24">
        <v>41975</v>
      </c>
      <c r="L16" s="24">
        <v>42083</v>
      </c>
      <c r="M16" s="24">
        <v>6746</v>
      </c>
      <c r="N16" s="24">
        <v>90804</v>
      </c>
      <c r="O16" s="24"/>
      <c r="P16" s="24"/>
      <c r="Q16" s="24"/>
      <c r="R16" s="24"/>
      <c r="S16" s="24"/>
      <c r="T16" s="24"/>
      <c r="U16" s="24"/>
      <c r="V16" s="24"/>
      <c r="W16" s="24">
        <v>177326</v>
      </c>
      <c r="X16" s="24">
        <v>226002</v>
      </c>
      <c r="Y16" s="24">
        <v>-48676</v>
      </c>
      <c r="Z16" s="6">
        <v>-21.54</v>
      </c>
      <c r="AA16" s="22">
        <v>452000</v>
      </c>
    </row>
    <row r="17" spans="1:27" ht="13.5">
      <c r="A17" s="5" t="s">
        <v>44</v>
      </c>
      <c r="B17" s="3"/>
      <c r="C17" s="22">
        <v>8317587</v>
      </c>
      <c r="D17" s="22"/>
      <c r="E17" s="23">
        <v>8514895</v>
      </c>
      <c r="F17" s="24">
        <v>8514895</v>
      </c>
      <c r="G17" s="24">
        <v>122652</v>
      </c>
      <c r="H17" s="24">
        <v>141116</v>
      </c>
      <c r="I17" s="24">
        <v>82718</v>
      </c>
      <c r="J17" s="24">
        <v>346486</v>
      </c>
      <c r="K17" s="24">
        <v>210662</v>
      </c>
      <c r="L17" s="24">
        <v>142799</v>
      </c>
      <c r="M17" s="24">
        <v>39616</v>
      </c>
      <c r="N17" s="24">
        <v>393077</v>
      </c>
      <c r="O17" s="24"/>
      <c r="P17" s="24"/>
      <c r="Q17" s="24"/>
      <c r="R17" s="24"/>
      <c r="S17" s="24"/>
      <c r="T17" s="24"/>
      <c r="U17" s="24"/>
      <c r="V17" s="24"/>
      <c r="W17" s="24">
        <v>739563</v>
      </c>
      <c r="X17" s="24">
        <v>4257450</v>
      </c>
      <c r="Y17" s="24">
        <v>-3517887</v>
      </c>
      <c r="Z17" s="6">
        <v>-82.63</v>
      </c>
      <c r="AA17" s="22">
        <v>8514895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118470994</v>
      </c>
      <c r="D19" s="19">
        <f>SUM(D20:D23)</f>
        <v>0</v>
      </c>
      <c r="E19" s="20">
        <f t="shared" si="3"/>
        <v>142815893</v>
      </c>
      <c r="F19" s="21">
        <f t="shared" si="3"/>
        <v>147436998</v>
      </c>
      <c r="G19" s="21">
        <f t="shared" si="3"/>
        <v>6659932</v>
      </c>
      <c r="H19" s="21">
        <f t="shared" si="3"/>
        <v>8570050</v>
      </c>
      <c r="I19" s="21">
        <f t="shared" si="3"/>
        <v>8493010</v>
      </c>
      <c r="J19" s="21">
        <f t="shared" si="3"/>
        <v>23722992</v>
      </c>
      <c r="K19" s="21">
        <f t="shared" si="3"/>
        <v>10157519</v>
      </c>
      <c r="L19" s="21">
        <f t="shared" si="3"/>
        <v>8401573</v>
      </c>
      <c r="M19" s="21">
        <f t="shared" si="3"/>
        <v>7854313</v>
      </c>
      <c r="N19" s="21">
        <f t="shared" si="3"/>
        <v>26413405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50136397</v>
      </c>
      <c r="X19" s="21">
        <f t="shared" si="3"/>
        <v>71407950</v>
      </c>
      <c r="Y19" s="21">
        <f t="shared" si="3"/>
        <v>-21271553</v>
      </c>
      <c r="Z19" s="4">
        <f>+IF(X19&lt;&gt;0,+(Y19/X19)*100,0)</f>
        <v>-29.78877421911706</v>
      </c>
      <c r="AA19" s="19">
        <f>SUM(AA20:AA23)</f>
        <v>147436998</v>
      </c>
    </row>
    <row r="20" spans="1:27" ht="13.5">
      <c r="A20" s="5" t="s">
        <v>47</v>
      </c>
      <c r="B20" s="3"/>
      <c r="C20" s="22">
        <v>72601701</v>
      </c>
      <c r="D20" s="22"/>
      <c r="E20" s="23">
        <v>101800978</v>
      </c>
      <c r="F20" s="24">
        <v>106422083</v>
      </c>
      <c r="G20" s="24">
        <v>3499416</v>
      </c>
      <c r="H20" s="24">
        <v>6268321</v>
      </c>
      <c r="I20" s="24">
        <v>5927538</v>
      </c>
      <c r="J20" s="24">
        <v>15695275</v>
      </c>
      <c r="K20" s="24">
        <v>7244736</v>
      </c>
      <c r="L20" s="24">
        <v>6015352</v>
      </c>
      <c r="M20" s="24">
        <v>5227486</v>
      </c>
      <c r="N20" s="24">
        <v>18487574</v>
      </c>
      <c r="O20" s="24"/>
      <c r="P20" s="24"/>
      <c r="Q20" s="24"/>
      <c r="R20" s="24"/>
      <c r="S20" s="24"/>
      <c r="T20" s="24"/>
      <c r="U20" s="24"/>
      <c r="V20" s="24"/>
      <c r="W20" s="24">
        <v>34182849</v>
      </c>
      <c r="X20" s="24">
        <v>50900490</v>
      </c>
      <c r="Y20" s="24">
        <v>-16717641</v>
      </c>
      <c r="Z20" s="6">
        <v>-32.84</v>
      </c>
      <c r="AA20" s="22">
        <v>106422083</v>
      </c>
    </row>
    <row r="21" spans="1:27" ht="13.5">
      <c r="A21" s="5" t="s">
        <v>48</v>
      </c>
      <c r="B21" s="3"/>
      <c r="C21" s="22">
        <v>21270759</v>
      </c>
      <c r="D21" s="22"/>
      <c r="E21" s="23">
        <v>18470552</v>
      </c>
      <c r="F21" s="24">
        <v>18470552</v>
      </c>
      <c r="G21" s="24">
        <v>82115</v>
      </c>
      <c r="H21" s="24">
        <v>866601</v>
      </c>
      <c r="I21" s="24">
        <v>1143729</v>
      </c>
      <c r="J21" s="24">
        <v>2092445</v>
      </c>
      <c r="K21" s="24">
        <v>1513485</v>
      </c>
      <c r="L21" s="24">
        <v>964714</v>
      </c>
      <c r="M21" s="24">
        <v>1209863</v>
      </c>
      <c r="N21" s="24">
        <v>3688062</v>
      </c>
      <c r="O21" s="24"/>
      <c r="P21" s="24"/>
      <c r="Q21" s="24"/>
      <c r="R21" s="24"/>
      <c r="S21" s="24"/>
      <c r="T21" s="24"/>
      <c r="U21" s="24"/>
      <c r="V21" s="24"/>
      <c r="W21" s="24">
        <v>5780507</v>
      </c>
      <c r="X21" s="24">
        <v>9235278</v>
      </c>
      <c r="Y21" s="24">
        <v>-3454771</v>
      </c>
      <c r="Z21" s="6">
        <v>-37.41</v>
      </c>
      <c r="AA21" s="22">
        <v>18470552</v>
      </c>
    </row>
    <row r="22" spans="1:27" ht="13.5">
      <c r="A22" s="5" t="s">
        <v>49</v>
      </c>
      <c r="B22" s="3"/>
      <c r="C22" s="25">
        <v>17663396</v>
      </c>
      <c r="D22" s="25"/>
      <c r="E22" s="26">
        <v>16228569</v>
      </c>
      <c r="F22" s="27">
        <v>16228569</v>
      </c>
      <c r="G22" s="27">
        <v>2246050</v>
      </c>
      <c r="H22" s="27">
        <v>922188</v>
      </c>
      <c r="I22" s="27">
        <v>912134</v>
      </c>
      <c r="J22" s="27">
        <v>4080372</v>
      </c>
      <c r="K22" s="27">
        <v>891807</v>
      </c>
      <c r="L22" s="27">
        <v>912859</v>
      </c>
      <c r="M22" s="27">
        <v>911652</v>
      </c>
      <c r="N22" s="27">
        <v>2716318</v>
      </c>
      <c r="O22" s="27"/>
      <c r="P22" s="27"/>
      <c r="Q22" s="27"/>
      <c r="R22" s="27"/>
      <c r="S22" s="27"/>
      <c r="T22" s="27"/>
      <c r="U22" s="27"/>
      <c r="V22" s="27"/>
      <c r="W22" s="27">
        <v>6796690</v>
      </c>
      <c r="X22" s="27">
        <v>8139282</v>
      </c>
      <c r="Y22" s="27">
        <v>-1342592</v>
      </c>
      <c r="Z22" s="7">
        <v>-16.5</v>
      </c>
      <c r="AA22" s="25">
        <v>16228569</v>
      </c>
    </row>
    <row r="23" spans="1:27" ht="13.5">
      <c r="A23" s="5" t="s">
        <v>50</v>
      </c>
      <c r="B23" s="3"/>
      <c r="C23" s="22">
        <v>6935138</v>
      </c>
      <c r="D23" s="22"/>
      <c r="E23" s="23">
        <v>6315794</v>
      </c>
      <c r="F23" s="24">
        <v>6315794</v>
      </c>
      <c r="G23" s="24">
        <v>832351</v>
      </c>
      <c r="H23" s="24">
        <v>512940</v>
      </c>
      <c r="I23" s="24">
        <v>509609</v>
      </c>
      <c r="J23" s="24">
        <v>1854900</v>
      </c>
      <c r="K23" s="24">
        <v>507491</v>
      </c>
      <c r="L23" s="24">
        <v>508648</v>
      </c>
      <c r="M23" s="24">
        <v>505312</v>
      </c>
      <c r="N23" s="24">
        <v>1521451</v>
      </c>
      <c r="O23" s="24"/>
      <c r="P23" s="24"/>
      <c r="Q23" s="24"/>
      <c r="R23" s="24"/>
      <c r="S23" s="24"/>
      <c r="T23" s="24"/>
      <c r="U23" s="24"/>
      <c r="V23" s="24"/>
      <c r="W23" s="24">
        <v>3376351</v>
      </c>
      <c r="X23" s="24">
        <v>3132900</v>
      </c>
      <c r="Y23" s="24">
        <v>243451</v>
      </c>
      <c r="Z23" s="6">
        <v>7.77</v>
      </c>
      <c r="AA23" s="22">
        <v>6315794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258400642</v>
      </c>
      <c r="D25" s="40">
        <f>+D5+D9+D15+D19+D24</f>
        <v>0</v>
      </c>
      <c r="E25" s="41">
        <f t="shared" si="4"/>
        <v>255162985</v>
      </c>
      <c r="F25" s="42">
        <f t="shared" si="4"/>
        <v>260659440</v>
      </c>
      <c r="G25" s="42">
        <f t="shared" si="4"/>
        <v>48638950</v>
      </c>
      <c r="H25" s="42">
        <f t="shared" si="4"/>
        <v>12790618</v>
      </c>
      <c r="I25" s="42">
        <f t="shared" si="4"/>
        <v>10211167</v>
      </c>
      <c r="J25" s="42">
        <f t="shared" si="4"/>
        <v>71640735</v>
      </c>
      <c r="K25" s="42">
        <f t="shared" si="4"/>
        <v>13051270</v>
      </c>
      <c r="L25" s="42">
        <f t="shared" si="4"/>
        <v>10533682</v>
      </c>
      <c r="M25" s="42">
        <f t="shared" si="4"/>
        <v>22266289</v>
      </c>
      <c r="N25" s="42">
        <f t="shared" si="4"/>
        <v>45851241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117491976</v>
      </c>
      <c r="X25" s="42">
        <f t="shared" si="4"/>
        <v>127581504</v>
      </c>
      <c r="Y25" s="42">
        <f t="shared" si="4"/>
        <v>-10089528</v>
      </c>
      <c r="Z25" s="43">
        <f>+IF(X25&lt;&gt;0,+(Y25/X25)*100,0)</f>
        <v>-7.908299936642854</v>
      </c>
      <c r="AA25" s="40">
        <f>+AA5+AA9+AA15+AA19+AA24</f>
        <v>260659440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54181412</v>
      </c>
      <c r="D28" s="19">
        <f>SUM(D29:D31)</f>
        <v>0</v>
      </c>
      <c r="E28" s="20">
        <f t="shared" si="5"/>
        <v>43258312</v>
      </c>
      <c r="F28" s="21">
        <f t="shared" si="5"/>
        <v>43723595</v>
      </c>
      <c r="G28" s="21">
        <f t="shared" si="5"/>
        <v>2999158</v>
      </c>
      <c r="H28" s="21">
        <f t="shared" si="5"/>
        <v>3325954</v>
      </c>
      <c r="I28" s="21">
        <f t="shared" si="5"/>
        <v>3229245</v>
      </c>
      <c r="J28" s="21">
        <f t="shared" si="5"/>
        <v>9554357</v>
      </c>
      <c r="K28" s="21">
        <f t="shared" si="5"/>
        <v>3411513</v>
      </c>
      <c r="L28" s="21">
        <f t="shared" si="5"/>
        <v>4283610</v>
      </c>
      <c r="M28" s="21">
        <f t="shared" si="5"/>
        <v>3921488</v>
      </c>
      <c r="N28" s="21">
        <f t="shared" si="5"/>
        <v>11616611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21170968</v>
      </c>
      <c r="X28" s="21">
        <f t="shared" si="5"/>
        <v>21629154</v>
      </c>
      <c r="Y28" s="21">
        <f t="shared" si="5"/>
        <v>-458186</v>
      </c>
      <c r="Z28" s="4">
        <f>+IF(X28&lt;&gt;0,+(Y28/X28)*100,0)</f>
        <v>-2.11837226735729</v>
      </c>
      <c r="AA28" s="19">
        <f>SUM(AA29:AA31)</f>
        <v>43723595</v>
      </c>
    </row>
    <row r="29" spans="1:27" ht="13.5">
      <c r="A29" s="5" t="s">
        <v>33</v>
      </c>
      <c r="B29" s="3"/>
      <c r="C29" s="22">
        <v>16447730</v>
      </c>
      <c r="D29" s="22"/>
      <c r="E29" s="23">
        <v>14980154</v>
      </c>
      <c r="F29" s="24">
        <v>14980154</v>
      </c>
      <c r="G29" s="24">
        <v>892180</v>
      </c>
      <c r="H29" s="24">
        <v>1224883</v>
      </c>
      <c r="I29" s="24">
        <v>843785</v>
      </c>
      <c r="J29" s="24">
        <v>2960848</v>
      </c>
      <c r="K29" s="24">
        <v>1121330</v>
      </c>
      <c r="L29" s="24">
        <v>1140219</v>
      </c>
      <c r="M29" s="24">
        <v>1242966</v>
      </c>
      <c r="N29" s="24">
        <v>3504515</v>
      </c>
      <c r="O29" s="24"/>
      <c r="P29" s="24"/>
      <c r="Q29" s="24"/>
      <c r="R29" s="24"/>
      <c r="S29" s="24"/>
      <c r="T29" s="24"/>
      <c r="U29" s="24"/>
      <c r="V29" s="24"/>
      <c r="W29" s="24">
        <v>6465363</v>
      </c>
      <c r="X29" s="24">
        <v>7490076</v>
      </c>
      <c r="Y29" s="24">
        <v>-1024713</v>
      </c>
      <c r="Z29" s="6">
        <v>-13.68</v>
      </c>
      <c r="AA29" s="22">
        <v>14980154</v>
      </c>
    </row>
    <row r="30" spans="1:27" ht="13.5">
      <c r="A30" s="5" t="s">
        <v>34</v>
      </c>
      <c r="B30" s="3"/>
      <c r="C30" s="25">
        <v>14068931</v>
      </c>
      <c r="D30" s="25"/>
      <c r="E30" s="26">
        <v>15169433</v>
      </c>
      <c r="F30" s="27">
        <v>15634716</v>
      </c>
      <c r="G30" s="27">
        <v>929227</v>
      </c>
      <c r="H30" s="27">
        <v>1269639</v>
      </c>
      <c r="I30" s="27">
        <v>1475075</v>
      </c>
      <c r="J30" s="27">
        <v>3673941</v>
      </c>
      <c r="K30" s="27">
        <v>1281651</v>
      </c>
      <c r="L30" s="27">
        <v>1901233</v>
      </c>
      <c r="M30" s="27">
        <v>1539481</v>
      </c>
      <c r="N30" s="27">
        <v>4722365</v>
      </c>
      <c r="O30" s="27"/>
      <c r="P30" s="27"/>
      <c r="Q30" s="27"/>
      <c r="R30" s="27"/>
      <c r="S30" s="27"/>
      <c r="T30" s="27"/>
      <c r="U30" s="27"/>
      <c r="V30" s="27"/>
      <c r="W30" s="27">
        <v>8396306</v>
      </c>
      <c r="X30" s="27">
        <v>7584714</v>
      </c>
      <c r="Y30" s="27">
        <v>811592</v>
      </c>
      <c r="Z30" s="7">
        <v>10.7</v>
      </c>
      <c r="AA30" s="25">
        <v>15634716</v>
      </c>
    </row>
    <row r="31" spans="1:27" ht="13.5">
      <c r="A31" s="5" t="s">
        <v>35</v>
      </c>
      <c r="B31" s="3"/>
      <c r="C31" s="22">
        <v>23664751</v>
      </c>
      <c r="D31" s="22"/>
      <c r="E31" s="23">
        <v>13108725</v>
      </c>
      <c r="F31" s="24">
        <v>13108725</v>
      </c>
      <c r="G31" s="24">
        <v>1177751</v>
      </c>
      <c r="H31" s="24">
        <v>831432</v>
      </c>
      <c r="I31" s="24">
        <v>910385</v>
      </c>
      <c r="J31" s="24">
        <v>2919568</v>
      </c>
      <c r="K31" s="24">
        <v>1008532</v>
      </c>
      <c r="L31" s="24">
        <v>1242158</v>
      </c>
      <c r="M31" s="24">
        <v>1139041</v>
      </c>
      <c r="N31" s="24">
        <v>3389731</v>
      </c>
      <c r="O31" s="24"/>
      <c r="P31" s="24"/>
      <c r="Q31" s="24"/>
      <c r="R31" s="24"/>
      <c r="S31" s="24"/>
      <c r="T31" s="24"/>
      <c r="U31" s="24"/>
      <c r="V31" s="24"/>
      <c r="W31" s="24">
        <v>6309299</v>
      </c>
      <c r="X31" s="24">
        <v>6554364</v>
      </c>
      <c r="Y31" s="24">
        <v>-245065</v>
      </c>
      <c r="Z31" s="6">
        <v>-3.74</v>
      </c>
      <c r="AA31" s="22">
        <v>13108725</v>
      </c>
    </row>
    <row r="32" spans="1:27" ht="13.5">
      <c r="A32" s="2" t="s">
        <v>36</v>
      </c>
      <c r="B32" s="3"/>
      <c r="C32" s="19">
        <f aca="true" t="shared" si="6" ref="C32:Y32">SUM(C33:C37)</f>
        <v>83679664</v>
      </c>
      <c r="D32" s="19">
        <f>SUM(D33:D37)</f>
        <v>0</v>
      </c>
      <c r="E32" s="20">
        <f t="shared" si="6"/>
        <v>37041503</v>
      </c>
      <c r="F32" s="21">
        <f t="shared" si="6"/>
        <v>37451570</v>
      </c>
      <c r="G32" s="21">
        <f t="shared" si="6"/>
        <v>2467372</v>
      </c>
      <c r="H32" s="21">
        <f t="shared" si="6"/>
        <v>4480193</v>
      </c>
      <c r="I32" s="21">
        <f t="shared" si="6"/>
        <v>2422843</v>
      </c>
      <c r="J32" s="21">
        <f t="shared" si="6"/>
        <v>9370408</v>
      </c>
      <c r="K32" s="21">
        <f t="shared" si="6"/>
        <v>2545722</v>
      </c>
      <c r="L32" s="21">
        <f t="shared" si="6"/>
        <v>3453515</v>
      </c>
      <c r="M32" s="21">
        <f t="shared" si="6"/>
        <v>2571278</v>
      </c>
      <c r="N32" s="21">
        <f t="shared" si="6"/>
        <v>8570515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17940923</v>
      </c>
      <c r="X32" s="21">
        <f t="shared" si="6"/>
        <v>18520752</v>
      </c>
      <c r="Y32" s="21">
        <f t="shared" si="6"/>
        <v>-579829</v>
      </c>
      <c r="Z32" s="4">
        <f>+IF(X32&lt;&gt;0,+(Y32/X32)*100,0)</f>
        <v>-3.1306990126534817</v>
      </c>
      <c r="AA32" s="19">
        <f>SUM(AA33:AA37)</f>
        <v>37451570</v>
      </c>
    </row>
    <row r="33" spans="1:27" ht="13.5">
      <c r="A33" s="5" t="s">
        <v>37</v>
      </c>
      <c r="B33" s="3"/>
      <c r="C33" s="22">
        <v>7291310</v>
      </c>
      <c r="D33" s="22"/>
      <c r="E33" s="23">
        <v>9231434</v>
      </c>
      <c r="F33" s="24">
        <v>9487641</v>
      </c>
      <c r="G33" s="24">
        <v>527580</v>
      </c>
      <c r="H33" s="24">
        <v>558057</v>
      </c>
      <c r="I33" s="24">
        <v>733171</v>
      </c>
      <c r="J33" s="24">
        <v>1818808</v>
      </c>
      <c r="K33" s="24">
        <v>686356</v>
      </c>
      <c r="L33" s="24">
        <v>806246</v>
      </c>
      <c r="M33" s="24">
        <v>907961</v>
      </c>
      <c r="N33" s="24">
        <v>2400563</v>
      </c>
      <c r="O33" s="24"/>
      <c r="P33" s="24"/>
      <c r="Q33" s="24"/>
      <c r="R33" s="24"/>
      <c r="S33" s="24"/>
      <c r="T33" s="24"/>
      <c r="U33" s="24"/>
      <c r="V33" s="24"/>
      <c r="W33" s="24">
        <v>4219371</v>
      </c>
      <c r="X33" s="24">
        <v>4615716</v>
      </c>
      <c r="Y33" s="24">
        <v>-396345</v>
      </c>
      <c r="Z33" s="6">
        <v>-8.59</v>
      </c>
      <c r="AA33" s="22">
        <v>9487641</v>
      </c>
    </row>
    <row r="34" spans="1:27" ht="13.5">
      <c r="A34" s="5" t="s">
        <v>38</v>
      </c>
      <c r="B34" s="3"/>
      <c r="C34" s="22">
        <v>7099273</v>
      </c>
      <c r="D34" s="22"/>
      <c r="E34" s="23">
        <v>6826674</v>
      </c>
      <c r="F34" s="24">
        <v>6826674</v>
      </c>
      <c r="G34" s="24">
        <v>483099</v>
      </c>
      <c r="H34" s="24">
        <v>523471</v>
      </c>
      <c r="I34" s="24">
        <v>632724</v>
      </c>
      <c r="J34" s="24">
        <v>1639294</v>
      </c>
      <c r="K34" s="24">
        <v>715594</v>
      </c>
      <c r="L34" s="24">
        <v>1232821</v>
      </c>
      <c r="M34" s="24">
        <v>562131</v>
      </c>
      <c r="N34" s="24">
        <v>2510546</v>
      </c>
      <c r="O34" s="24"/>
      <c r="P34" s="24"/>
      <c r="Q34" s="24"/>
      <c r="R34" s="24"/>
      <c r="S34" s="24"/>
      <c r="T34" s="24"/>
      <c r="U34" s="24"/>
      <c r="V34" s="24"/>
      <c r="W34" s="24">
        <v>4149840</v>
      </c>
      <c r="X34" s="24">
        <v>3413340</v>
      </c>
      <c r="Y34" s="24">
        <v>736500</v>
      </c>
      <c r="Z34" s="6">
        <v>21.58</v>
      </c>
      <c r="AA34" s="22">
        <v>6826674</v>
      </c>
    </row>
    <row r="35" spans="1:27" ht="13.5">
      <c r="A35" s="5" t="s">
        <v>39</v>
      </c>
      <c r="B35" s="3"/>
      <c r="C35" s="22">
        <v>39548184</v>
      </c>
      <c r="D35" s="22"/>
      <c r="E35" s="23">
        <v>14569973</v>
      </c>
      <c r="F35" s="24">
        <v>14569973</v>
      </c>
      <c r="G35" s="24">
        <v>735879</v>
      </c>
      <c r="H35" s="24">
        <v>729594</v>
      </c>
      <c r="I35" s="24">
        <v>981646</v>
      </c>
      <c r="J35" s="24">
        <v>2447119</v>
      </c>
      <c r="K35" s="24">
        <v>1050906</v>
      </c>
      <c r="L35" s="24">
        <v>1302859</v>
      </c>
      <c r="M35" s="24">
        <v>1008018</v>
      </c>
      <c r="N35" s="24">
        <v>3361783</v>
      </c>
      <c r="O35" s="24"/>
      <c r="P35" s="24"/>
      <c r="Q35" s="24"/>
      <c r="R35" s="24"/>
      <c r="S35" s="24"/>
      <c r="T35" s="24"/>
      <c r="U35" s="24"/>
      <c r="V35" s="24"/>
      <c r="W35" s="24">
        <v>5808902</v>
      </c>
      <c r="X35" s="24">
        <v>7284984</v>
      </c>
      <c r="Y35" s="24">
        <v>-1476082</v>
      </c>
      <c r="Z35" s="6">
        <v>-20.26</v>
      </c>
      <c r="AA35" s="22">
        <v>14569973</v>
      </c>
    </row>
    <row r="36" spans="1:27" ht="13.5">
      <c r="A36" s="5" t="s">
        <v>40</v>
      </c>
      <c r="B36" s="3"/>
      <c r="C36" s="22">
        <v>29740897</v>
      </c>
      <c r="D36" s="22"/>
      <c r="E36" s="23">
        <v>6413422</v>
      </c>
      <c r="F36" s="24">
        <v>6567282</v>
      </c>
      <c r="G36" s="24">
        <v>720814</v>
      </c>
      <c r="H36" s="24">
        <v>2669071</v>
      </c>
      <c r="I36" s="24">
        <v>75302</v>
      </c>
      <c r="J36" s="24">
        <v>3465187</v>
      </c>
      <c r="K36" s="24">
        <v>92866</v>
      </c>
      <c r="L36" s="24">
        <v>111589</v>
      </c>
      <c r="M36" s="24">
        <v>93168</v>
      </c>
      <c r="N36" s="24">
        <v>297623</v>
      </c>
      <c r="O36" s="24"/>
      <c r="P36" s="24"/>
      <c r="Q36" s="24"/>
      <c r="R36" s="24"/>
      <c r="S36" s="24"/>
      <c r="T36" s="24"/>
      <c r="U36" s="24"/>
      <c r="V36" s="24"/>
      <c r="W36" s="24">
        <v>3762810</v>
      </c>
      <c r="X36" s="24">
        <v>3206712</v>
      </c>
      <c r="Y36" s="24">
        <v>556098</v>
      </c>
      <c r="Z36" s="6">
        <v>17.34</v>
      </c>
      <c r="AA36" s="22">
        <v>6567282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20499455</v>
      </c>
      <c r="D38" s="19">
        <f>SUM(D39:D41)</f>
        <v>0</v>
      </c>
      <c r="E38" s="20">
        <f t="shared" si="7"/>
        <v>27563642</v>
      </c>
      <c r="F38" s="21">
        <f t="shared" si="7"/>
        <v>27563642</v>
      </c>
      <c r="G38" s="21">
        <f t="shared" si="7"/>
        <v>1415721</v>
      </c>
      <c r="H38" s="21">
        <f t="shared" si="7"/>
        <v>1775087</v>
      </c>
      <c r="I38" s="21">
        <f t="shared" si="7"/>
        <v>1882901</v>
      </c>
      <c r="J38" s="21">
        <f t="shared" si="7"/>
        <v>5073709</v>
      </c>
      <c r="K38" s="21">
        <f t="shared" si="7"/>
        <v>2061980</v>
      </c>
      <c r="L38" s="21">
        <f t="shared" si="7"/>
        <v>2576316</v>
      </c>
      <c r="M38" s="21">
        <f t="shared" si="7"/>
        <v>1848674</v>
      </c>
      <c r="N38" s="21">
        <f t="shared" si="7"/>
        <v>6486970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11560679</v>
      </c>
      <c r="X38" s="21">
        <f t="shared" si="7"/>
        <v>13781820</v>
      </c>
      <c r="Y38" s="21">
        <f t="shared" si="7"/>
        <v>-2221141</v>
      </c>
      <c r="Z38" s="4">
        <f>+IF(X38&lt;&gt;0,+(Y38/X38)*100,0)</f>
        <v>-16.116456317090197</v>
      </c>
      <c r="AA38" s="19">
        <f>SUM(AA39:AA41)</f>
        <v>27563642</v>
      </c>
    </row>
    <row r="39" spans="1:27" ht="13.5">
      <c r="A39" s="5" t="s">
        <v>43</v>
      </c>
      <c r="B39" s="3"/>
      <c r="C39" s="22">
        <v>4272629</v>
      </c>
      <c r="D39" s="22"/>
      <c r="E39" s="23">
        <v>4805471</v>
      </c>
      <c r="F39" s="24">
        <v>4805471</v>
      </c>
      <c r="G39" s="24">
        <v>275591</v>
      </c>
      <c r="H39" s="24">
        <v>351231</v>
      </c>
      <c r="I39" s="24">
        <v>300544</v>
      </c>
      <c r="J39" s="24">
        <v>927366</v>
      </c>
      <c r="K39" s="24">
        <v>352545</v>
      </c>
      <c r="L39" s="24">
        <v>479910</v>
      </c>
      <c r="M39" s="24">
        <v>308063</v>
      </c>
      <c r="N39" s="24">
        <v>1140518</v>
      </c>
      <c r="O39" s="24"/>
      <c r="P39" s="24"/>
      <c r="Q39" s="24"/>
      <c r="R39" s="24"/>
      <c r="S39" s="24"/>
      <c r="T39" s="24"/>
      <c r="U39" s="24"/>
      <c r="V39" s="24"/>
      <c r="W39" s="24">
        <v>2067884</v>
      </c>
      <c r="X39" s="24">
        <v>2402736</v>
      </c>
      <c r="Y39" s="24">
        <v>-334852</v>
      </c>
      <c r="Z39" s="6">
        <v>-13.94</v>
      </c>
      <c r="AA39" s="22">
        <v>4805471</v>
      </c>
    </row>
    <row r="40" spans="1:27" ht="13.5">
      <c r="A40" s="5" t="s">
        <v>44</v>
      </c>
      <c r="B40" s="3"/>
      <c r="C40" s="22">
        <v>16226826</v>
      </c>
      <c r="D40" s="22"/>
      <c r="E40" s="23">
        <v>22758171</v>
      </c>
      <c r="F40" s="24">
        <v>22758171</v>
      </c>
      <c r="G40" s="24">
        <v>1140130</v>
      </c>
      <c r="H40" s="24">
        <v>1423856</v>
      </c>
      <c r="I40" s="24">
        <v>1582357</v>
      </c>
      <c r="J40" s="24">
        <v>4146343</v>
      </c>
      <c r="K40" s="24">
        <v>1709435</v>
      </c>
      <c r="L40" s="24">
        <v>2096406</v>
      </c>
      <c r="M40" s="24">
        <v>1540611</v>
      </c>
      <c r="N40" s="24">
        <v>5346452</v>
      </c>
      <c r="O40" s="24"/>
      <c r="P40" s="24"/>
      <c r="Q40" s="24"/>
      <c r="R40" s="24"/>
      <c r="S40" s="24"/>
      <c r="T40" s="24"/>
      <c r="U40" s="24"/>
      <c r="V40" s="24"/>
      <c r="W40" s="24">
        <v>9492795</v>
      </c>
      <c r="X40" s="24">
        <v>11379084</v>
      </c>
      <c r="Y40" s="24">
        <v>-1886289</v>
      </c>
      <c r="Z40" s="6">
        <v>-16.58</v>
      </c>
      <c r="AA40" s="22">
        <v>22758171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95581471</v>
      </c>
      <c r="D42" s="19">
        <f>SUM(D43:D46)</f>
        <v>0</v>
      </c>
      <c r="E42" s="20">
        <f t="shared" si="8"/>
        <v>137449030</v>
      </c>
      <c r="F42" s="21">
        <f t="shared" si="8"/>
        <v>137449030</v>
      </c>
      <c r="G42" s="21">
        <f t="shared" si="8"/>
        <v>3205450</v>
      </c>
      <c r="H42" s="21">
        <f t="shared" si="8"/>
        <v>11096269</v>
      </c>
      <c r="I42" s="21">
        <f t="shared" si="8"/>
        <v>9708935</v>
      </c>
      <c r="J42" s="21">
        <f t="shared" si="8"/>
        <v>24010654</v>
      </c>
      <c r="K42" s="21">
        <f t="shared" si="8"/>
        <v>10337021</v>
      </c>
      <c r="L42" s="21">
        <f t="shared" si="8"/>
        <v>9042823</v>
      </c>
      <c r="M42" s="21">
        <f t="shared" si="8"/>
        <v>12555556</v>
      </c>
      <c r="N42" s="21">
        <f t="shared" si="8"/>
        <v>31935400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55946054</v>
      </c>
      <c r="X42" s="21">
        <f t="shared" si="8"/>
        <v>68724516</v>
      </c>
      <c r="Y42" s="21">
        <f t="shared" si="8"/>
        <v>-12778462</v>
      </c>
      <c r="Z42" s="4">
        <f>+IF(X42&lt;&gt;0,+(Y42/X42)*100,0)</f>
        <v>-18.593746080365268</v>
      </c>
      <c r="AA42" s="19">
        <f>SUM(AA43:AA46)</f>
        <v>137449030</v>
      </c>
    </row>
    <row r="43" spans="1:27" ht="13.5">
      <c r="A43" s="5" t="s">
        <v>47</v>
      </c>
      <c r="B43" s="3"/>
      <c r="C43" s="22">
        <v>62365968</v>
      </c>
      <c r="D43" s="22"/>
      <c r="E43" s="23">
        <v>97542993</v>
      </c>
      <c r="F43" s="24">
        <v>97542993</v>
      </c>
      <c r="G43" s="24">
        <v>1101953</v>
      </c>
      <c r="H43" s="24">
        <v>7415979</v>
      </c>
      <c r="I43" s="24">
        <v>6694371</v>
      </c>
      <c r="J43" s="24">
        <v>15212303</v>
      </c>
      <c r="K43" s="24">
        <v>6746842</v>
      </c>
      <c r="L43" s="24">
        <v>5088777</v>
      </c>
      <c r="M43" s="24">
        <v>8786952</v>
      </c>
      <c r="N43" s="24">
        <v>20622571</v>
      </c>
      <c r="O43" s="24"/>
      <c r="P43" s="24"/>
      <c r="Q43" s="24"/>
      <c r="R43" s="24"/>
      <c r="S43" s="24"/>
      <c r="T43" s="24"/>
      <c r="U43" s="24"/>
      <c r="V43" s="24"/>
      <c r="W43" s="24">
        <v>35834874</v>
      </c>
      <c r="X43" s="24">
        <v>48771498</v>
      </c>
      <c r="Y43" s="24">
        <v>-12936624</v>
      </c>
      <c r="Z43" s="6">
        <v>-26.52</v>
      </c>
      <c r="AA43" s="22">
        <v>97542993</v>
      </c>
    </row>
    <row r="44" spans="1:27" ht="13.5">
      <c r="A44" s="5" t="s">
        <v>48</v>
      </c>
      <c r="B44" s="3"/>
      <c r="C44" s="22">
        <v>17759336</v>
      </c>
      <c r="D44" s="22"/>
      <c r="E44" s="23">
        <v>22752036</v>
      </c>
      <c r="F44" s="24">
        <v>22752036</v>
      </c>
      <c r="G44" s="24">
        <v>786803</v>
      </c>
      <c r="H44" s="24">
        <v>1894870</v>
      </c>
      <c r="I44" s="24">
        <v>1168696</v>
      </c>
      <c r="J44" s="24">
        <v>3850369</v>
      </c>
      <c r="K44" s="24">
        <v>1973430</v>
      </c>
      <c r="L44" s="24">
        <v>1988640</v>
      </c>
      <c r="M44" s="24">
        <v>2086392</v>
      </c>
      <c r="N44" s="24">
        <v>6048462</v>
      </c>
      <c r="O44" s="24"/>
      <c r="P44" s="24"/>
      <c r="Q44" s="24"/>
      <c r="R44" s="24"/>
      <c r="S44" s="24"/>
      <c r="T44" s="24"/>
      <c r="U44" s="24"/>
      <c r="V44" s="24"/>
      <c r="W44" s="24">
        <v>9898831</v>
      </c>
      <c r="X44" s="24">
        <v>11376018</v>
      </c>
      <c r="Y44" s="24">
        <v>-1477187</v>
      </c>
      <c r="Z44" s="6">
        <v>-12.99</v>
      </c>
      <c r="AA44" s="22">
        <v>22752036</v>
      </c>
    </row>
    <row r="45" spans="1:27" ht="13.5">
      <c r="A45" s="5" t="s">
        <v>49</v>
      </c>
      <c r="B45" s="3"/>
      <c r="C45" s="25">
        <v>5045194</v>
      </c>
      <c r="D45" s="25"/>
      <c r="E45" s="26">
        <v>6340857</v>
      </c>
      <c r="F45" s="27">
        <v>6340857</v>
      </c>
      <c r="G45" s="27">
        <v>532561</v>
      </c>
      <c r="H45" s="27">
        <v>785240</v>
      </c>
      <c r="I45" s="27">
        <v>638075</v>
      </c>
      <c r="J45" s="27">
        <v>1955876</v>
      </c>
      <c r="K45" s="27">
        <v>660756</v>
      </c>
      <c r="L45" s="27">
        <v>776359</v>
      </c>
      <c r="M45" s="27">
        <v>821479</v>
      </c>
      <c r="N45" s="27">
        <v>2258594</v>
      </c>
      <c r="O45" s="27"/>
      <c r="P45" s="27"/>
      <c r="Q45" s="27"/>
      <c r="R45" s="27"/>
      <c r="S45" s="27"/>
      <c r="T45" s="27"/>
      <c r="U45" s="27"/>
      <c r="V45" s="27"/>
      <c r="W45" s="27">
        <v>4214470</v>
      </c>
      <c r="X45" s="27">
        <v>3170430</v>
      </c>
      <c r="Y45" s="27">
        <v>1044040</v>
      </c>
      <c r="Z45" s="7">
        <v>32.93</v>
      </c>
      <c r="AA45" s="25">
        <v>6340857</v>
      </c>
    </row>
    <row r="46" spans="1:27" ht="13.5">
      <c r="A46" s="5" t="s">
        <v>50</v>
      </c>
      <c r="B46" s="3"/>
      <c r="C46" s="22">
        <v>10410973</v>
      </c>
      <c r="D46" s="22"/>
      <c r="E46" s="23">
        <v>10813144</v>
      </c>
      <c r="F46" s="24">
        <v>10813144</v>
      </c>
      <c r="G46" s="24">
        <v>784133</v>
      </c>
      <c r="H46" s="24">
        <v>1000180</v>
      </c>
      <c r="I46" s="24">
        <v>1207793</v>
      </c>
      <c r="J46" s="24">
        <v>2992106</v>
      </c>
      <c r="K46" s="24">
        <v>955993</v>
      </c>
      <c r="L46" s="24">
        <v>1189047</v>
      </c>
      <c r="M46" s="24">
        <v>860733</v>
      </c>
      <c r="N46" s="24">
        <v>3005773</v>
      </c>
      <c r="O46" s="24"/>
      <c r="P46" s="24"/>
      <c r="Q46" s="24"/>
      <c r="R46" s="24"/>
      <c r="S46" s="24"/>
      <c r="T46" s="24"/>
      <c r="U46" s="24"/>
      <c r="V46" s="24"/>
      <c r="W46" s="24">
        <v>5997879</v>
      </c>
      <c r="X46" s="24">
        <v>5406570</v>
      </c>
      <c r="Y46" s="24">
        <v>591309</v>
      </c>
      <c r="Z46" s="6">
        <v>10.94</v>
      </c>
      <c r="AA46" s="22">
        <v>10813144</v>
      </c>
    </row>
    <row r="47" spans="1:27" ht="13.5">
      <c r="A47" s="2" t="s">
        <v>51</v>
      </c>
      <c r="B47" s="8" t="s">
        <v>52</v>
      </c>
      <c r="C47" s="19">
        <v>291963</v>
      </c>
      <c r="D47" s="19"/>
      <c r="E47" s="20">
        <v>331738</v>
      </c>
      <c r="F47" s="21">
        <v>331738</v>
      </c>
      <c r="G47" s="21">
        <v>19015</v>
      </c>
      <c r="H47" s="21">
        <v>20104</v>
      </c>
      <c r="I47" s="21">
        <v>21579</v>
      </c>
      <c r="J47" s="21">
        <v>60698</v>
      </c>
      <c r="K47" s="21">
        <v>29774</v>
      </c>
      <c r="L47" s="21">
        <v>33329</v>
      </c>
      <c r="M47" s="21">
        <v>20113</v>
      </c>
      <c r="N47" s="21">
        <v>83216</v>
      </c>
      <c r="O47" s="21"/>
      <c r="P47" s="21"/>
      <c r="Q47" s="21"/>
      <c r="R47" s="21"/>
      <c r="S47" s="21"/>
      <c r="T47" s="21"/>
      <c r="U47" s="21"/>
      <c r="V47" s="21"/>
      <c r="W47" s="21">
        <v>143914</v>
      </c>
      <c r="X47" s="21">
        <v>165870</v>
      </c>
      <c r="Y47" s="21">
        <v>-21956</v>
      </c>
      <c r="Z47" s="4">
        <v>-13.24</v>
      </c>
      <c r="AA47" s="19">
        <v>331738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254233965</v>
      </c>
      <c r="D48" s="40">
        <f>+D28+D32+D38+D42+D47</f>
        <v>0</v>
      </c>
      <c r="E48" s="41">
        <f t="shared" si="9"/>
        <v>245644225</v>
      </c>
      <c r="F48" s="42">
        <f t="shared" si="9"/>
        <v>246519575</v>
      </c>
      <c r="G48" s="42">
        <f t="shared" si="9"/>
        <v>10106716</v>
      </c>
      <c r="H48" s="42">
        <f t="shared" si="9"/>
        <v>20697607</v>
      </c>
      <c r="I48" s="42">
        <f t="shared" si="9"/>
        <v>17265503</v>
      </c>
      <c r="J48" s="42">
        <f t="shared" si="9"/>
        <v>48069826</v>
      </c>
      <c r="K48" s="42">
        <f t="shared" si="9"/>
        <v>18386010</v>
      </c>
      <c r="L48" s="42">
        <f t="shared" si="9"/>
        <v>19389593</v>
      </c>
      <c r="M48" s="42">
        <f t="shared" si="9"/>
        <v>20917109</v>
      </c>
      <c r="N48" s="42">
        <f t="shared" si="9"/>
        <v>58692712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106762538</v>
      </c>
      <c r="X48" s="42">
        <f t="shared" si="9"/>
        <v>122822112</v>
      </c>
      <c r="Y48" s="42">
        <f t="shared" si="9"/>
        <v>-16059574</v>
      </c>
      <c r="Z48" s="43">
        <f>+IF(X48&lt;&gt;0,+(Y48/X48)*100,0)</f>
        <v>-13.07547455298603</v>
      </c>
      <c r="AA48" s="40">
        <f>+AA28+AA32+AA38+AA42+AA47</f>
        <v>246519575</v>
      </c>
    </row>
    <row r="49" spans="1:27" ht="13.5">
      <c r="A49" s="14" t="s">
        <v>58</v>
      </c>
      <c r="B49" s="15"/>
      <c r="C49" s="44">
        <f aca="true" t="shared" si="10" ref="C49:Y49">+C25-C48</f>
        <v>4166677</v>
      </c>
      <c r="D49" s="44">
        <f>+D25-D48</f>
        <v>0</v>
      </c>
      <c r="E49" s="45">
        <f t="shared" si="10"/>
        <v>9518760</v>
      </c>
      <c r="F49" s="46">
        <f t="shared" si="10"/>
        <v>14139865</v>
      </c>
      <c r="G49" s="46">
        <f t="shared" si="10"/>
        <v>38532234</v>
      </c>
      <c r="H49" s="46">
        <f t="shared" si="10"/>
        <v>-7906989</v>
      </c>
      <c r="I49" s="46">
        <f t="shared" si="10"/>
        <v>-7054336</v>
      </c>
      <c r="J49" s="46">
        <f t="shared" si="10"/>
        <v>23570909</v>
      </c>
      <c r="K49" s="46">
        <f t="shared" si="10"/>
        <v>-5334740</v>
      </c>
      <c r="L49" s="46">
        <f t="shared" si="10"/>
        <v>-8855911</v>
      </c>
      <c r="M49" s="46">
        <f t="shared" si="10"/>
        <v>1349180</v>
      </c>
      <c r="N49" s="46">
        <f t="shared" si="10"/>
        <v>-12841471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10729438</v>
      </c>
      <c r="X49" s="46">
        <f>IF(F25=F48,0,X25-X48)</f>
        <v>4759392</v>
      </c>
      <c r="Y49" s="46">
        <f t="shared" si="10"/>
        <v>5970046</v>
      </c>
      <c r="Z49" s="47">
        <f>+IF(X49&lt;&gt;0,+(Y49/X49)*100,0)</f>
        <v>125.43715667883629</v>
      </c>
      <c r="AA49" s="44">
        <f>+AA25-AA48</f>
        <v>14139865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87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24120269</v>
      </c>
      <c r="D5" s="19">
        <f>SUM(D6:D8)</f>
        <v>0</v>
      </c>
      <c r="E5" s="20">
        <f t="shared" si="0"/>
        <v>21699759</v>
      </c>
      <c r="F5" s="21">
        <f t="shared" si="0"/>
        <v>21699759</v>
      </c>
      <c r="G5" s="21">
        <f t="shared" si="0"/>
        <v>6779534</v>
      </c>
      <c r="H5" s="21">
        <f t="shared" si="0"/>
        <v>1816088</v>
      </c>
      <c r="I5" s="21">
        <f t="shared" si="0"/>
        <v>348613</v>
      </c>
      <c r="J5" s="21">
        <f t="shared" si="0"/>
        <v>8944235</v>
      </c>
      <c r="K5" s="21">
        <f t="shared" si="0"/>
        <v>67627</v>
      </c>
      <c r="L5" s="21">
        <f t="shared" si="0"/>
        <v>680773</v>
      </c>
      <c r="M5" s="21">
        <f t="shared" si="0"/>
        <v>5852338</v>
      </c>
      <c r="N5" s="21">
        <f t="shared" si="0"/>
        <v>6600738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15544973</v>
      </c>
      <c r="X5" s="21">
        <f t="shared" si="0"/>
        <v>9729353</v>
      </c>
      <c r="Y5" s="21">
        <f t="shared" si="0"/>
        <v>5815620</v>
      </c>
      <c r="Z5" s="4">
        <f>+IF(X5&lt;&gt;0,+(Y5/X5)*100,0)</f>
        <v>59.77396441469438</v>
      </c>
      <c r="AA5" s="19">
        <f>SUM(AA6:AA8)</f>
        <v>21699759</v>
      </c>
    </row>
    <row r="6" spans="1:27" ht="13.5">
      <c r="A6" s="5" t="s">
        <v>33</v>
      </c>
      <c r="B6" s="3"/>
      <c r="C6" s="22"/>
      <c r="D6" s="22"/>
      <c r="E6" s="23">
        <v>7575180</v>
      </c>
      <c r="F6" s="24">
        <v>7575180</v>
      </c>
      <c r="G6" s="24">
        <v>1940300</v>
      </c>
      <c r="H6" s="24">
        <v>934000</v>
      </c>
      <c r="I6" s="24"/>
      <c r="J6" s="24">
        <v>2874300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2874300</v>
      </c>
      <c r="X6" s="24">
        <v>3570430</v>
      </c>
      <c r="Y6" s="24">
        <v>-696130</v>
      </c>
      <c r="Z6" s="6">
        <v>-19.5</v>
      </c>
      <c r="AA6" s="22">
        <v>7575180</v>
      </c>
    </row>
    <row r="7" spans="1:27" ht="13.5">
      <c r="A7" s="5" t="s">
        <v>34</v>
      </c>
      <c r="B7" s="3"/>
      <c r="C7" s="25">
        <v>17701538</v>
      </c>
      <c r="D7" s="25"/>
      <c r="E7" s="26">
        <v>7732079</v>
      </c>
      <c r="F7" s="27">
        <v>7732079</v>
      </c>
      <c r="G7" s="27">
        <v>4571461</v>
      </c>
      <c r="H7" s="27">
        <v>130388</v>
      </c>
      <c r="I7" s="27">
        <v>80808</v>
      </c>
      <c r="J7" s="27">
        <v>4782657</v>
      </c>
      <c r="K7" s="27">
        <v>66820</v>
      </c>
      <c r="L7" s="27">
        <v>49871</v>
      </c>
      <c r="M7" s="27">
        <v>5584475</v>
      </c>
      <c r="N7" s="27">
        <v>5701166</v>
      </c>
      <c r="O7" s="27"/>
      <c r="P7" s="27"/>
      <c r="Q7" s="27"/>
      <c r="R7" s="27"/>
      <c r="S7" s="27"/>
      <c r="T7" s="27"/>
      <c r="U7" s="27"/>
      <c r="V7" s="27"/>
      <c r="W7" s="27">
        <v>10483823</v>
      </c>
      <c r="X7" s="27">
        <v>3273505</v>
      </c>
      <c r="Y7" s="27">
        <v>7210318</v>
      </c>
      <c r="Z7" s="7">
        <v>220.26</v>
      </c>
      <c r="AA7" s="25">
        <v>7732079</v>
      </c>
    </row>
    <row r="8" spans="1:27" ht="13.5">
      <c r="A8" s="5" t="s">
        <v>35</v>
      </c>
      <c r="B8" s="3"/>
      <c r="C8" s="22">
        <v>6418731</v>
      </c>
      <c r="D8" s="22"/>
      <c r="E8" s="23">
        <v>6392500</v>
      </c>
      <c r="F8" s="24">
        <v>6392500</v>
      </c>
      <c r="G8" s="24">
        <v>267773</v>
      </c>
      <c r="H8" s="24">
        <v>751700</v>
      </c>
      <c r="I8" s="24">
        <v>267805</v>
      </c>
      <c r="J8" s="24">
        <v>1287278</v>
      </c>
      <c r="K8" s="24">
        <v>807</v>
      </c>
      <c r="L8" s="24">
        <v>630902</v>
      </c>
      <c r="M8" s="24">
        <v>267863</v>
      </c>
      <c r="N8" s="24">
        <v>899572</v>
      </c>
      <c r="O8" s="24"/>
      <c r="P8" s="24"/>
      <c r="Q8" s="24"/>
      <c r="R8" s="24"/>
      <c r="S8" s="24"/>
      <c r="T8" s="24"/>
      <c r="U8" s="24"/>
      <c r="V8" s="24"/>
      <c r="W8" s="24">
        <v>2186850</v>
      </c>
      <c r="X8" s="24">
        <v>2885418</v>
      </c>
      <c r="Y8" s="24">
        <v>-698568</v>
      </c>
      <c r="Z8" s="6">
        <v>-24.21</v>
      </c>
      <c r="AA8" s="22">
        <v>6392500</v>
      </c>
    </row>
    <row r="9" spans="1:27" ht="13.5">
      <c r="A9" s="2" t="s">
        <v>36</v>
      </c>
      <c r="B9" s="3"/>
      <c r="C9" s="19">
        <f aca="true" t="shared" si="1" ref="C9:Y9">SUM(C10:C14)</f>
        <v>371377</v>
      </c>
      <c r="D9" s="19">
        <f>SUM(D10:D14)</f>
        <v>0</v>
      </c>
      <c r="E9" s="20">
        <f t="shared" si="1"/>
        <v>3281054</v>
      </c>
      <c r="F9" s="21">
        <f t="shared" si="1"/>
        <v>3281054</v>
      </c>
      <c r="G9" s="21">
        <f t="shared" si="1"/>
        <v>1090822</v>
      </c>
      <c r="H9" s="21">
        <f t="shared" si="1"/>
        <v>540</v>
      </c>
      <c r="I9" s="21">
        <f t="shared" si="1"/>
        <v>1315</v>
      </c>
      <c r="J9" s="21">
        <f t="shared" si="1"/>
        <v>1092677</v>
      </c>
      <c r="K9" s="21">
        <f t="shared" si="1"/>
        <v>10239</v>
      </c>
      <c r="L9" s="21">
        <f t="shared" si="1"/>
        <v>3367</v>
      </c>
      <c r="M9" s="21">
        <f t="shared" si="1"/>
        <v>14522</v>
      </c>
      <c r="N9" s="21">
        <f t="shared" si="1"/>
        <v>28128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1120805</v>
      </c>
      <c r="X9" s="21">
        <f t="shared" si="1"/>
        <v>1572587</v>
      </c>
      <c r="Y9" s="21">
        <f t="shared" si="1"/>
        <v>-451782</v>
      </c>
      <c r="Z9" s="4">
        <f>+IF(X9&lt;&gt;0,+(Y9/X9)*100,0)</f>
        <v>-28.728585445511122</v>
      </c>
      <c r="AA9" s="19">
        <f>SUM(AA10:AA14)</f>
        <v>3281054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828030</v>
      </c>
      <c r="F12" s="24">
        <v>828030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381503</v>
      </c>
      <c r="Y12" s="24">
        <v>-381503</v>
      </c>
      <c r="Z12" s="6">
        <v>-100</v>
      </c>
      <c r="AA12" s="22">
        <v>828030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>
        <v>371377</v>
      </c>
      <c r="D14" s="25"/>
      <c r="E14" s="26">
        <v>2453024</v>
      </c>
      <c r="F14" s="27">
        <v>2453024</v>
      </c>
      <c r="G14" s="27">
        <v>1090822</v>
      </c>
      <c r="H14" s="27">
        <v>540</v>
      </c>
      <c r="I14" s="27">
        <v>1315</v>
      </c>
      <c r="J14" s="27">
        <v>1092677</v>
      </c>
      <c r="K14" s="27">
        <v>10239</v>
      </c>
      <c r="L14" s="27">
        <v>3367</v>
      </c>
      <c r="M14" s="27">
        <v>14522</v>
      </c>
      <c r="N14" s="27">
        <v>28128</v>
      </c>
      <c r="O14" s="27"/>
      <c r="P14" s="27"/>
      <c r="Q14" s="27"/>
      <c r="R14" s="27"/>
      <c r="S14" s="27"/>
      <c r="T14" s="27"/>
      <c r="U14" s="27"/>
      <c r="V14" s="27"/>
      <c r="W14" s="27">
        <v>1120805</v>
      </c>
      <c r="X14" s="27">
        <v>1191084</v>
      </c>
      <c r="Y14" s="27">
        <v>-70279</v>
      </c>
      <c r="Z14" s="7">
        <v>-5.9</v>
      </c>
      <c r="AA14" s="25">
        <v>2453024</v>
      </c>
    </row>
    <row r="15" spans="1:27" ht="13.5">
      <c r="A15" s="2" t="s">
        <v>42</v>
      </c>
      <c r="B15" s="8"/>
      <c r="C15" s="19">
        <f aca="true" t="shared" si="2" ref="C15:Y15">SUM(C16:C18)</f>
        <v>35609135</v>
      </c>
      <c r="D15" s="19">
        <f>SUM(D16:D18)</f>
        <v>0</v>
      </c>
      <c r="E15" s="20">
        <f t="shared" si="2"/>
        <v>31813367</v>
      </c>
      <c r="F15" s="21">
        <f t="shared" si="2"/>
        <v>31813367</v>
      </c>
      <c r="G15" s="21">
        <f t="shared" si="2"/>
        <v>220020</v>
      </c>
      <c r="H15" s="21">
        <f t="shared" si="2"/>
        <v>10594791</v>
      </c>
      <c r="I15" s="21">
        <f t="shared" si="2"/>
        <v>22068</v>
      </c>
      <c r="J15" s="21">
        <f t="shared" si="2"/>
        <v>10836879</v>
      </c>
      <c r="K15" s="21">
        <f t="shared" si="2"/>
        <v>0</v>
      </c>
      <c r="L15" s="21">
        <f t="shared" si="2"/>
        <v>5385832</v>
      </c>
      <c r="M15" s="21">
        <f t="shared" si="2"/>
        <v>6204124</v>
      </c>
      <c r="N15" s="21">
        <f t="shared" si="2"/>
        <v>11589956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22426835</v>
      </c>
      <c r="X15" s="21">
        <f t="shared" si="2"/>
        <v>17432324</v>
      </c>
      <c r="Y15" s="21">
        <f t="shared" si="2"/>
        <v>4994511</v>
      </c>
      <c r="Z15" s="4">
        <f>+IF(X15&lt;&gt;0,+(Y15/X15)*100,0)</f>
        <v>28.65086146861428</v>
      </c>
      <c r="AA15" s="19">
        <f>SUM(AA16:AA18)</f>
        <v>31813367</v>
      </c>
    </row>
    <row r="16" spans="1:27" ht="13.5">
      <c r="A16" s="5" t="s">
        <v>43</v>
      </c>
      <c r="B16" s="3"/>
      <c r="C16" s="22">
        <v>1014028</v>
      </c>
      <c r="D16" s="22"/>
      <c r="E16" s="23">
        <v>1887904</v>
      </c>
      <c r="F16" s="24">
        <v>1887904</v>
      </c>
      <c r="G16" s="24">
        <v>220000</v>
      </c>
      <c r="H16" s="24"/>
      <c r="I16" s="24"/>
      <c r="J16" s="24">
        <v>220000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220000</v>
      </c>
      <c r="X16" s="24">
        <v>943950</v>
      </c>
      <c r="Y16" s="24">
        <v>-723950</v>
      </c>
      <c r="Z16" s="6">
        <v>-76.69</v>
      </c>
      <c r="AA16" s="22">
        <v>1887904</v>
      </c>
    </row>
    <row r="17" spans="1:27" ht="13.5">
      <c r="A17" s="5" t="s">
        <v>44</v>
      </c>
      <c r="B17" s="3"/>
      <c r="C17" s="22">
        <v>34595107</v>
      </c>
      <c r="D17" s="22"/>
      <c r="E17" s="23">
        <v>29925463</v>
      </c>
      <c r="F17" s="24">
        <v>29925463</v>
      </c>
      <c r="G17" s="24">
        <v>20</v>
      </c>
      <c r="H17" s="24">
        <v>10594791</v>
      </c>
      <c r="I17" s="24">
        <v>22068</v>
      </c>
      <c r="J17" s="24">
        <v>10616879</v>
      </c>
      <c r="K17" s="24"/>
      <c r="L17" s="24">
        <v>5385832</v>
      </c>
      <c r="M17" s="24">
        <v>6204124</v>
      </c>
      <c r="N17" s="24">
        <v>11589956</v>
      </c>
      <c r="O17" s="24"/>
      <c r="P17" s="24"/>
      <c r="Q17" s="24"/>
      <c r="R17" s="24"/>
      <c r="S17" s="24"/>
      <c r="T17" s="24"/>
      <c r="U17" s="24"/>
      <c r="V17" s="24"/>
      <c r="W17" s="24">
        <v>22206835</v>
      </c>
      <c r="X17" s="24">
        <v>16488374</v>
      </c>
      <c r="Y17" s="24">
        <v>5718461</v>
      </c>
      <c r="Z17" s="6">
        <v>34.68</v>
      </c>
      <c r="AA17" s="22">
        <v>29925463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>
        <v>665900</v>
      </c>
      <c r="F24" s="21">
        <v>665900</v>
      </c>
      <c r="G24" s="21">
        <v>332950</v>
      </c>
      <c r="H24" s="21"/>
      <c r="I24" s="21"/>
      <c r="J24" s="21">
        <v>332950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>
        <v>332950</v>
      </c>
      <c r="X24" s="21">
        <v>297157</v>
      </c>
      <c r="Y24" s="21">
        <v>35793</v>
      </c>
      <c r="Z24" s="4">
        <v>12.05</v>
      </c>
      <c r="AA24" s="19">
        <v>665900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60100781</v>
      </c>
      <c r="D25" s="40">
        <f>+D5+D9+D15+D19+D24</f>
        <v>0</v>
      </c>
      <c r="E25" s="41">
        <f t="shared" si="4"/>
        <v>57460080</v>
      </c>
      <c r="F25" s="42">
        <f t="shared" si="4"/>
        <v>57460080</v>
      </c>
      <c r="G25" s="42">
        <f t="shared" si="4"/>
        <v>8423326</v>
      </c>
      <c r="H25" s="42">
        <f t="shared" si="4"/>
        <v>12411419</v>
      </c>
      <c r="I25" s="42">
        <f t="shared" si="4"/>
        <v>371996</v>
      </c>
      <c r="J25" s="42">
        <f t="shared" si="4"/>
        <v>21206741</v>
      </c>
      <c r="K25" s="42">
        <f t="shared" si="4"/>
        <v>77866</v>
      </c>
      <c r="L25" s="42">
        <f t="shared" si="4"/>
        <v>6069972</v>
      </c>
      <c r="M25" s="42">
        <f t="shared" si="4"/>
        <v>12070984</v>
      </c>
      <c r="N25" s="42">
        <f t="shared" si="4"/>
        <v>18218822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39425563</v>
      </c>
      <c r="X25" s="42">
        <f t="shared" si="4"/>
        <v>29031421</v>
      </c>
      <c r="Y25" s="42">
        <f t="shared" si="4"/>
        <v>10394142</v>
      </c>
      <c r="Z25" s="43">
        <f>+IF(X25&lt;&gt;0,+(Y25/X25)*100,0)</f>
        <v>35.803076948937495</v>
      </c>
      <c r="AA25" s="40">
        <f>+AA5+AA9+AA15+AA19+AA24</f>
        <v>57460080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18429693</v>
      </c>
      <c r="D28" s="19">
        <f>SUM(D29:D31)</f>
        <v>0</v>
      </c>
      <c r="E28" s="20">
        <f t="shared" si="5"/>
        <v>21092556</v>
      </c>
      <c r="F28" s="21">
        <f t="shared" si="5"/>
        <v>21092556</v>
      </c>
      <c r="G28" s="21">
        <f t="shared" si="5"/>
        <v>1103508</v>
      </c>
      <c r="H28" s="21">
        <f t="shared" si="5"/>
        <v>1896663</v>
      </c>
      <c r="I28" s="21">
        <f t="shared" si="5"/>
        <v>1892362</v>
      </c>
      <c r="J28" s="21">
        <f t="shared" si="5"/>
        <v>4892533</v>
      </c>
      <c r="K28" s="21">
        <f t="shared" si="5"/>
        <v>1596039</v>
      </c>
      <c r="L28" s="21">
        <f t="shared" si="5"/>
        <v>1315867</v>
      </c>
      <c r="M28" s="21">
        <f t="shared" si="5"/>
        <v>1362006</v>
      </c>
      <c r="N28" s="21">
        <f t="shared" si="5"/>
        <v>4273912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9166445</v>
      </c>
      <c r="X28" s="21">
        <f t="shared" si="5"/>
        <v>9751617</v>
      </c>
      <c r="Y28" s="21">
        <f t="shared" si="5"/>
        <v>-585172</v>
      </c>
      <c r="Z28" s="4">
        <f>+IF(X28&lt;&gt;0,+(Y28/X28)*100,0)</f>
        <v>-6.00076889812223</v>
      </c>
      <c r="AA28" s="19">
        <f>SUM(AA29:AA31)</f>
        <v>21092556</v>
      </c>
    </row>
    <row r="29" spans="1:27" ht="13.5">
      <c r="A29" s="5" t="s">
        <v>33</v>
      </c>
      <c r="B29" s="3"/>
      <c r="C29" s="22">
        <v>5863311</v>
      </c>
      <c r="D29" s="22"/>
      <c r="E29" s="23">
        <v>7225180</v>
      </c>
      <c r="F29" s="24">
        <v>7225180</v>
      </c>
      <c r="G29" s="24">
        <v>482905</v>
      </c>
      <c r="H29" s="24">
        <v>479558</v>
      </c>
      <c r="I29" s="24">
        <v>515546</v>
      </c>
      <c r="J29" s="24">
        <v>1478009</v>
      </c>
      <c r="K29" s="24">
        <v>535800</v>
      </c>
      <c r="L29" s="24">
        <v>703532</v>
      </c>
      <c r="M29" s="24">
        <v>649590</v>
      </c>
      <c r="N29" s="24">
        <v>1888922</v>
      </c>
      <c r="O29" s="24"/>
      <c r="P29" s="24"/>
      <c r="Q29" s="24"/>
      <c r="R29" s="24"/>
      <c r="S29" s="24"/>
      <c r="T29" s="24"/>
      <c r="U29" s="24"/>
      <c r="V29" s="24"/>
      <c r="W29" s="24">
        <v>3366931</v>
      </c>
      <c r="X29" s="24">
        <v>3483838</v>
      </c>
      <c r="Y29" s="24">
        <v>-116907</v>
      </c>
      <c r="Z29" s="6">
        <v>-3.36</v>
      </c>
      <c r="AA29" s="22">
        <v>7225180</v>
      </c>
    </row>
    <row r="30" spans="1:27" ht="13.5">
      <c r="A30" s="5" t="s">
        <v>34</v>
      </c>
      <c r="B30" s="3"/>
      <c r="C30" s="25">
        <v>6693001</v>
      </c>
      <c r="D30" s="25"/>
      <c r="E30" s="26">
        <v>7594876</v>
      </c>
      <c r="F30" s="27">
        <v>7594876</v>
      </c>
      <c r="G30" s="27">
        <v>264993</v>
      </c>
      <c r="H30" s="27">
        <v>744549</v>
      </c>
      <c r="I30" s="27">
        <v>572870</v>
      </c>
      <c r="J30" s="27">
        <v>1582412</v>
      </c>
      <c r="K30" s="27">
        <v>721350</v>
      </c>
      <c r="L30" s="27">
        <v>135362</v>
      </c>
      <c r="M30" s="27">
        <v>252594</v>
      </c>
      <c r="N30" s="27">
        <v>1109306</v>
      </c>
      <c r="O30" s="27"/>
      <c r="P30" s="27"/>
      <c r="Q30" s="27"/>
      <c r="R30" s="27"/>
      <c r="S30" s="27"/>
      <c r="T30" s="27"/>
      <c r="U30" s="27"/>
      <c r="V30" s="27"/>
      <c r="W30" s="27">
        <v>2691718</v>
      </c>
      <c r="X30" s="27">
        <v>3373196</v>
      </c>
      <c r="Y30" s="27">
        <v>-681478</v>
      </c>
      <c r="Z30" s="7">
        <v>-20.2</v>
      </c>
      <c r="AA30" s="25">
        <v>7594876</v>
      </c>
    </row>
    <row r="31" spans="1:27" ht="13.5">
      <c r="A31" s="5" t="s">
        <v>35</v>
      </c>
      <c r="B31" s="3"/>
      <c r="C31" s="22">
        <v>5873381</v>
      </c>
      <c r="D31" s="22"/>
      <c r="E31" s="23">
        <v>6272500</v>
      </c>
      <c r="F31" s="24">
        <v>6272500</v>
      </c>
      <c r="G31" s="24">
        <v>355610</v>
      </c>
      <c r="H31" s="24">
        <v>672556</v>
      </c>
      <c r="I31" s="24">
        <v>803946</v>
      </c>
      <c r="J31" s="24">
        <v>1832112</v>
      </c>
      <c r="K31" s="24">
        <v>338889</v>
      </c>
      <c r="L31" s="24">
        <v>476973</v>
      </c>
      <c r="M31" s="24">
        <v>459822</v>
      </c>
      <c r="N31" s="24">
        <v>1275684</v>
      </c>
      <c r="O31" s="24"/>
      <c r="P31" s="24"/>
      <c r="Q31" s="24"/>
      <c r="R31" s="24"/>
      <c r="S31" s="24"/>
      <c r="T31" s="24"/>
      <c r="U31" s="24"/>
      <c r="V31" s="24"/>
      <c r="W31" s="24">
        <v>3107796</v>
      </c>
      <c r="X31" s="24">
        <v>2894583</v>
      </c>
      <c r="Y31" s="24">
        <v>213213</v>
      </c>
      <c r="Z31" s="6">
        <v>7.37</v>
      </c>
      <c r="AA31" s="22">
        <v>6272500</v>
      </c>
    </row>
    <row r="32" spans="1:27" ht="13.5">
      <c r="A32" s="2" t="s">
        <v>36</v>
      </c>
      <c r="B32" s="3"/>
      <c r="C32" s="19">
        <f aca="true" t="shared" si="6" ref="C32:Y32">SUM(C33:C37)</f>
        <v>3060331</v>
      </c>
      <c r="D32" s="19">
        <f>SUM(D33:D37)</f>
        <v>0</v>
      </c>
      <c r="E32" s="20">
        <f t="shared" si="6"/>
        <v>3081054</v>
      </c>
      <c r="F32" s="21">
        <f t="shared" si="6"/>
        <v>3081054</v>
      </c>
      <c r="G32" s="21">
        <f t="shared" si="6"/>
        <v>217709</v>
      </c>
      <c r="H32" s="21">
        <f t="shared" si="6"/>
        <v>214877</v>
      </c>
      <c r="I32" s="21">
        <f t="shared" si="6"/>
        <v>207361</v>
      </c>
      <c r="J32" s="21">
        <f t="shared" si="6"/>
        <v>639947</v>
      </c>
      <c r="K32" s="21">
        <f t="shared" si="6"/>
        <v>219634</v>
      </c>
      <c r="L32" s="21">
        <f t="shared" si="6"/>
        <v>241763</v>
      </c>
      <c r="M32" s="21">
        <f t="shared" si="6"/>
        <v>337294</v>
      </c>
      <c r="N32" s="21">
        <f t="shared" si="6"/>
        <v>798691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1438638</v>
      </c>
      <c r="X32" s="21">
        <f t="shared" si="6"/>
        <v>1540524</v>
      </c>
      <c r="Y32" s="21">
        <f t="shared" si="6"/>
        <v>-101886</v>
      </c>
      <c r="Z32" s="4">
        <f>+IF(X32&lt;&gt;0,+(Y32/X32)*100,0)</f>
        <v>-6.61372364208542</v>
      </c>
      <c r="AA32" s="19">
        <f>SUM(AA33:AA37)</f>
        <v>3081054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704408</v>
      </c>
      <c r="D35" s="22"/>
      <c r="E35" s="23">
        <v>728030</v>
      </c>
      <c r="F35" s="24">
        <v>728030</v>
      </c>
      <c r="G35" s="24">
        <v>48791</v>
      </c>
      <c r="H35" s="24">
        <v>48668</v>
      </c>
      <c r="I35" s="24">
        <v>48222</v>
      </c>
      <c r="J35" s="24">
        <v>145681</v>
      </c>
      <c r="K35" s="24">
        <v>51999</v>
      </c>
      <c r="L35" s="24">
        <v>53202</v>
      </c>
      <c r="M35" s="24">
        <v>77801</v>
      </c>
      <c r="N35" s="24">
        <v>183002</v>
      </c>
      <c r="O35" s="24"/>
      <c r="P35" s="24"/>
      <c r="Q35" s="24"/>
      <c r="R35" s="24"/>
      <c r="S35" s="24"/>
      <c r="T35" s="24"/>
      <c r="U35" s="24"/>
      <c r="V35" s="24"/>
      <c r="W35" s="24">
        <v>328683</v>
      </c>
      <c r="X35" s="24">
        <v>364014</v>
      </c>
      <c r="Y35" s="24">
        <v>-35331</v>
      </c>
      <c r="Z35" s="6">
        <v>-9.71</v>
      </c>
      <c r="AA35" s="22">
        <v>728030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2355923</v>
      </c>
      <c r="D37" s="25"/>
      <c r="E37" s="26">
        <v>2353024</v>
      </c>
      <c r="F37" s="27">
        <v>2353024</v>
      </c>
      <c r="G37" s="27">
        <v>168918</v>
      </c>
      <c r="H37" s="27">
        <v>166209</v>
      </c>
      <c r="I37" s="27">
        <v>159139</v>
      </c>
      <c r="J37" s="27">
        <v>494266</v>
      </c>
      <c r="K37" s="27">
        <v>167635</v>
      </c>
      <c r="L37" s="27">
        <v>188561</v>
      </c>
      <c r="M37" s="27">
        <v>259493</v>
      </c>
      <c r="N37" s="27">
        <v>615689</v>
      </c>
      <c r="O37" s="27"/>
      <c r="P37" s="27"/>
      <c r="Q37" s="27"/>
      <c r="R37" s="27"/>
      <c r="S37" s="27"/>
      <c r="T37" s="27"/>
      <c r="U37" s="27"/>
      <c r="V37" s="27"/>
      <c r="W37" s="27">
        <v>1109955</v>
      </c>
      <c r="X37" s="27">
        <v>1176510</v>
      </c>
      <c r="Y37" s="27">
        <v>-66555</v>
      </c>
      <c r="Z37" s="7">
        <v>-5.66</v>
      </c>
      <c r="AA37" s="25">
        <v>2353024</v>
      </c>
    </row>
    <row r="38" spans="1:27" ht="13.5">
      <c r="A38" s="2" t="s">
        <v>42</v>
      </c>
      <c r="B38" s="8"/>
      <c r="C38" s="19">
        <f aca="true" t="shared" si="7" ref="C38:Y38">SUM(C39:C41)</f>
        <v>35805728</v>
      </c>
      <c r="D38" s="19">
        <f>SUM(D39:D41)</f>
        <v>0</v>
      </c>
      <c r="E38" s="20">
        <f t="shared" si="7"/>
        <v>31791867</v>
      </c>
      <c r="F38" s="21">
        <f t="shared" si="7"/>
        <v>31791867</v>
      </c>
      <c r="G38" s="21">
        <f t="shared" si="7"/>
        <v>2773040</v>
      </c>
      <c r="H38" s="21">
        <f t="shared" si="7"/>
        <v>3348023</v>
      </c>
      <c r="I38" s="21">
        <f t="shared" si="7"/>
        <v>3386632</v>
      </c>
      <c r="J38" s="21">
        <f t="shared" si="7"/>
        <v>9507695</v>
      </c>
      <c r="K38" s="21">
        <f t="shared" si="7"/>
        <v>2692195</v>
      </c>
      <c r="L38" s="21">
        <f t="shared" si="7"/>
        <v>2504681</v>
      </c>
      <c r="M38" s="21">
        <f t="shared" si="7"/>
        <v>2774337</v>
      </c>
      <c r="N38" s="21">
        <f t="shared" si="7"/>
        <v>7971213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17478908</v>
      </c>
      <c r="X38" s="21">
        <f t="shared" si="7"/>
        <v>17421578</v>
      </c>
      <c r="Y38" s="21">
        <f t="shared" si="7"/>
        <v>57330</v>
      </c>
      <c r="Z38" s="4">
        <f>+IF(X38&lt;&gt;0,+(Y38/X38)*100,0)</f>
        <v>0.3290746682074379</v>
      </c>
      <c r="AA38" s="19">
        <f>SUM(AA39:AA41)</f>
        <v>31791867</v>
      </c>
    </row>
    <row r="39" spans="1:27" ht="13.5">
      <c r="A39" s="5" t="s">
        <v>43</v>
      </c>
      <c r="B39" s="3"/>
      <c r="C39" s="22">
        <v>1190516</v>
      </c>
      <c r="D39" s="22"/>
      <c r="E39" s="23">
        <v>1866404</v>
      </c>
      <c r="F39" s="24">
        <v>1866404</v>
      </c>
      <c r="G39" s="24">
        <v>27989</v>
      </c>
      <c r="H39" s="24">
        <v>112959</v>
      </c>
      <c r="I39" s="24">
        <v>58499</v>
      </c>
      <c r="J39" s="24">
        <v>199447</v>
      </c>
      <c r="K39" s="24">
        <v>53510</v>
      </c>
      <c r="L39" s="24">
        <v>64462</v>
      </c>
      <c r="M39" s="24">
        <v>104391</v>
      </c>
      <c r="N39" s="24">
        <v>222363</v>
      </c>
      <c r="O39" s="24"/>
      <c r="P39" s="24"/>
      <c r="Q39" s="24"/>
      <c r="R39" s="24"/>
      <c r="S39" s="24"/>
      <c r="T39" s="24"/>
      <c r="U39" s="24"/>
      <c r="V39" s="24"/>
      <c r="W39" s="24">
        <v>421810</v>
      </c>
      <c r="X39" s="24">
        <v>933204</v>
      </c>
      <c r="Y39" s="24">
        <v>-511394</v>
      </c>
      <c r="Z39" s="6">
        <v>-54.8</v>
      </c>
      <c r="AA39" s="22">
        <v>1866404</v>
      </c>
    </row>
    <row r="40" spans="1:27" ht="13.5">
      <c r="A40" s="5" t="s">
        <v>44</v>
      </c>
      <c r="B40" s="3"/>
      <c r="C40" s="22">
        <v>34615212</v>
      </c>
      <c r="D40" s="22"/>
      <c r="E40" s="23">
        <v>29925463</v>
      </c>
      <c r="F40" s="24">
        <v>29925463</v>
      </c>
      <c r="G40" s="24">
        <v>2745051</v>
      </c>
      <c r="H40" s="24">
        <v>3235064</v>
      </c>
      <c r="I40" s="24">
        <v>3328133</v>
      </c>
      <c r="J40" s="24">
        <v>9308248</v>
      </c>
      <c r="K40" s="24">
        <v>2638685</v>
      </c>
      <c r="L40" s="24">
        <v>2440219</v>
      </c>
      <c r="M40" s="24">
        <v>2669946</v>
      </c>
      <c r="N40" s="24">
        <v>7748850</v>
      </c>
      <c r="O40" s="24"/>
      <c r="P40" s="24"/>
      <c r="Q40" s="24"/>
      <c r="R40" s="24"/>
      <c r="S40" s="24"/>
      <c r="T40" s="24"/>
      <c r="U40" s="24"/>
      <c r="V40" s="24"/>
      <c r="W40" s="24">
        <v>17057098</v>
      </c>
      <c r="X40" s="24">
        <v>16488374</v>
      </c>
      <c r="Y40" s="24">
        <v>568724</v>
      </c>
      <c r="Z40" s="6">
        <v>3.45</v>
      </c>
      <c r="AA40" s="22">
        <v>29925463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>
        <v>565900</v>
      </c>
      <c r="F47" s="21">
        <v>565900</v>
      </c>
      <c r="G47" s="21">
        <v>48936</v>
      </c>
      <c r="H47" s="21">
        <v>53617</v>
      </c>
      <c r="I47" s="21">
        <v>42450</v>
      </c>
      <c r="J47" s="21">
        <v>145003</v>
      </c>
      <c r="K47" s="21">
        <v>66518</v>
      </c>
      <c r="L47" s="21">
        <v>63178</v>
      </c>
      <c r="M47" s="21">
        <v>131894</v>
      </c>
      <c r="N47" s="21">
        <v>261590</v>
      </c>
      <c r="O47" s="21"/>
      <c r="P47" s="21"/>
      <c r="Q47" s="21"/>
      <c r="R47" s="21"/>
      <c r="S47" s="21"/>
      <c r="T47" s="21"/>
      <c r="U47" s="21"/>
      <c r="V47" s="21"/>
      <c r="W47" s="21">
        <v>406593</v>
      </c>
      <c r="X47" s="21">
        <v>282948</v>
      </c>
      <c r="Y47" s="21">
        <v>123645</v>
      </c>
      <c r="Z47" s="4">
        <v>43.7</v>
      </c>
      <c r="AA47" s="19">
        <v>565900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57295752</v>
      </c>
      <c r="D48" s="40">
        <f>+D28+D32+D38+D42+D47</f>
        <v>0</v>
      </c>
      <c r="E48" s="41">
        <f t="shared" si="9"/>
        <v>56531377</v>
      </c>
      <c r="F48" s="42">
        <f t="shared" si="9"/>
        <v>56531377</v>
      </c>
      <c r="G48" s="42">
        <f t="shared" si="9"/>
        <v>4143193</v>
      </c>
      <c r="H48" s="42">
        <f t="shared" si="9"/>
        <v>5513180</v>
      </c>
      <c r="I48" s="42">
        <f t="shared" si="9"/>
        <v>5528805</v>
      </c>
      <c r="J48" s="42">
        <f t="shared" si="9"/>
        <v>15185178</v>
      </c>
      <c r="K48" s="42">
        <f t="shared" si="9"/>
        <v>4574386</v>
      </c>
      <c r="L48" s="42">
        <f t="shared" si="9"/>
        <v>4125489</v>
      </c>
      <c r="M48" s="42">
        <f t="shared" si="9"/>
        <v>4605531</v>
      </c>
      <c r="N48" s="42">
        <f t="shared" si="9"/>
        <v>13305406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28490584</v>
      </c>
      <c r="X48" s="42">
        <f t="shared" si="9"/>
        <v>28996667</v>
      </c>
      <c r="Y48" s="42">
        <f t="shared" si="9"/>
        <v>-506083</v>
      </c>
      <c r="Z48" s="43">
        <f>+IF(X48&lt;&gt;0,+(Y48/X48)*100,0)</f>
        <v>-1.7453143838910865</v>
      </c>
      <c r="AA48" s="40">
        <f>+AA28+AA32+AA38+AA42+AA47</f>
        <v>56531377</v>
      </c>
    </row>
    <row r="49" spans="1:27" ht="13.5">
      <c r="A49" s="14" t="s">
        <v>58</v>
      </c>
      <c r="B49" s="15"/>
      <c r="C49" s="44">
        <f aca="true" t="shared" si="10" ref="C49:Y49">+C25-C48</f>
        <v>2805029</v>
      </c>
      <c r="D49" s="44">
        <f>+D25-D48</f>
        <v>0</v>
      </c>
      <c r="E49" s="45">
        <f t="shared" si="10"/>
        <v>928703</v>
      </c>
      <c r="F49" s="46">
        <f t="shared" si="10"/>
        <v>928703</v>
      </c>
      <c r="G49" s="46">
        <f t="shared" si="10"/>
        <v>4280133</v>
      </c>
      <c r="H49" s="46">
        <f t="shared" si="10"/>
        <v>6898239</v>
      </c>
      <c r="I49" s="46">
        <f t="shared" si="10"/>
        <v>-5156809</v>
      </c>
      <c r="J49" s="46">
        <f t="shared" si="10"/>
        <v>6021563</v>
      </c>
      <c r="K49" s="46">
        <f t="shared" si="10"/>
        <v>-4496520</v>
      </c>
      <c r="L49" s="46">
        <f t="shared" si="10"/>
        <v>1944483</v>
      </c>
      <c r="M49" s="46">
        <f t="shared" si="10"/>
        <v>7465453</v>
      </c>
      <c r="N49" s="46">
        <f t="shared" si="10"/>
        <v>4913416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10934979</v>
      </c>
      <c r="X49" s="46">
        <f>IF(F25=F48,0,X25-X48)</f>
        <v>34754</v>
      </c>
      <c r="Y49" s="46">
        <f t="shared" si="10"/>
        <v>10900225</v>
      </c>
      <c r="Z49" s="47">
        <f>+IF(X49&lt;&gt;0,+(Y49/X49)*100,0)</f>
        <v>31363.94371870864</v>
      </c>
      <c r="AA49" s="44">
        <f>+AA25-AA48</f>
        <v>928703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205420928</v>
      </c>
      <c r="D5" s="19">
        <f>SUM(D6:D8)</f>
        <v>0</v>
      </c>
      <c r="E5" s="20">
        <f t="shared" si="0"/>
        <v>129578069</v>
      </c>
      <c r="F5" s="21">
        <f t="shared" si="0"/>
        <v>129578069</v>
      </c>
      <c r="G5" s="21">
        <f t="shared" si="0"/>
        <v>8691596</v>
      </c>
      <c r="H5" s="21">
        <f t="shared" si="0"/>
        <v>3185181</v>
      </c>
      <c r="I5" s="21">
        <f t="shared" si="0"/>
        <v>2706307</v>
      </c>
      <c r="J5" s="21">
        <f t="shared" si="0"/>
        <v>14583084</v>
      </c>
      <c r="K5" s="21">
        <f t="shared" si="0"/>
        <v>2601532</v>
      </c>
      <c r="L5" s="21">
        <f t="shared" si="0"/>
        <v>2616361</v>
      </c>
      <c r="M5" s="21">
        <f t="shared" si="0"/>
        <v>2597256</v>
      </c>
      <c r="N5" s="21">
        <f t="shared" si="0"/>
        <v>7815149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22398233</v>
      </c>
      <c r="X5" s="21">
        <f t="shared" si="0"/>
        <v>22050854</v>
      </c>
      <c r="Y5" s="21">
        <f t="shared" si="0"/>
        <v>347379</v>
      </c>
      <c r="Z5" s="4">
        <f>+IF(X5&lt;&gt;0,+(Y5/X5)*100,0)</f>
        <v>1.5753539522777666</v>
      </c>
      <c r="AA5" s="19">
        <f>SUM(AA6:AA8)</f>
        <v>129578069</v>
      </c>
    </row>
    <row r="6" spans="1:27" ht="13.5">
      <c r="A6" s="5" t="s">
        <v>33</v>
      </c>
      <c r="B6" s="3"/>
      <c r="C6" s="22">
        <v>175230585</v>
      </c>
      <c r="D6" s="22"/>
      <c r="E6" s="23"/>
      <c r="F6" s="24"/>
      <c r="G6" s="24">
        <v>2036000</v>
      </c>
      <c r="H6" s="24"/>
      <c r="I6" s="24"/>
      <c r="J6" s="24">
        <v>2036000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2036000</v>
      </c>
      <c r="X6" s="24">
        <v>2036000</v>
      </c>
      <c r="Y6" s="24"/>
      <c r="Z6" s="6">
        <v>0</v>
      </c>
      <c r="AA6" s="22"/>
    </row>
    <row r="7" spans="1:27" ht="13.5">
      <c r="A7" s="5" t="s">
        <v>34</v>
      </c>
      <c r="B7" s="3"/>
      <c r="C7" s="25">
        <v>30190343</v>
      </c>
      <c r="D7" s="25"/>
      <c r="E7" s="26">
        <v>129578069</v>
      </c>
      <c r="F7" s="27">
        <v>129578069</v>
      </c>
      <c r="G7" s="27">
        <v>6339490</v>
      </c>
      <c r="H7" s="27">
        <v>2557291</v>
      </c>
      <c r="I7" s="27">
        <v>2680155</v>
      </c>
      <c r="J7" s="27">
        <v>11576936</v>
      </c>
      <c r="K7" s="27">
        <v>2588349</v>
      </c>
      <c r="L7" s="27">
        <v>2572374</v>
      </c>
      <c r="M7" s="27">
        <v>2586498</v>
      </c>
      <c r="N7" s="27">
        <v>7747221</v>
      </c>
      <c r="O7" s="27"/>
      <c r="P7" s="27"/>
      <c r="Q7" s="27"/>
      <c r="R7" s="27"/>
      <c r="S7" s="27"/>
      <c r="T7" s="27"/>
      <c r="U7" s="27"/>
      <c r="V7" s="27"/>
      <c r="W7" s="27">
        <v>19324157</v>
      </c>
      <c r="X7" s="27">
        <v>19099854</v>
      </c>
      <c r="Y7" s="27">
        <v>224303</v>
      </c>
      <c r="Z7" s="7">
        <v>1.17</v>
      </c>
      <c r="AA7" s="25">
        <v>129578069</v>
      </c>
    </row>
    <row r="8" spans="1:27" ht="13.5">
      <c r="A8" s="5" t="s">
        <v>35</v>
      </c>
      <c r="B8" s="3"/>
      <c r="C8" s="22"/>
      <c r="D8" s="22"/>
      <c r="E8" s="23"/>
      <c r="F8" s="24"/>
      <c r="G8" s="24">
        <v>316106</v>
      </c>
      <c r="H8" s="24">
        <v>627890</v>
      </c>
      <c r="I8" s="24">
        <v>26152</v>
      </c>
      <c r="J8" s="24">
        <v>970148</v>
      </c>
      <c r="K8" s="24">
        <v>13183</v>
      </c>
      <c r="L8" s="24">
        <v>43987</v>
      </c>
      <c r="M8" s="24">
        <v>10758</v>
      </c>
      <c r="N8" s="24">
        <v>67928</v>
      </c>
      <c r="O8" s="24"/>
      <c r="P8" s="24"/>
      <c r="Q8" s="24"/>
      <c r="R8" s="24"/>
      <c r="S8" s="24"/>
      <c r="T8" s="24"/>
      <c r="U8" s="24"/>
      <c r="V8" s="24"/>
      <c r="W8" s="24">
        <v>1038076</v>
      </c>
      <c r="X8" s="24">
        <v>915000</v>
      </c>
      <c r="Y8" s="24">
        <v>123076</v>
      </c>
      <c r="Z8" s="6">
        <v>13.45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4657561</v>
      </c>
      <c r="F9" s="21">
        <f t="shared" si="1"/>
        <v>4657561</v>
      </c>
      <c r="G9" s="21">
        <f t="shared" si="1"/>
        <v>4201693</v>
      </c>
      <c r="H9" s="21">
        <f t="shared" si="1"/>
        <v>465081</v>
      </c>
      <c r="I9" s="21">
        <f t="shared" si="1"/>
        <v>1516783</v>
      </c>
      <c r="J9" s="21">
        <f t="shared" si="1"/>
        <v>6183557</v>
      </c>
      <c r="K9" s="21">
        <f t="shared" si="1"/>
        <v>8062817</v>
      </c>
      <c r="L9" s="21">
        <f t="shared" si="1"/>
        <v>890393</v>
      </c>
      <c r="M9" s="21">
        <f t="shared" si="1"/>
        <v>321695</v>
      </c>
      <c r="N9" s="21">
        <f t="shared" si="1"/>
        <v>9274905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15458462</v>
      </c>
      <c r="X9" s="21">
        <f t="shared" si="1"/>
        <v>9300823</v>
      </c>
      <c r="Y9" s="21">
        <f t="shared" si="1"/>
        <v>6157639</v>
      </c>
      <c r="Z9" s="4">
        <f>+IF(X9&lt;&gt;0,+(Y9/X9)*100,0)</f>
        <v>66.20531322873255</v>
      </c>
      <c r="AA9" s="19">
        <f>SUM(AA10:AA14)</f>
        <v>4657561</v>
      </c>
    </row>
    <row r="10" spans="1:27" ht="13.5">
      <c r="A10" s="5" t="s">
        <v>37</v>
      </c>
      <c r="B10" s="3"/>
      <c r="C10" s="22"/>
      <c r="D10" s="22"/>
      <c r="E10" s="23">
        <v>4657561</v>
      </c>
      <c r="F10" s="24">
        <v>4657561</v>
      </c>
      <c r="G10" s="24">
        <v>4201693</v>
      </c>
      <c r="H10" s="24">
        <v>465081</v>
      </c>
      <c r="I10" s="24">
        <v>1516783</v>
      </c>
      <c r="J10" s="24">
        <v>6183557</v>
      </c>
      <c r="K10" s="24">
        <v>8062817</v>
      </c>
      <c r="L10" s="24">
        <v>890393</v>
      </c>
      <c r="M10" s="24">
        <v>321695</v>
      </c>
      <c r="N10" s="24">
        <v>9274905</v>
      </c>
      <c r="O10" s="24"/>
      <c r="P10" s="24"/>
      <c r="Q10" s="24"/>
      <c r="R10" s="24"/>
      <c r="S10" s="24"/>
      <c r="T10" s="24"/>
      <c r="U10" s="24"/>
      <c r="V10" s="24"/>
      <c r="W10" s="24">
        <v>15458462</v>
      </c>
      <c r="X10" s="24">
        <v>9300823</v>
      </c>
      <c r="Y10" s="24">
        <v>6157639</v>
      </c>
      <c r="Z10" s="6">
        <v>66.21</v>
      </c>
      <c r="AA10" s="22">
        <v>4657561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114495</v>
      </c>
      <c r="H15" s="21">
        <f t="shared" si="2"/>
        <v>62392</v>
      </c>
      <c r="I15" s="21">
        <f t="shared" si="2"/>
        <v>43856</v>
      </c>
      <c r="J15" s="21">
        <f t="shared" si="2"/>
        <v>220743</v>
      </c>
      <c r="K15" s="21">
        <f t="shared" si="2"/>
        <v>61115</v>
      </c>
      <c r="L15" s="21">
        <f t="shared" si="2"/>
        <v>822512</v>
      </c>
      <c r="M15" s="21">
        <f t="shared" si="2"/>
        <v>76401</v>
      </c>
      <c r="N15" s="21">
        <f t="shared" si="2"/>
        <v>960028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1180771</v>
      </c>
      <c r="X15" s="21">
        <f t="shared" si="2"/>
        <v>517000</v>
      </c>
      <c r="Y15" s="21">
        <f t="shared" si="2"/>
        <v>663771</v>
      </c>
      <c r="Z15" s="4">
        <f>+IF(X15&lt;&gt;0,+(Y15/X15)*100,0)</f>
        <v>128.38897485493231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>
        <v>114495</v>
      </c>
      <c r="H16" s="24">
        <v>62392</v>
      </c>
      <c r="I16" s="24">
        <v>43856</v>
      </c>
      <c r="J16" s="24">
        <v>220743</v>
      </c>
      <c r="K16" s="24">
        <v>61115</v>
      </c>
      <c r="L16" s="24">
        <v>822512</v>
      </c>
      <c r="M16" s="24">
        <v>76401</v>
      </c>
      <c r="N16" s="24">
        <v>960028</v>
      </c>
      <c r="O16" s="24"/>
      <c r="P16" s="24"/>
      <c r="Q16" s="24"/>
      <c r="R16" s="24"/>
      <c r="S16" s="24"/>
      <c r="T16" s="24"/>
      <c r="U16" s="24"/>
      <c r="V16" s="24"/>
      <c r="W16" s="24">
        <v>1180771</v>
      </c>
      <c r="X16" s="24">
        <v>151000</v>
      </c>
      <c r="Y16" s="24">
        <v>1029771</v>
      </c>
      <c r="Z16" s="6">
        <v>681.97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>
        <v>366000</v>
      </c>
      <c r="Y17" s="24">
        <v>-366000</v>
      </c>
      <c r="Z17" s="6">
        <v>-100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94090970</v>
      </c>
      <c r="F19" s="21">
        <f t="shared" si="3"/>
        <v>94090970</v>
      </c>
      <c r="G19" s="21">
        <f t="shared" si="3"/>
        <v>16910089</v>
      </c>
      <c r="H19" s="21">
        <f t="shared" si="3"/>
        <v>8690905</v>
      </c>
      <c r="I19" s="21">
        <f t="shared" si="3"/>
        <v>7688431</v>
      </c>
      <c r="J19" s="21">
        <f t="shared" si="3"/>
        <v>33289425</v>
      </c>
      <c r="K19" s="21">
        <f t="shared" si="3"/>
        <v>9394922</v>
      </c>
      <c r="L19" s="21">
        <f t="shared" si="3"/>
        <v>18102672</v>
      </c>
      <c r="M19" s="21">
        <f t="shared" si="3"/>
        <v>11700419</v>
      </c>
      <c r="N19" s="21">
        <f t="shared" si="3"/>
        <v>39198013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72487438</v>
      </c>
      <c r="X19" s="21">
        <f t="shared" si="3"/>
        <v>62202204</v>
      </c>
      <c r="Y19" s="21">
        <f t="shared" si="3"/>
        <v>10285234</v>
      </c>
      <c r="Z19" s="4">
        <f>+IF(X19&lt;&gt;0,+(Y19/X19)*100,0)</f>
        <v>16.535160072463025</v>
      </c>
      <c r="AA19" s="19">
        <f>SUM(AA20:AA23)</f>
        <v>94090970</v>
      </c>
    </row>
    <row r="20" spans="1:27" ht="13.5">
      <c r="A20" s="5" t="s">
        <v>47</v>
      </c>
      <c r="B20" s="3"/>
      <c r="C20" s="22"/>
      <c r="D20" s="22"/>
      <c r="E20" s="23">
        <v>62523528</v>
      </c>
      <c r="F20" s="24">
        <v>62523528</v>
      </c>
      <c r="G20" s="24">
        <v>6041564</v>
      </c>
      <c r="H20" s="24">
        <v>6202046</v>
      </c>
      <c r="I20" s="24">
        <v>5119529</v>
      </c>
      <c r="J20" s="24">
        <v>17363139</v>
      </c>
      <c r="K20" s="24">
        <v>5262438</v>
      </c>
      <c r="L20" s="24">
        <v>10160123</v>
      </c>
      <c r="M20" s="24">
        <v>8960063</v>
      </c>
      <c r="N20" s="24">
        <v>24382624</v>
      </c>
      <c r="O20" s="24"/>
      <c r="P20" s="24"/>
      <c r="Q20" s="24"/>
      <c r="R20" s="24"/>
      <c r="S20" s="24"/>
      <c r="T20" s="24"/>
      <c r="U20" s="24"/>
      <c r="V20" s="24"/>
      <c r="W20" s="24">
        <v>41745763</v>
      </c>
      <c r="X20" s="24">
        <v>35427664</v>
      </c>
      <c r="Y20" s="24">
        <v>6318099</v>
      </c>
      <c r="Z20" s="6">
        <v>17.83</v>
      </c>
      <c r="AA20" s="22">
        <v>62523528</v>
      </c>
    </row>
    <row r="21" spans="1:27" ht="13.5">
      <c r="A21" s="5" t="s">
        <v>48</v>
      </c>
      <c r="B21" s="3"/>
      <c r="C21" s="22"/>
      <c r="D21" s="22"/>
      <c r="E21" s="23">
        <v>18378346</v>
      </c>
      <c r="F21" s="24">
        <v>18378346</v>
      </c>
      <c r="G21" s="24">
        <v>2560810</v>
      </c>
      <c r="H21" s="24">
        <v>1355041</v>
      </c>
      <c r="I21" s="24">
        <v>1335659</v>
      </c>
      <c r="J21" s="24">
        <v>5251510</v>
      </c>
      <c r="K21" s="24">
        <v>3071520</v>
      </c>
      <c r="L21" s="24">
        <v>1801497</v>
      </c>
      <c r="M21" s="24">
        <v>1700931</v>
      </c>
      <c r="N21" s="24">
        <v>6573948</v>
      </c>
      <c r="O21" s="24"/>
      <c r="P21" s="24"/>
      <c r="Q21" s="24"/>
      <c r="R21" s="24"/>
      <c r="S21" s="24"/>
      <c r="T21" s="24"/>
      <c r="U21" s="24"/>
      <c r="V21" s="24"/>
      <c r="W21" s="24">
        <v>11825458</v>
      </c>
      <c r="X21" s="24">
        <v>13161997</v>
      </c>
      <c r="Y21" s="24">
        <v>-1336539</v>
      </c>
      <c r="Z21" s="6">
        <v>-10.15</v>
      </c>
      <c r="AA21" s="22">
        <v>18378346</v>
      </c>
    </row>
    <row r="22" spans="1:27" ht="13.5">
      <c r="A22" s="5" t="s">
        <v>49</v>
      </c>
      <c r="B22" s="3"/>
      <c r="C22" s="25"/>
      <c r="D22" s="25"/>
      <c r="E22" s="26">
        <v>6637096</v>
      </c>
      <c r="F22" s="27">
        <v>6637096</v>
      </c>
      <c r="G22" s="27">
        <v>2179462</v>
      </c>
      <c r="H22" s="27">
        <v>611774</v>
      </c>
      <c r="I22" s="27">
        <v>710105</v>
      </c>
      <c r="J22" s="27">
        <v>3501341</v>
      </c>
      <c r="K22" s="27">
        <v>537282</v>
      </c>
      <c r="L22" s="27">
        <v>5617440</v>
      </c>
      <c r="M22" s="27">
        <v>514467</v>
      </c>
      <c r="N22" s="27">
        <v>6669189</v>
      </c>
      <c r="O22" s="27"/>
      <c r="P22" s="27"/>
      <c r="Q22" s="27"/>
      <c r="R22" s="27"/>
      <c r="S22" s="27"/>
      <c r="T22" s="27"/>
      <c r="U22" s="27"/>
      <c r="V22" s="27"/>
      <c r="W22" s="27">
        <v>10170530</v>
      </c>
      <c r="X22" s="27">
        <v>5552543</v>
      </c>
      <c r="Y22" s="27">
        <v>4617987</v>
      </c>
      <c r="Z22" s="7">
        <v>83.17</v>
      </c>
      <c r="AA22" s="25">
        <v>6637096</v>
      </c>
    </row>
    <row r="23" spans="1:27" ht="13.5">
      <c r="A23" s="5" t="s">
        <v>50</v>
      </c>
      <c r="B23" s="3"/>
      <c r="C23" s="22"/>
      <c r="D23" s="22"/>
      <c r="E23" s="23">
        <v>6552000</v>
      </c>
      <c r="F23" s="24">
        <v>6552000</v>
      </c>
      <c r="G23" s="24">
        <v>6128253</v>
      </c>
      <c r="H23" s="24">
        <v>522044</v>
      </c>
      <c r="I23" s="24">
        <v>523138</v>
      </c>
      <c r="J23" s="24">
        <v>7173435</v>
      </c>
      <c r="K23" s="24">
        <v>523682</v>
      </c>
      <c r="L23" s="24">
        <v>523612</v>
      </c>
      <c r="M23" s="24">
        <v>524958</v>
      </c>
      <c r="N23" s="24">
        <v>1572252</v>
      </c>
      <c r="O23" s="24"/>
      <c r="P23" s="24"/>
      <c r="Q23" s="24"/>
      <c r="R23" s="24"/>
      <c r="S23" s="24"/>
      <c r="T23" s="24"/>
      <c r="U23" s="24"/>
      <c r="V23" s="24"/>
      <c r="W23" s="24">
        <v>8745687</v>
      </c>
      <c r="X23" s="24">
        <v>8060000</v>
      </c>
      <c r="Y23" s="24">
        <v>685687</v>
      </c>
      <c r="Z23" s="6">
        <v>8.51</v>
      </c>
      <c r="AA23" s="22">
        <v>6552000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205420928</v>
      </c>
      <c r="D25" s="40">
        <f>+D5+D9+D15+D19+D24</f>
        <v>0</v>
      </c>
      <c r="E25" s="41">
        <f t="shared" si="4"/>
        <v>228326600</v>
      </c>
      <c r="F25" s="42">
        <f t="shared" si="4"/>
        <v>228326600</v>
      </c>
      <c r="G25" s="42">
        <f t="shared" si="4"/>
        <v>29917873</v>
      </c>
      <c r="H25" s="42">
        <f t="shared" si="4"/>
        <v>12403559</v>
      </c>
      <c r="I25" s="42">
        <f t="shared" si="4"/>
        <v>11955377</v>
      </c>
      <c r="J25" s="42">
        <f t="shared" si="4"/>
        <v>54276809</v>
      </c>
      <c r="K25" s="42">
        <f t="shared" si="4"/>
        <v>20120386</v>
      </c>
      <c r="L25" s="42">
        <f t="shared" si="4"/>
        <v>22431938</v>
      </c>
      <c r="M25" s="42">
        <f t="shared" si="4"/>
        <v>14695771</v>
      </c>
      <c r="N25" s="42">
        <f t="shared" si="4"/>
        <v>57248095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111524904</v>
      </c>
      <c r="X25" s="42">
        <f t="shared" si="4"/>
        <v>94070881</v>
      </c>
      <c r="Y25" s="42">
        <f t="shared" si="4"/>
        <v>17454023</v>
      </c>
      <c r="Z25" s="43">
        <f>+IF(X25&lt;&gt;0,+(Y25/X25)*100,0)</f>
        <v>18.554118781985256</v>
      </c>
      <c r="AA25" s="40">
        <f>+AA5+AA9+AA15+AA19+AA24</f>
        <v>228326600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204143444</v>
      </c>
      <c r="D28" s="19">
        <f>SUM(D29:D31)</f>
        <v>0</v>
      </c>
      <c r="E28" s="20">
        <f t="shared" si="5"/>
        <v>132401628</v>
      </c>
      <c r="F28" s="21">
        <f t="shared" si="5"/>
        <v>132401628</v>
      </c>
      <c r="G28" s="21">
        <f t="shared" si="5"/>
        <v>4219980</v>
      </c>
      <c r="H28" s="21">
        <f t="shared" si="5"/>
        <v>5211461</v>
      </c>
      <c r="I28" s="21">
        <f t="shared" si="5"/>
        <v>5318616</v>
      </c>
      <c r="J28" s="21">
        <f t="shared" si="5"/>
        <v>14750057</v>
      </c>
      <c r="K28" s="21">
        <f t="shared" si="5"/>
        <v>5408862</v>
      </c>
      <c r="L28" s="21">
        <f t="shared" si="5"/>
        <v>6681352</v>
      </c>
      <c r="M28" s="21">
        <f t="shared" si="5"/>
        <v>4314268</v>
      </c>
      <c r="N28" s="21">
        <f t="shared" si="5"/>
        <v>16404482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31154539</v>
      </c>
      <c r="X28" s="21">
        <f t="shared" si="5"/>
        <v>29169200</v>
      </c>
      <c r="Y28" s="21">
        <f t="shared" si="5"/>
        <v>1985339</v>
      </c>
      <c r="Z28" s="4">
        <f>+IF(X28&lt;&gt;0,+(Y28/X28)*100,0)</f>
        <v>6.8062853969255235</v>
      </c>
      <c r="AA28" s="19">
        <f>SUM(AA29:AA31)</f>
        <v>132401628</v>
      </c>
    </row>
    <row r="29" spans="1:27" ht="13.5">
      <c r="A29" s="5" t="s">
        <v>33</v>
      </c>
      <c r="B29" s="3"/>
      <c r="C29" s="22">
        <v>204143444</v>
      </c>
      <c r="D29" s="22"/>
      <c r="E29" s="23">
        <v>4451012</v>
      </c>
      <c r="F29" s="24">
        <v>4451012</v>
      </c>
      <c r="G29" s="24">
        <v>518313</v>
      </c>
      <c r="H29" s="24">
        <v>578861</v>
      </c>
      <c r="I29" s="24">
        <v>747419</v>
      </c>
      <c r="J29" s="24">
        <v>1844593</v>
      </c>
      <c r="K29" s="24">
        <v>864458</v>
      </c>
      <c r="L29" s="24">
        <v>877840</v>
      </c>
      <c r="M29" s="24">
        <v>512621</v>
      </c>
      <c r="N29" s="24">
        <v>2254919</v>
      </c>
      <c r="O29" s="24"/>
      <c r="P29" s="24"/>
      <c r="Q29" s="24"/>
      <c r="R29" s="24"/>
      <c r="S29" s="24"/>
      <c r="T29" s="24"/>
      <c r="U29" s="24"/>
      <c r="V29" s="24"/>
      <c r="W29" s="24">
        <v>4099512</v>
      </c>
      <c r="X29" s="24">
        <v>4361000</v>
      </c>
      <c r="Y29" s="24">
        <v>-261488</v>
      </c>
      <c r="Z29" s="6">
        <v>-6</v>
      </c>
      <c r="AA29" s="22">
        <v>4451012</v>
      </c>
    </row>
    <row r="30" spans="1:27" ht="13.5">
      <c r="A30" s="5" t="s">
        <v>34</v>
      </c>
      <c r="B30" s="3"/>
      <c r="C30" s="25"/>
      <c r="D30" s="25"/>
      <c r="E30" s="26">
        <v>127950616</v>
      </c>
      <c r="F30" s="27">
        <v>127950616</v>
      </c>
      <c r="G30" s="27">
        <v>2011352</v>
      </c>
      <c r="H30" s="27">
        <v>2478233</v>
      </c>
      <c r="I30" s="27">
        <v>3171783</v>
      </c>
      <c r="J30" s="27">
        <v>7661368</v>
      </c>
      <c r="K30" s="27">
        <v>2749782</v>
      </c>
      <c r="L30" s="27">
        <v>3855492</v>
      </c>
      <c r="M30" s="27">
        <v>2347690</v>
      </c>
      <c r="N30" s="27">
        <v>8952964</v>
      </c>
      <c r="O30" s="27"/>
      <c r="P30" s="27"/>
      <c r="Q30" s="27"/>
      <c r="R30" s="27"/>
      <c r="S30" s="27"/>
      <c r="T30" s="27"/>
      <c r="U30" s="27"/>
      <c r="V30" s="27"/>
      <c r="W30" s="27">
        <v>16614332</v>
      </c>
      <c r="X30" s="27">
        <v>14385100</v>
      </c>
      <c r="Y30" s="27">
        <v>2229232</v>
      </c>
      <c r="Z30" s="7">
        <v>15.5</v>
      </c>
      <c r="AA30" s="25">
        <v>127950616</v>
      </c>
    </row>
    <row r="31" spans="1:27" ht="13.5">
      <c r="A31" s="5" t="s">
        <v>35</v>
      </c>
      <c r="B31" s="3"/>
      <c r="C31" s="22"/>
      <c r="D31" s="22"/>
      <c r="E31" s="23"/>
      <c r="F31" s="24"/>
      <c r="G31" s="24">
        <v>1690315</v>
      </c>
      <c r="H31" s="24">
        <v>2154367</v>
      </c>
      <c r="I31" s="24">
        <v>1399414</v>
      </c>
      <c r="J31" s="24">
        <v>5244096</v>
      </c>
      <c r="K31" s="24">
        <v>1794622</v>
      </c>
      <c r="L31" s="24">
        <v>1948020</v>
      </c>
      <c r="M31" s="24">
        <v>1453957</v>
      </c>
      <c r="N31" s="24">
        <v>5196599</v>
      </c>
      <c r="O31" s="24"/>
      <c r="P31" s="24"/>
      <c r="Q31" s="24"/>
      <c r="R31" s="24"/>
      <c r="S31" s="24"/>
      <c r="T31" s="24"/>
      <c r="U31" s="24"/>
      <c r="V31" s="24"/>
      <c r="W31" s="24">
        <v>10440695</v>
      </c>
      <c r="X31" s="24">
        <v>10423100</v>
      </c>
      <c r="Y31" s="24">
        <v>17595</v>
      </c>
      <c r="Z31" s="6">
        <v>0.17</v>
      </c>
      <c r="AA31" s="22"/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0</v>
      </c>
      <c r="G32" s="21">
        <f t="shared" si="6"/>
        <v>1202999</v>
      </c>
      <c r="H32" s="21">
        <f t="shared" si="6"/>
        <v>1340012</v>
      </c>
      <c r="I32" s="21">
        <f t="shared" si="6"/>
        <v>1300959</v>
      </c>
      <c r="J32" s="21">
        <f t="shared" si="6"/>
        <v>3843970</v>
      </c>
      <c r="K32" s="21">
        <f t="shared" si="6"/>
        <v>1594102</v>
      </c>
      <c r="L32" s="21">
        <f t="shared" si="6"/>
        <v>2188738</v>
      </c>
      <c r="M32" s="21">
        <f t="shared" si="6"/>
        <v>1399635</v>
      </c>
      <c r="N32" s="21">
        <f t="shared" si="6"/>
        <v>5182475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9026445</v>
      </c>
      <c r="X32" s="21">
        <f t="shared" si="6"/>
        <v>12359000</v>
      </c>
      <c r="Y32" s="21">
        <f t="shared" si="6"/>
        <v>-3332555</v>
      </c>
      <c r="Z32" s="4">
        <f>+IF(X32&lt;&gt;0,+(Y32/X32)*100,0)</f>
        <v>-26.964600695849178</v>
      </c>
      <c r="AA32" s="19">
        <f>SUM(AA33:AA37)</f>
        <v>0</v>
      </c>
    </row>
    <row r="33" spans="1:27" ht="13.5">
      <c r="A33" s="5" t="s">
        <v>37</v>
      </c>
      <c r="B33" s="3"/>
      <c r="C33" s="22"/>
      <c r="D33" s="22"/>
      <c r="E33" s="23"/>
      <c r="F33" s="24"/>
      <c r="G33" s="24">
        <v>1202999</v>
      </c>
      <c r="H33" s="24">
        <v>1340012</v>
      </c>
      <c r="I33" s="24">
        <v>1300959</v>
      </c>
      <c r="J33" s="24">
        <v>3843970</v>
      </c>
      <c r="K33" s="24">
        <v>1594102</v>
      </c>
      <c r="L33" s="24">
        <v>2188738</v>
      </c>
      <c r="M33" s="24">
        <v>1399635</v>
      </c>
      <c r="N33" s="24">
        <v>5182475</v>
      </c>
      <c r="O33" s="24"/>
      <c r="P33" s="24"/>
      <c r="Q33" s="24"/>
      <c r="R33" s="24"/>
      <c r="S33" s="24"/>
      <c r="T33" s="24"/>
      <c r="U33" s="24"/>
      <c r="V33" s="24"/>
      <c r="W33" s="24">
        <v>9026445</v>
      </c>
      <c r="X33" s="24">
        <v>12359000</v>
      </c>
      <c r="Y33" s="24">
        <v>-3332555</v>
      </c>
      <c r="Z33" s="6">
        <v>-26.96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0</v>
      </c>
      <c r="F38" s="21">
        <f t="shared" si="7"/>
        <v>0</v>
      </c>
      <c r="G38" s="21">
        <f t="shared" si="7"/>
        <v>2523546</v>
      </c>
      <c r="H38" s="21">
        <f t="shared" si="7"/>
        <v>2751219</v>
      </c>
      <c r="I38" s="21">
        <f t="shared" si="7"/>
        <v>2868506</v>
      </c>
      <c r="J38" s="21">
        <f t="shared" si="7"/>
        <v>8143271</v>
      </c>
      <c r="K38" s="21">
        <f t="shared" si="7"/>
        <v>2986540</v>
      </c>
      <c r="L38" s="21">
        <f t="shared" si="7"/>
        <v>4218855</v>
      </c>
      <c r="M38" s="21">
        <f t="shared" si="7"/>
        <v>2878451</v>
      </c>
      <c r="N38" s="21">
        <f t="shared" si="7"/>
        <v>10083846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18227117</v>
      </c>
      <c r="X38" s="21">
        <f t="shared" si="7"/>
        <v>3062500</v>
      </c>
      <c r="Y38" s="21">
        <f t="shared" si="7"/>
        <v>15164617</v>
      </c>
      <c r="Z38" s="4">
        <f>+IF(X38&lt;&gt;0,+(Y38/X38)*100,0)</f>
        <v>495.1711673469387</v>
      </c>
      <c r="AA38" s="19">
        <f>SUM(AA39:AA41)</f>
        <v>0</v>
      </c>
    </row>
    <row r="39" spans="1:27" ht="13.5">
      <c r="A39" s="5" t="s">
        <v>43</v>
      </c>
      <c r="B39" s="3"/>
      <c r="C39" s="22"/>
      <c r="D39" s="22"/>
      <c r="E39" s="23"/>
      <c r="F39" s="24"/>
      <c r="G39" s="24">
        <v>2315213</v>
      </c>
      <c r="H39" s="24">
        <v>2427558</v>
      </c>
      <c r="I39" s="24">
        <v>2462653</v>
      </c>
      <c r="J39" s="24">
        <v>7205424</v>
      </c>
      <c r="K39" s="24">
        <v>2460381</v>
      </c>
      <c r="L39" s="24">
        <v>3794838</v>
      </c>
      <c r="M39" s="24">
        <v>2392699</v>
      </c>
      <c r="N39" s="24">
        <v>8647918</v>
      </c>
      <c r="O39" s="24"/>
      <c r="P39" s="24"/>
      <c r="Q39" s="24"/>
      <c r="R39" s="24"/>
      <c r="S39" s="24"/>
      <c r="T39" s="24"/>
      <c r="U39" s="24"/>
      <c r="V39" s="24"/>
      <c r="W39" s="24">
        <v>15853342</v>
      </c>
      <c r="X39" s="24">
        <v>1186500</v>
      </c>
      <c r="Y39" s="24">
        <v>14666842</v>
      </c>
      <c r="Z39" s="6">
        <v>1236.14</v>
      </c>
      <c r="AA39" s="22"/>
    </row>
    <row r="40" spans="1:27" ht="13.5">
      <c r="A40" s="5" t="s">
        <v>44</v>
      </c>
      <c r="B40" s="3"/>
      <c r="C40" s="22"/>
      <c r="D40" s="22"/>
      <c r="E40" s="23"/>
      <c r="F40" s="24"/>
      <c r="G40" s="24">
        <v>208333</v>
      </c>
      <c r="H40" s="24">
        <v>323661</v>
      </c>
      <c r="I40" s="24">
        <v>405853</v>
      </c>
      <c r="J40" s="24">
        <v>937847</v>
      </c>
      <c r="K40" s="24">
        <v>526159</v>
      </c>
      <c r="L40" s="24">
        <v>424017</v>
      </c>
      <c r="M40" s="24">
        <v>485752</v>
      </c>
      <c r="N40" s="24">
        <v>1435928</v>
      </c>
      <c r="O40" s="24"/>
      <c r="P40" s="24"/>
      <c r="Q40" s="24"/>
      <c r="R40" s="24"/>
      <c r="S40" s="24"/>
      <c r="T40" s="24"/>
      <c r="U40" s="24"/>
      <c r="V40" s="24"/>
      <c r="W40" s="24">
        <v>2373775</v>
      </c>
      <c r="X40" s="24">
        <v>1876000</v>
      </c>
      <c r="Y40" s="24">
        <v>497775</v>
      </c>
      <c r="Z40" s="6">
        <v>26.53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55000000</v>
      </c>
      <c r="F42" s="21">
        <f t="shared" si="8"/>
        <v>55000000</v>
      </c>
      <c r="G42" s="21">
        <f t="shared" si="8"/>
        <v>2003364</v>
      </c>
      <c r="H42" s="21">
        <f t="shared" si="8"/>
        <v>2814218</v>
      </c>
      <c r="I42" s="21">
        <f t="shared" si="8"/>
        <v>2442259</v>
      </c>
      <c r="J42" s="21">
        <f t="shared" si="8"/>
        <v>7259841</v>
      </c>
      <c r="K42" s="21">
        <f t="shared" si="8"/>
        <v>3658945</v>
      </c>
      <c r="L42" s="21">
        <f t="shared" si="8"/>
        <v>11018780</v>
      </c>
      <c r="M42" s="21">
        <f t="shared" si="8"/>
        <v>4765444</v>
      </c>
      <c r="N42" s="21">
        <f t="shared" si="8"/>
        <v>19443169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26703010</v>
      </c>
      <c r="X42" s="21">
        <f t="shared" si="8"/>
        <v>48080000</v>
      </c>
      <c r="Y42" s="21">
        <f t="shared" si="8"/>
        <v>-21376990</v>
      </c>
      <c r="Z42" s="4">
        <f>+IF(X42&lt;&gt;0,+(Y42/X42)*100,0)</f>
        <v>-44.46129367720466</v>
      </c>
      <c r="AA42" s="19">
        <f>SUM(AA43:AA46)</f>
        <v>55000000</v>
      </c>
    </row>
    <row r="43" spans="1:27" ht="13.5">
      <c r="A43" s="5" t="s">
        <v>47</v>
      </c>
      <c r="B43" s="3"/>
      <c r="C43" s="22"/>
      <c r="D43" s="22"/>
      <c r="E43" s="23">
        <v>55000000</v>
      </c>
      <c r="F43" s="24">
        <v>55000000</v>
      </c>
      <c r="G43" s="24">
        <v>1478269</v>
      </c>
      <c r="H43" s="24">
        <v>1926547</v>
      </c>
      <c r="I43" s="24">
        <v>1555686</v>
      </c>
      <c r="J43" s="24">
        <v>4960502</v>
      </c>
      <c r="K43" s="24">
        <v>2677485</v>
      </c>
      <c r="L43" s="24">
        <v>10006165</v>
      </c>
      <c r="M43" s="24">
        <v>3881761</v>
      </c>
      <c r="N43" s="24">
        <v>16565411</v>
      </c>
      <c r="O43" s="24"/>
      <c r="P43" s="24"/>
      <c r="Q43" s="24"/>
      <c r="R43" s="24"/>
      <c r="S43" s="24"/>
      <c r="T43" s="24"/>
      <c r="U43" s="24"/>
      <c r="V43" s="24"/>
      <c r="W43" s="24">
        <v>21525913</v>
      </c>
      <c r="X43" s="24">
        <v>31978000</v>
      </c>
      <c r="Y43" s="24">
        <v>-10452087</v>
      </c>
      <c r="Z43" s="6">
        <v>-32.69</v>
      </c>
      <c r="AA43" s="22">
        <v>55000000</v>
      </c>
    </row>
    <row r="44" spans="1:27" ht="13.5">
      <c r="A44" s="5" t="s">
        <v>48</v>
      </c>
      <c r="B44" s="3"/>
      <c r="C44" s="22"/>
      <c r="D44" s="22"/>
      <c r="E44" s="23"/>
      <c r="F44" s="24"/>
      <c r="G44" s="24">
        <v>241657</v>
      </c>
      <c r="H44" s="24">
        <v>411795</v>
      </c>
      <c r="I44" s="24">
        <v>423138</v>
      </c>
      <c r="J44" s="24">
        <v>1076590</v>
      </c>
      <c r="K44" s="24">
        <v>462734</v>
      </c>
      <c r="L44" s="24">
        <v>515884</v>
      </c>
      <c r="M44" s="24">
        <v>366736</v>
      </c>
      <c r="N44" s="24">
        <v>1345354</v>
      </c>
      <c r="O44" s="24"/>
      <c r="P44" s="24"/>
      <c r="Q44" s="24"/>
      <c r="R44" s="24"/>
      <c r="S44" s="24"/>
      <c r="T44" s="24"/>
      <c r="U44" s="24"/>
      <c r="V44" s="24"/>
      <c r="W44" s="24">
        <v>2421944</v>
      </c>
      <c r="X44" s="24">
        <v>10588000</v>
      </c>
      <c r="Y44" s="24">
        <v>-8166056</v>
      </c>
      <c r="Z44" s="6">
        <v>-77.13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>
        <v>208333</v>
      </c>
      <c r="H45" s="27">
        <v>267074</v>
      </c>
      <c r="I45" s="27">
        <v>274853</v>
      </c>
      <c r="J45" s="27">
        <v>750260</v>
      </c>
      <c r="K45" s="27">
        <v>384996</v>
      </c>
      <c r="L45" s="27">
        <v>344054</v>
      </c>
      <c r="M45" s="27">
        <v>372665</v>
      </c>
      <c r="N45" s="27">
        <v>1101715</v>
      </c>
      <c r="O45" s="27"/>
      <c r="P45" s="27"/>
      <c r="Q45" s="27"/>
      <c r="R45" s="27"/>
      <c r="S45" s="27"/>
      <c r="T45" s="27"/>
      <c r="U45" s="27"/>
      <c r="V45" s="27"/>
      <c r="W45" s="27">
        <v>1851975</v>
      </c>
      <c r="X45" s="27">
        <v>2445000</v>
      </c>
      <c r="Y45" s="27">
        <v>-593025</v>
      </c>
      <c r="Z45" s="7">
        <v>-24.25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>
        <v>75105</v>
      </c>
      <c r="H46" s="24">
        <v>208802</v>
      </c>
      <c r="I46" s="24">
        <v>188582</v>
      </c>
      <c r="J46" s="24">
        <v>472489</v>
      </c>
      <c r="K46" s="24">
        <v>133730</v>
      </c>
      <c r="L46" s="24">
        <v>152677</v>
      </c>
      <c r="M46" s="24">
        <v>144282</v>
      </c>
      <c r="N46" s="24">
        <v>430689</v>
      </c>
      <c r="O46" s="24"/>
      <c r="P46" s="24"/>
      <c r="Q46" s="24"/>
      <c r="R46" s="24"/>
      <c r="S46" s="24"/>
      <c r="T46" s="24"/>
      <c r="U46" s="24"/>
      <c r="V46" s="24"/>
      <c r="W46" s="24">
        <v>903178</v>
      </c>
      <c r="X46" s="24">
        <v>3069000</v>
      </c>
      <c r="Y46" s="24">
        <v>-2165822</v>
      </c>
      <c r="Z46" s="6">
        <v>-70.57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204143444</v>
      </c>
      <c r="D48" s="40">
        <f>+D28+D32+D38+D42+D47</f>
        <v>0</v>
      </c>
      <c r="E48" s="41">
        <f t="shared" si="9"/>
        <v>187401628</v>
      </c>
      <c r="F48" s="42">
        <f t="shared" si="9"/>
        <v>187401628</v>
      </c>
      <c r="G48" s="42">
        <f t="shared" si="9"/>
        <v>9949889</v>
      </c>
      <c r="H48" s="42">
        <f t="shared" si="9"/>
        <v>12116910</v>
      </c>
      <c r="I48" s="42">
        <f t="shared" si="9"/>
        <v>11930340</v>
      </c>
      <c r="J48" s="42">
        <f t="shared" si="9"/>
        <v>33997139</v>
      </c>
      <c r="K48" s="42">
        <f t="shared" si="9"/>
        <v>13648449</v>
      </c>
      <c r="L48" s="42">
        <f t="shared" si="9"/>
        <v>24107725</v>
      </c>
      <c r="M48" s="42">
        <f t="shared" si="9"/>
        <v>13357798</v>
      </c>
      <c r="N48" s="42">
        <f t="shared" si="9"/>
        <v>51113972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85111111</v>
      </c>
      <c r="X48" s="42">
        <f t="shared" si="9"/>
        <v>92670700</v>
      </c>
      <c r="Y48" s="42">
        <f t="shared" si="9"/>
        <v>-7559589</v>
      </c>
      <c r="Z48" s="43">
        <f>+IF(X48&lt;&gt;0,+(Y48/X48)*100,0)</f>
        <v>-8.157474800557242</v>
      </c>
      <c r="AA48" s="40">
        <f>+AA28+AA32+AA38+AA42+AA47</f>
        <v>187401628</v>
      </c>
    </row>
    <row r="49" spans="1:27" ht="13.5">
      <c r="A49" s="14" t="s">
        <v>58</v>
      </c>
      <c r="B49" s="15"/>
      <c r="C49" s="44">
        <f aca="true" t="shared" si="10" ref="C49:Y49">+C25-C48</f>
        <v>1277484</v>
      </c>
      <c r="D49" s="44">
        <f>+D25-D48</f>
        <v>0</v>
      </c>
      <c r="E49" s="45">
        <f t="shared" si="10"/>
        <v>40924972</v>
      </c>
      <c r="F49" s="46">
        <f t="shared" si="10"/>
        <v>40924972</v>
      </c>
      <c r="G49" s="46">
        <f t="shared" si="10"/>
        <v>19967984</v>
      </c>
      <c r="H49" s="46">
        <f t="shared" si="10"/>
        <v>286649</v>
      </c>
      <c r="I49" s="46">
        <f t="shared" si="10"/>
        <v>25037</v>
      </c>
      <c r="J49" s="46">
        <f t="shared" si="10"/>
        <v>20279670</v>
      </c>
      <c r="K49" s="46">
        <f t="shared" si="10"/>
        <v>6471937</v>
      </c>
      <c r="L49" s="46">
        <f t="shared" si="10"/>
        <v>-1675787</v>
      </c>
      <c r="M49" s="46">
        <f t="shared" si="10"/>
        <v>1337973</v>
      </c>
      <c r="N49" s="46">
        <f t="shared" si="10"/>
        <v>6134123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26413793</v>
      </c>
      <c r="X49" s="46">
        <f>IF(F25=F48,0,X25-X48)</f>
        <v>1400181</v>
      </c>
      <c r="Y49" s="46">
        <f t="shared" si="10"/>
        <v>25013612</v>
      </c>
      <c r="Z49" s="47">
        <f>+IF(X49&lt;&gt;0,+(Y49/X49)*100,0)</f>
        <v>1786.4556082392205</v>
      </c>
      <c r="AA49" s="44">
        <f>+AA25-AA48</f>
        <v>40924972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80670776</v>
      </c>
      <c r="D5" s="19">
        <f>SUM(D6:D8)</f>
        <v>0</v>
      </c>
      <c r="E5" s="20">
        <f t="shared" si="0"/>
        <v>76565229</v>
      </c>
      <c r="F5" s="21">
        <f t="shared" si="0"/>
        <v>76565229</v>
      </c>
      <c r="G5" s="21">
        <f t="shared" si="0"/>
        <v>24522593</v>
      </c>
      <c r="H5" s="21">
        <f t="shared" si="0"/>
        <v>3648119</v>
      </c>
      <c r="I5" s="21">
        <f t="shared" si="0"/>
        <v>3740246</v>
      </c>
      <c r="J5" s="21">
        <f t="shared" si="0"/>
        <v>31910958</v>
      </c>
      <c r="K5" s="21">
        <f t="shared" si="0"/>
        <v>4164760</v>
      </c>
      <c r="L5" s="21">
        <f t="shared" si="0"/>
        <v>12939262</v>
      </c>
      <c r="M5" s="21">
        <f t="shared" si="0"/>
        <v>4187883</v>
      </c>
      <c r="N5" s="21">
        <f t="shared" si="0"/>
        <v>21291905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53202863</v>
      </c>
      <c r="X5" s="21">
        <f t="shared" si="0"/>
        <v>42564719</v>
      </c>
      <c r="Y5" s="21">
        <f t="shared" si="0"/>
        <v>10638144</v>
      </c>
      <c r="Z5" s="4">
        <f>+IF(X5&lt;&gt;0,+(Y5/X5)*100,0)</f>
        <v>24.992867919555632</v>
      </c>
      <c r="AA5" s="19">
        <f>SUM(AA6:AA8)</f>
        <v>76565229</v>
      </c>
    </row>
    <row r="6" spans="1:27" ht="13.5">
      <c r="A6" s="5" t="s">
        <v>33</v>
      </c>
      <c r="B6" s="3"/>
      <c r="C6" s="22">
        <v>26094099</v>
      </c>
      <c r="D6" s="22"/>
      <c r="E6" s="23">
        <v>14926301</v>
      </c>
      <c r="F6" s="24">
        <v>14926301</v>
      </c>
      <c r="G6" s="24">
        <v>10881000</v>
      </c>
      <c r="H6" s="24">
        <v>542</v>
      </c>
      <c r="I6" s="24"/>
      <c r="J6" s="24">
        <v>10881542</v>
      </c>
      <c r="K6" s="24">
        <v>44149</v>
      </c>
      <c r="L6" s="24">
        <v>9163000</v>
      </c>
      <c r="M6" s="24"/>
      <c r="N6" s="24">
        <v>9207149</v>
      </c>
      <c r="O6" s="24"/>
      <c r="P6" s="24"/>
      <c r="Q6" s="24"/>
      <c r="R6" s="24"/>
      <c r="S6" s="24"/>
      <c r="T6" s="24"/>
      <c r="U6" s="24"/>
      <c r="V6" s="24"/>
      <c r="W6" s="24">
        <v>20088691</v>
      </c>
      <c r="X6" s="24">
        <v>7445646</v>
      </c>
      <c r="Y6" s="24">
        <v>12643045</v>
      </c>
      <c r="Z6" s="6">
        <v>169.8</v>
      </c>
      <c r="AA6" s="22">
        <v>14926301</v>
      </c>
    </row>
    <row r="7" spans="1:27" ht="13.5">
      <c r="A7" s="5" t="s">
        <v>34</v>
      </c>
      <c r="B7" s="3"/>
      <c r="C7" s="25">
        <v>52426431</v>
      </c>
      <c r="D7" s="25"/>
      <c r="E7" s="26">
        <v>60367928</v>
      </c>
      <c r="F7" s="27">
        <v>60367928</v>
      </c>
      <c r="G7" s="27">
        <v>13630283</v>
      </c>
      <c r="H7" s="27">
        <v>3610637</v>
      </c>
      <c r="I7" s="27">
        <v>3717314</v>
      </c>
      <c r="J7" s="27">
        <v>20958234</v>
      </c>
      <c r="K7" s="27">
        <v>4106912</v>
      </c>
      <c r="L7" s="27">
        <v>3693376</v>
      </c>
      <c r="M7" s="27">
        <v>4027413</v>
      </c>
      <c r="N7" s="27">
        <v>11827701</v>
      </c>
      <c r="O7" s="27"/>
      <c r="P7" s="27"/>
      <c r="Q7" s="27"/>
      <c r="R7" s="27"/>
      <c r="S7" s="27"/>
      <c r="T7" s="27"/>
      <c r="U7" s="27"/>
      <c r="V7" s="27"/>
      <c r="W7" s="27">
        <v>32785935</v>
      </c>
      <c r="X7" s="27">
        <v>34483571</v>
      </c>
      <c r="Y7" s="27">
        <v>-1697636</v>
      </c>
      <c r="Z7" s="7">
        <v>-4.92</v>
      </c>
      <c r="AA7" s="25">
        <v>60367928</v>
      </c>
    </row>
    <row r="8" spans="1:27" ht="13.5">
      <c r="A8" s="5" t="s">
        <v>35</v>
      </c>
      <c r="B8" s="3"/>
      <c r="C8" s="22">
        <v>2150246</v>
      </c>
      <c r="D8" s="22"/>
      <c r="E8" s="23">
        <v>1271000</v>
      </c>
      <c r="F8" s="24">
        <v>1271000</v>
      </c>
      <c r="G8" s="24">
        <v>11310</v>
      </c>
      <c r="H8" s="24">
        <v>36940</v>
      </c>
      <c r="I8" s="24">
        <v>22932</v>
      </c>
      <c r="J8" s="24">
        <v>71182</v>
      </c>
      <c r="K8" s="24">
        <v>13699</v>
      </c>
      <c r="L8" s="24">
        <v>82886</v>
      </c>
      <c r="M8" s="24">
        <v>160470</v>
      </c>
      <c r="N8" s="24">
        <v>257055</v>
      </c>
      <c r="O8" s="24"/>
      <c r="P8" s="24"/>
      <c r="Q8" s="24"/>
      <c r="R8" s="24"/>
      <c r="S8" s="24"/>
      <c r="T8" s="24"/>
      <c r="U8" s="24"/>
      <c r="V8" s="24"/>
      <c r="W8" s="24">
        <v>328237</v>
      </c>
      <c r="X8" s="24">
        <v>635502</v>
      </c>
      <c r="Y8" s="24">
        <v>-307265</v>
      </c>
      <c r="Z8" s="6">
        <v>-48.35</v>
      </c>
      <c r="AA8" s="22">
        <v>1271000</v>
      </c>
    </row>
    <row r="9" spans="1:27" ht="13.5">
      <c r="A9" s="2" t="s">
        <v>36</v>
      </c>
      <c r="B9" s="3"/>
      <c r="C9" s="19">
        <f aca="true" t="shared" si="1" ref="C9:Y9">SUM(C10:C14)</f>
        <v>17351682</v>
      </c>
      <c r="D9" s="19">
        <f>SUM(D10:D14)</f>
        <v>0</v>
      </c>
      <c r="E9" s="20">
        <f t="shared" si="1"/>
        <v>32090140</v>
      </c>
      <c r="F9" s="21">
        <f t="shared" si="1"/>
        <v>32090140</v>
      </c>
      <c r="G9" s="21">
        <f t="shared" si="1"/>
        <v>225363</v>
      </c>
      <c r="H9" s="21">
        <f t="shared" si="1"/>
        <v>502304</v>
      </c>
      <c r="I9" s="21">
        <f t="shared" si="1"/>
        <v>577375</v>
      </c>
      <c r="J9" s="21">
        <f t="shared" si="1"/>
        <v>1305042</v>
      </c>
      <c r="K9" s="21">
        <f t="shared" si="1"/>
        <v>1446298</v>
      </c>
      <c r="L9" s="21">
        <f t="shared" si="1"/>
        <v>359477</v>
      </c>
      <c r="M9" s="21">
        <f t="shared" si="1"/>
        <v>486661</v>
      </c>
      <c r="N9" s="21">
        <f t="shared" si="1"/>
        <v>2292436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3597478</v>
      </c>
      <c r="X9" s="21">
        <f t="shared" si="1"/>
        <v>16045056</v>
      </c>
      <c r="Y9" s="21">
        <f t="shared" si="1"/>
        <v>-12447578</v>
      </c>
      <c r="Z9" s="4">
        <f>+IF(X9&lt;&gt;0,+(Y9/X9)*100,0)</f>
        <v>-77.57890031670816</v>
      </c>
      <c r="AA9" s="19">
        <f>SUM(AA10:AA14)</f>
        <v>32090140</v>
      </c>
    </row>
    <row r="10" spans="1:27" ht="13.5">
      <c r="A10" s="5" t="s">
        <v>37</v>
      </c>
      <c r="B10" s="3"/>
      <c r="C10" s="22">
        <v>4327186</v>
      </c>
      <c r="D10" s="22"/>
      <c r="E10" s="23">
        <v>6154000</v>
      </c>
      <c r="F10" s="24">
        <v>6154000</v>
      </c>
      <c r="G10" s="24">
        <v>34045</v>
      </c>
      <c r="H10" s="24">
        <v>28794</v>
      </c>
      <c r="I10" s="24">
        <v>24258</v>
      </c>
      <c r="J10" s="24">
        <v>87097</v>
      </c>
      <c r="K10" s="24">
        <v>1086651</v>
      </c>
      <c r="L10" s="24">
        <v>23699</v>
      </c>
      <c r="M10" s="24">
        <v>26769</v>
      </c>
      <c r="N10" s="24">
        <v>1137119</v>
      </c>
      <c r="O10" s="24"/>
      <c r="P10" s="24"/>
      <c r="Q10" s="24"/>
      <c r="R10" s="24"/>
      <c r="S10" s="24"/>
      <c r="T10" s="24"/>
      <c r="U10" s="24"/>
      <c r="V10" s="24"/>
      <c r="W10" s="24">
        <v>1224216</v>
      </c>
      <c r="X10" s="24">
        <v>3076998</v>
      </c>
      <c r="Y10" s="24">
        <v>-1852782</v>
      </c>
      <c r="Z10" s="6">
        <v>-60.21</v>
      </c>
      <c r="AA10" s="22">
        <v>6154000</v>
      </c>
    </row>
    <row r="11" spans="1:27" ht="13.5">
      <c r="A11" s="5" t="s">
        <v>38</v>
      </c>
      <c r="B11" s="3"/>
      <c r="C11" s="22">
        <v>3441945</v>
      </c>
      <c r="D11" s="22"/>
      <c r="E11" s="23">
        <v>3099140</v>
      </c>
      <c r="F11" s="24">
        <v>3099140</v>
      </c>
      <c r="G11" s="24">
        <v>186935</v>
      </c>
      <c r="H11" s="24">
        <v>327419</v>
      </c>
      <c r="I11" s="24">
        <v>475999</v>
      </c>
      <c r="J11" s="24">
        <v>990353</v>
      </c>
      <c r="K11" s="24">
        <v>326744</v>
      </c>
      <c r="L11" s="24">
        <v>216829</v>
      </c>
      <c r="M11" s="24">
        <v>455507</v>
      </c>
      <c r="N11" s="24">
        <v>999080</v>
      </c>
      <c r="O11" s="24"/>
      <c r="P11" s="24"/>
      <c r="Q11" s="24"/>
      <c r="R11" s="24"/>
      <c r="S11" s="24"/>
      <c r="T11" s="24"/>
      <c r="U11" s="24"/>
      <c r="V11" s="24"/>
      <c r="W11" s="24">
        <v>1989433</v>
      </c>
      <c r="X11" s="24">
        <v>1549560</v>
      </c>
      <c r="Y11" s="24">
        <v>439873</v>
      </c>
      <c r="Z11" s="6">
        <v>28.39</v>
      </c>
      <c r="AA11" s="22">
        <v>3099140</v>
      </c>
    </row>
    <row r="12" spans="1:27" ht="13.5">
      <c r="A12" s="5" t="s">
        <v>39</v>
      </c>
      <c r="B12" s="3"/>
      <c r="C12" s="22">
        <v>3406888</v>
      </c>
      <c r="D12" s="22"/>
      <c r="E12" s="23">
        <v>1033000</v>
      </c>
      <c r="F12" s="24">
        <v>1033000</v>
      </c>
      <c r="G12" s="24">
        <v>523</v>
      </c>
      <c r="H12" s="24">
        <v>142231</v>
      </c>
      <c r="I12" s="24">
        <v>73258</v>
      </c>
      <c r="J12" s="24">
        <v>216012</v>
      </c>
      <c r="K12" s="24">
        <v>78671</v>
      </c>
      <c r="L12" s="24">
        <v>115188</v>
      </c>
      <c r="M12" s="24">
        <v>623</v>
      </c>
      <c r="N12" s="24">
        <v>194482</v>
      </c>
      <c r="O12" s="24"/>
      <c r="P12" s="24"/>
      <c r="Q12" s="24"/>
      <c r="R12" s="24"/>
      <c r="S12" s="24"/>
      <c r="T12" s="24"/>
      <c r="U12" s="24"/>
      <c r="V12" s="24"/>
      <c r="W12" s="24">
        <v>410494</v>
      </c>
      <c r="X12" s="24">
        <v>516498</v>
      </c>
      <c r="Y12" s="24">
        <v>-106004</v>
      </c>
      <c r="Z12" s="6">
        <v>-20.52</v>
      </c>
      <c r="AA12" s="22">
        <v>1033000</v>
      </c>
    </row>
    <row r="13" spans="1:27" ht="13.5">
      <c r="A13" s="5" t="s">
        <v>40</v>
      </c>
      <c r="B13" s="3"/>
      <c r="C13" s="22">
        <v>6175663</v>
      </c>
      <c r="D13" s="22"/>
      <c r="E13" s="23">
        <v>21804000</v>
      </c>
      <c r="F13" s="24">
        <v>21804000</v>
      </c>
      <c r="G13" s="24">
        <v>3860</v>
      </c>
      <c r="H13" s="24">
        <v>3860</v>
      </c>
      <c r="I13" s="24">
        <v>3860</v>
      </c>
      <c r="J13" s="24">
        <v>11580</v>
      </c>
      <c r="K13" s="24">
        <v>-45768</v>
      </c>
      <c r="L13" s="24">
        <v>3761</v>
      </c>
      <c r="M13" s="24">
        <v>3762</v>
      </c>
      <c r="N13" s="24">
        <v>-38245</v>
      </c>
      <c r="O13" s="24"/>
      <c r="P13" s="24"/>
      <c r="Q13" s="24"/>
      <c r="R13" s="24"/>
      <c r="S13" s="24"/>
      <c r="T13" s="24"/>
      <c r="U13" s="24"/>
      <c r="V13" s="24"/>
      <c r="W13" s="24">
        <v>-26665</v>
      </c>
      <c r="X13" s="24">
        <v>10902000</v>
      </c>
      <c r="Y13" s="24">
        <v>-10928665</v>
      </c>
      <c r="Z13" s="6">
        <v>-100.24</v>
      </c>
      <c r="AA13" s="22">
        <v>21804000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4949767</v>
      </c>
      <c r="D15" s="19">
        <f>SUM(D16:D18)</f>
        <v>0</v>
      </c>
      <c r="E15" s="20">
        <f t="shared" si="2"/>
        <v>5156400</v>
      </c>
      <c r="F15" s="21">
        <f t="shared" si="2"/>
        <v>5156400</v>
      </c>
      <c r="G15" s="21">
        <f t="shared" si="2"/>
        <v>185950</v>
      </c>
      <c r="H15" s="21">
        <f t="shared" si="2"/>
        <v>650853</v>
      </c>
      <c r="I15" s="21">
        <f t="shared" si="2"/>
        <v>266349</v>
      </c>
      <c r="J15" s="21">
        <f t="shared" si="2"/>
        <v>1103152</v>
      </c>
      <c r="K15" s="21">
        <f t="shared" si="2"/>
        <v>223001</v>
      </c>
      <c r="L15" s="21">
        <f t="shared" si="2"/>
        <v>547148</v>
      </c>
      <c r="M15" s="21">
        <f t="shared" si="2"/>
        <v>247745</v>
      </c>
      <c r="N15" s="21">
        <f t="shared" si="2"/>
        <v>1017894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2121046</v>
      </c>
      <c r="X15" s="21">
        <f t="shared" si="2"/>
        <v>2578194</v>
      </c>
      <c r="Y15" s="21">
        <f t="shared" si="2"/>
        <v>-457148</v>
      </c>
      <c r="Z15" s="4">
        <f>+IF(X15&lt;&gt;0,+(Y15/X15)*100,0)</f>
        <v>-17.73132665734231</v>
      </c>
      <c r="AA15" s="19">
        <f>SUM(AA16:AA18)</f>
        <v>5156400</v>
      </c>
    </row>
    <row r="16" spans="1:27" ht="13.5">
      <c r="A16" s="5" t="s">
        <v>43</v>
      </c>
      <c r="B16" s="3"/>
      <c r="C16" s="22">
        <v>760488</v>
      </c>
      <c r="D16" s="22"/>
      <c r="E16" s="23">
        <v>711000</v>
      </c>
      <c r="F16" s="24">
        <v>711000</v>
      </c>
      <c r="G16" s="24">
        <v>44260</v>
      </c>
      <c r="H16" s="24">
        <v>47462</v>
      </c>
      <c r="I16" s="24">
        <v>62510</v>
      </c>
      <c r="J16" s="24">
        <v>154232</v>
      </c>
      <c r="K16" s="24">
        <v>55456</v>
      </c>
      <c r="L16" s="24">
        <v>45199</v>
      </c>
      <c r="M16" s="24">
        <v>54763</v>
      </c>
      <c r="N16" s="24">
        <v>155418</v>
      </c>
      <c r="O16" s="24"/>
      <c r="P16" s="24"/>
      <c r="Q16" s="24"/>
      <c r="R16" s="24"/>
      <c r="S16" s="24"/>
      <c r="T16" s="24"/>
      <c r="U16" s="24"/>
      <c r="V16" s="24"/>
      <c r="W16" s="24">
        <v>309650</v>
      </c>
      <c r="X16" s="24">
        <v>355494</v>
      </c>
      <c r="Y16" s="24">
        <v>-45844</v>
      </c>
      <c r="Z16" s="6">
        <v>-12.9</v>
      </c>
      <c r="AA16" s="22">
        <v>711000</v>
      </c>
    </row>
    <row r="17" spans="1:27" ht="13.5">
      <c r="A17" s="5" t="s">
        <v>44</v>
      </c>
      <c r="B17" s="3"/>
      <c r="C17" s="22">
        <v>4189279</v>
      </c>
      <c r="D17" s="22"/>
      <c r="E17" s="23">
        <v>4445400</v>
      </c>
      <c r="F17" s="24">
        <v>4445400</v>
      </c>
      <c r="G17" s="24">
        <v>141690</v>
      </c>
      <c r="H17" s="24">
        <v>603391</v>
      </c>
      <c r="I17" s="24">
        <v>203839</v>
      </c>
      <c r="J17" s="24">
        <v>948920</v>
      </c>
      <c r="K17" s="24">
        <v>167545</v>
      </c>
      <c r="L17" s="24">
        <v>501949</v>
      </c>
      <c r="M17" s="24">
        <v>192982</v>
      </c>
      <c r="N17" s="24">
        <v>862476</v>
      </c>
      <c r="O17" s="24"/>
      <c r="P17" s="24"/>
      <c r="Q17" s="24"/>
      <c r="R17" s="24"/>
      <c r="S17" s="24"/>
      <c r="T17" s="24"/>
      <c r="U17" s="24"/>
      <c r="V17" s="24"/>
      <c r="W17" s="24">
        <v>1811396</v>
      </c>
      <c r="X17" s="24">
        <v>2222700</v>
      </c>
      <c r="Y17" s="24">
        <v>-411304</v>
      </c>
      <c r="Z17" s="6">
        <v>-18.5</v>
      </c>
      <c r="AA17" s="22">
        <v>4445400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129881137</v>
      </c>
      <c r="D19" s="19">
        <f>SUM(D20:D23)</f>
        <v>0</v>
      </c>
      <c r="E19" s="20">
        <f t="shared" si="3"/>
        <v>150112702</v>
      </c>
      <c r="F19" s="21">
        <f t="shared" si="3"/>
        <v>150112702</v>
      </c>
      <c r="G19" s="21">
        <f t="shared" si="3"/>
        <v>10165058</v>
      </c>
      <c r="H19" s="21">
        <f t="shared" si="3"/>
        <v>10982816</v>
      </c>
      <c r="I19" s="21">
        <f t="shared" si="3"/>
        <v>10314617</v>
      </c>
      <c r="J19" s="21">
        <f t="shared" si="3"/>
        <v>31462491</v>
      </c>
      <c r="K19" s="21">
        <f t="shared" si="3"/>
        <v>10248998</v>
      </c>
      <c r="L19" s="21">
        <f t="shared" si="3"/>
        <v>9428798</v>
      </c>
      <c r="M19" s="21">
        <f t="shared" si="3"/>
        <v>10443985</v>
      </c>
      <c r="N19" s="21">
        <f t="shared" si="3"/>
        <v>30121781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61584272</v>
      </c>
      <c r="X19" s="21">
        <f t="shared" si="3"/>
        <v>68675500</v>
      </c>
      <c r="Y19" s="21">
        <f t="shared" si="3"/>
        <v>-7091228</v>
      </c>
      <c r="Z19" s="4">
        <f>+IF(X19&lt;&gt;0,+(Y19/X19)*100,0)</f>
        <v>-10.325702761537958</v>
      </c>
      <c r="AA19" s="19">
        <f>SUM(AA20:AA23)</f>
        <v>150112702</v>
      </c>
    </row>
    <row r="20" spans="1:27" ht="13.5">
      <c r="A20" s="5" t="s">
        <v>47</v>
      </c>
      <c r="B20" s="3"/>
      <c r="C20" s="22">
        <v>71222023</v>
      </c>
      <c r="D20" s="22"/>
      <c r="E20" s="23">
        <v>83808000</v>
      </c>
      <c r="F20" s="24">
        <v>83808000</v>
      </c>
      <c r="G20" s="24">
        <v>6785859</v>
      </c>
      <c r="H20" s="24">
        <v>7446582</v>
      </c>
      <c r="I20" s="24">
        <v>6622962</v>
      </c>
      <c r="J20" s="24">
        <v>20855403</v>
      </c>
      <c r="K20" s="24">
        <v>5963273</v>
      </c>
      <c r="L20" s="24">
        <v>6050051</v>
      </c>
      <c r="M20" s="24">
        <v>6436667</v>
      </c>
      <c r="N20" s="24">
        <v>18449991</v>
      </c>
      <c r="O20" s="24"/>
      <c r="P20" s="24"/>
      <c r="Q20" s="24"/>
      <c r="R20" s="24"/>
      <c r="S20" s="24"/>
      <c r="T20" s="24"/>
      <c r="U20" s="24"/>
      <c r="V20" s="24"/>
      <c r="W20" s="24">
        <v>39305394</v>
      </c>
      <c r="X20" s="24">
        <v>41312694</v>
      </c>
      <c r="Y20" s="24">
        <v>-2007300</v>
      </c>
      <c r="Z20" s="6">
        <v>-4.86</v>
      </c>
      <c r="AA20" s="22">
        <v>83808000</v>
      </c>
    </row>
    <row r="21" spans="1:27" ht="13.5">
      <c r="A21" s="5" t="s">
        <v>48</v>
      </c>
      <c r="B21" s="3"/>
      <c r="C21" s="22">
        <v>19774098</v>
      </c>
      <c r="D21" s="22"/>
      <c r="E21" s="23">
        <v>22052522</v>
      </c>
      <c r="F21" s="24">
        <v>22052522</v>
      </c>
      <c r="G21" s="24">
        <v>1333286</v>
      </c>
      <c r="H21" s="24">
        <v>1364259</v>
      </c>
      <c r="I21" s="24">
        <v>1409704</v>
      </c>
      <c r="J21" s="24">
        <v>4107249</v>
      </c>
      <c r="K21" s="24">
        <v>2384793</v>
      </c>
      <c r="L21" s="24">
        <v>1226142</v>
      </c>
      <c r="M21" s="24">
        <v>1799431</v>
      </c>
      <c r="N21" s="24">
        <v>5410366</v>
      </c>
      <c r="O21" s="24"/>
      <c r="P21" s="24"/>
      <c r="Q21" s="24"/>
      <c r="R21" s="24"/>
      <c r="S21" s="24"/>
      <c r="T21" s="24"/>
      <c r="U21" s="24"/>
      <c r="V21" s="24"/>
      <c r="W21" s="24">
        <v>9517615</v>
      </c>
      <c r="X21" s="24">
        <v>8773714</v>
      </c>
      <c r="Y21" s="24">
        <v>743901</v>
      </c>
      <c r="Z21" s="6">
        <v>8.48</v>
      </c>
      <c r="AA21" s="22">
        <v>22052522</v>
      </c>
    </row>
    <row r="22" spans="1:27" ht="13.5">
      <c r="A22" s="5" t="s">
        <v>49</v>
      </c>
      <c r="B22" s="3"/>
      <c r="C22" s="25">
        <v>24793205</v>
      </c>
      <c r="D22" s="25"/>
      <c r="E22" s="26">
        <v>25351780</v>
      </c>
      <c r="F22" s="27">
        <v>25351780</v>
      </c>
      <c r="G22" s="27">
        <v>756665</v>
      </c>
      <c r="H22" s="27">
        <v>802993</v>
      </c>
      <c r="I22" s="27">
        <v>907345</v>
      </c>
      <c r="J22" s="27">
        <v>2467003</v>
      </c>
      <c r="K22" s="27">
        <v>702349</v>
      </c>
      <c r="L22" s="27">
        <v>793199</v>
      </c>
      <c r="M22" s="27">
        <v>791264</v>
      </c>
      <c r="N22" s="27">
        <v>2286812</v>
      </c>
      <c r="O22" s="27"/>
      <c r="P22" s="27"/>
      <c r="Q22" s="27"/>
      <c r="R22" s="27"/>
      <c r="S22" s="27"/>
      <c r="T22" s="27"/>
      <c r="U22" s="27"/>
      <c r="V22" s="27"/>
      <c r="W22" s="27">
        <v>4753815</v>
      </c>
      <c r="X22" s="27">
        <v>11243394</v>
      </c>
      <c r="Y22" s="27">
        <v>-6489579</v>
      </c>
      <c r="Z22" s="7">
        <v>-57.72</v>
      </c>
      <c r="AA22" s="25">
        <v>25351780</v>
      </c>
    </row>
    <row r="23" spans="1:27" ht="13.5">
      <c r="A23" s="5" t="s">
        <v>50</v>
      </c>
      <c r="B23" s="3"/>
      <c r="C23" s="22">
        <v>14091811</v>
      </c>
      <c r="D23" s="22"/>
      <c r="E23" s="23">
        <v>18900400</v>
      </c>
      <c r="F23" s="24">
        <v>18900400</v>
      </c>
      <c r="G23" s="24">
        <v>1289248</v>
      </c>
      <c r="H23" s="24">
        <v>1368982</v>
      </c>
      <c r="I23" s="24">
        <v>1374606</v>
      </c>
      <c r="J23" s="24">
        <v>4032836</v>
      </c>
      <c r="K23" s="24">
        <v>1198583</v>
      </c>
      <c r="L23" s="24">
        <v>1359406</v>
      </c>
      <c r="M23" s="24">
        <v>1416623</v>
      </c>
      <c r="N23" s="24">
        <v>3974612</v>
      </c>
      <c r="O23" s="24"/>
      <c r="P23" s="24"/>
      <c r="Q23" s="24"/>
      <c r="R23" s="24"/>
      <c r="S23" s="24"/>
      <c r="T23" s="24"/>
      <c r="U23" s="24"/>
      <c r="V23" s="24"/>
      <c r="W23" s="24">
        <v>8007448</v>
      </c>
      <c r="X23" s="24">
        <v>7345698</v>
      </c>
      <c r="Y23" s="24">
        <v>661750</v>
      </c>
      <c r="Z23" s="6">
        <v>9.01</v>
      </c>
      <c r="AA23" s="22">
        <v>18900400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232853362</v>
      </c>
      <c r="D25" s="40">
        <f>+D5+D9+D15+D19+D24</f>
        <v>0</v>
      </c>
      <c r="E25" s="41">
        <f t="shared" si="4"/>
        <v>263924471</v>
      </c>
      <c r="F25" s="42">
        <f t="shared" si="4"/>
        <v>263924471</v>
      </c>
      <c r="G25" s="42">
        <f t="shared" si="4"/>
        <v>35098964</v>
      </c>
      <c r="H25" s="42">
        <f t="shared" si="4"/>
        <v>15784092</v>
      </c>
      <c r="I25" s="42">
        <f t="shared" si="4"/>
        <v>14898587</v>
      </c>
      <c r="J25" s="42">
        <f t="shared" si="4"/>
        <v>65781643</v>
      </c>
      <c r="K25" s="42">
        <f t="shared" si="4"/>
        <v>16083057</v>
      </c>
      <c r="L25" s="42">
        <f t="shared" si="4"/>
        <v>23274685</v>
      </c>
      <c r="M25" s="42">
        <f t="shared" si="4"/>
        <v>15366274</v>
      </c>
      <c r="N25" s="42">
        <f t="shared" si="4"/>
        <v>54724016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120505659</v>
      </c>
      <c r="X25" s="42">
        <f t="shared" si="4"/>
        <v>129863469</v>
      </c>
      <c r="Y25" s="42">
        <f t="shared" si="4"/>
        <v>-9357810</v>
      </c>
      <c r="Z25" s="43">
        <f>+IF(X25&lt;&gt;0,+(Y25/X25)*100,0)</f>
        <v>-7.205883280385803</v>
      </c>
      <c r="AA25" s="40">
        <f>+AA5+AA9+AA15+AA19+AA24</f>
        <v>263924471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64229248</v>
      </c>
      <c r="D28" s="19">
        <f>SUM(D29:D31)</f>
        <v>0</v>
      </c>
      <c r="E28" s="20">
        <f t="shared" si="5"/>
        <v>53271836</v>
      </c>
      <c r="F28" s="21">
        <f t="shared" si="5"/>
        <v>53271836</v>
      </c>
      <c r="G28" s="21">
        <f t="shared" si="5"/>
        <v>4066696</v>
      </c>
      <c r="H28" s="21">
        <f t="shared" si="5"/>
        <v>3436872</v>
      </c>
      <c r="I28" s="21">
        <f t="shared" si="5"/>
        <v>4026597</v>
      </c>
      <c r="J28" s="21">
        <f t="shared" si="5"/>
        <v>11530165</v>
      </c>
      <c r="K28" s="21">
        <f t="shared" si="5"/>
        <v>3453038</v>
      </c>
      <c r="L28" s="21">
        <f t="shared" si="5"/>
        <v>5709348</v>
      </c>
      <c r="M28" s="21">
        <f t="shared" si="5"/>
        <v>4755558</v>
      </c>
      <c r="N28" s="21">
        <f t="shared" si="5"/>
        <v>13917944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25448109</v>
      </c>
      <c r="X28" s="21">
        <f t="shared" si="5"/>
        <v>27408946</v>
      </c>
      <c r="Y28" s="21">
        <f t="shared" si="5"/>
        <v>-1960837</v>
      </c>
      <c r="Z28" s="4">
        <f>+IF(X28&lt;&gt;0,+(Y28/X28)*100,0)</f>
        <v>-7.154003659972916</v>
      </c>
      <c r="AA28" s="19">
        <f>SUM(AA29:AA31)</f>
        <v>53271836</v>
      </c>
    </row>
    <row r="29" spans="1:27" ht="13.5">
      <c r="A29" s="5" t="s">
        <v>33</v>
      </c>
      <c r="B29" s="3"/>
      <c r="C29" s="22">
        <v>18285439</v>
      </c>
      <c r="D29" s="22"/>
      <c r="E29" s="23">
        <v>19013740</v>
      </c>
      <c r="F29" s="24">
        <v>19013740</v>
      </c>
      <c r="G29" s="24">
        <v>2384163</v>
      </c>
      <c r="H29" s="24">
        <v>1044756</v>
      </c>
      <c r="I29" s="24">
        <v>1424159</v>
      </c>
      <c r="J29" s="24">
        <v>4853078</v>
      </c>
      <c r="K29" s="24">
        <v>947102</v>
      </c>
      <c r="L29" s="24">
        <v>1646479</v>
      </c>
      <c r="M29" s="24">
        <v>1110641</v>
      </c>
      <c r="N29" s="24">
        <v>3704222</v>
      </c>
      <c r="O29" s="24"/>
      <c r="P29" s="24"/>
      <c r="Q29" s="24"/>
      <c r="R29" s="24"/>
      <c r="S29" s="24"/>
      <c r="T29" s="24"/>
      <c r="U29" s="24"/>
      <c r="V29" s="24"/>
      <c r="W29" s="24">
        <v>8557300</v>
      </c>
      <c r="X29" s="24">
        <v>9684370</v>
      </c>
      <c r="Y29" s="24">
        <v>-1127070</v>
      </c>
      <c r="Z29" s="6">
        <v>-11.64</v>
      </c>
      <c r="AA29" s="22">
        <v>19013740</v>
      </c>
    </row>
    <row r="30" spans="1:27" ht="13.5">
      <c r="A30" s="5" t="s">
        <v>34</v>
      </c>
      <c r="B30" s="3"/>
      <c r="C30" s="25">
        <v>20878244</v>
      </c>
      <c r="D30" s="25"/>
      <c r="E30" s="26">
        <v>11102466</v>
      </c>
      <c r="F30" s="27">
        <v>11102466</v>
      </c>
      <c r="G30" s="27">
        <v>-329279</v>
      </c>
      <c r="H30" s="27">
        <v>1441366</v>
      </c>
      <c r="I30" s="27">
        <v>1039075</v>
      </c>
      <c r="J30" s="27">
        <v>2151162</v>
      </c>
      <c r="K30" s="27">
        <v>894050</v>
      </c>
      <c r="L30" s="27">
        <v>2020444</v>
      </c>
      <c r="M30" s="27">
        <v>888465</v>
      </c>
      <c r="N30" s="27">
        <v>3802959</v>
      </c>
      <c r="O30" s="27"/>
      <c r="P30" s="27"/>
      <c r="Q30" s="27"/>
      <c r="R30" s="27"/>
      <c r="S30" s="27"/>
      <c r="T30" s="27"/>
      <c r="U30" s="27"/>
      <c r="V30" s="27"/>
      <c r="W30" s="27">
        <v>5954121</v>
      </c>
      <c r="X30" s="27">
        <v>5902732</v>
      </c>
      <c r="Y30" s="27">
        <v>51389</v>
      </c>
      <c r="Z30" s="7">
        <v>0.87</v>
      </c>
      <c r="AA30" s="25">
        <v>11102466</v>
      </c>
    </row>
    <row r="31" spans="1:27" ht="13.5">
      <c r="A31" s="5" t="s">
        <v>35</v>
      </c>
      <c r="B31" s="3"/>
      <c r="C31" s="22">
        <v>25065565</v>
      </c>
      <c r="D31" s="22"/>
      <c r="E31" s="23">
        <v>23155630</v>
      </c>
      <c r="F31" s="24">
        <v>23155630</v>
      </c>
      <c r="G31" s="24">
        <v>2011812</v>
      </c>
      <c r="H31" s="24">
        <v>950750</v>
      </c>
      <c r="I31" s="24">
        <v>1563363</v>
      </c>
      <c r="J31" s="24">
        <v>4525925</v>
      </c>
      <c r="K31" s="24">
        <v>1611886</v>
      </c>
      <c r="L31" s="24">
        <v>2042425</v>
      </c>
      <c r="M31" s="24">
        <v>2756452</v>
      </c>
      <c r="N31" s="24">
        <v>6410763</v>
      </c>
      <c r="O31" s="24"/>
      <c r="P31" s="24"/>
      <c r="Q31" s="24"/>
      <c r="R31" s="24"/>
      <c r="S31" s="24"/>
      <c r="T31" s="24"/>
      <c r="U31" s="24"/>
      <c r="V31" s="24"/>
      <c r="W31" s="24">
        <v>10936688</v>
      </c>
      <c r="X31" s="24">
        <v>11821844</v>
      </c>
      <c r="Y31" s="24">
        <v>-885156</v>
      </c>
      <c r="Z31" s="6">
        <v>-7.49</v>
      </c>
      <c r="AA31" s="22">
        <v>23155630</v>
      </c>
    </row>
    <row r="32" spans="1:27" ht="13.5">
      <c r="A32" s="2" t="s">
        <v>36</v>
      </c>
      <c r="B32" s="3"/>
      <c r="C32" s="19">
        <f aca="true" t="shared" si="6" ref="C32:Y32">SUM(C33:C37)</f>
        <v>22598991</v>
      </c>
      <c r="D32" s="19">
        <f>SUM(D33:D37)</f>
        <v>0</v>
      </c>
      <c r="E32" s="20">
        <f t="shared" si="6"/>
        <v>28303590</v>
      </c>
      <c r="F32" s="21">
        <f t="shared" si="6"/>
        <v>28303590</v>
      </c>
      <c r="G32" s="21">
        <f t="shared" si="6"/>
        <v>2208831</v>
      </c>
      <c r="H32" s="21">
        <f t="shared" si="6"/>
        <v>1758235</v>
      </c>
      <c r="I32" s="21">
        <f t="shared" si="6"/>
        <v>2021109</v>
      </c>
      <c r="J32" s="21">
        <f t="shared" si="6"/>
        <v>5988175</v>
      </c>
      <c r="K32" s="21">
        <f t="shared" si="6"/>
        <v>2147738</v>
      </c>
      <c r="L32" s="21">
        <f t="shared" si="6"/>
        <v>3056057</v>
      </c>
      <c r="M32" s="21">
        <f t="shared" si="6"/>
        <v>2103875</v>
      </c>
      <c r="N32" s="21">
        <f t="shared" si="6"/>
        <v>7307670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13295845</v>
      </c>
      <c r="X32" s="21">
        <f t="shared" si="6"/>
        <v>14647832</v>
      </c>
      <c r="Y32" s="21">
        <f t="shared" si="6"/>
        <v>-1351987</v>
      </c>
      <c r="Z32" s="4">
        <f>+IF(X32&lt;&gt;0,+(Y32/X32)*100,0)</f>
        <v>-9.229946110796465</v>
      </c>
      <c r="AA32" s="19">
        <f>SUM(AA33:AA37)</f>
        <v>28303590</v>
      </c>
    </row>
    <row r="33" spans="1:27" ht="13.5">
      <c r="A33" s="5" t="s">
        <v>37</v>
      </c>
      <c r="B33" s="3"/>
      <c r="C33" s="22">
        <v>5435973</v>
      </c>
      <c r="D33" s="22"/>
      <c r="E33" s="23">
        <v>6508000</v>
      </c>
      <c r="F33" s="24">
        <v>6508000</v>
      </c>
      <c r="G33" s="24">
        <v>509330</v>
      </c>
      <c r="H33" s="24">
        <v>382644</v>
      </c>
      <c r="I33" s="24">
        <v>401553</v>
      </c>
      <c r="J33" s="24">
        <v>1293527</v>
      </c>
      <c r="K33" s="24">
        <v>398472</v>
      </c>
      <c r="L33" s="24">
        <v>619931</v>
      </c>
      <c r="M33" s="24">
        <v>457115</v>
      </c>
      <c r="N33" s="24">
        <v>1475518</v>
      </c>
      <c r="O33" s="24"/>
      <c r="P33" s="24"/>
      <c r="Q33" s="24"/>
      <c r="R33" s="24"/>
      <c r="S33" s="24"/>
      <c r="T33" s="24"/>
      <c r="U33" s="24"/>
      <c r="V33" s="24"/>
      <c r="W33" s="24">
        <v>2769045</v>
      </c>
      <c r="X33" s="24">
        <v>3353996</v>
      </c>
      <c r="Y33" s="24">
        <v>-584951</v>
      </c>
      <c r="Z33" s="6">
        <v>-17.44</v>
      </c>
      <c r="AA33" s="22">
        <v>6508000</v>
      </c>
    </row>
    <row r="34" spans="1:27" ht="13.5">
      <c r="A34" s="5" t="s">
        <v>38</v>
      </c>
      <c r="B34" s="3"/>
      <c r="C34" s="22">
        <v>8716743</v>
      </c>
      <c r="D34" s="22"/>
      <c r="E34" s="23">
        <v>12141500</v>
      </c>
      <c r="F34" s="24">
        <v>12141500</v>
      </c>
      <c r="G34" s="24">
        <v>967366</v>
      </c>
      <c r="H34" s="24">
        <v>748371</v>
      </c>
      <c r="I34" s="24">
        <v>903749</v>
      </c>
      <c r="J34" s="24">
        <v>2619486</v>
      </c>
      <c r="K34" s="24">
        <v>1025651</v>
      </c>
      <c r="L34" s="24">
        <v>1463477</v>
      </c>
      <c r="M34" s="24">
        <v>888534</v>
      </c>
      <c r="N34" s="24">
        <v>3377662</v>
      </c>
      <c r="O34" s="24"/>
      <c r="P34" s="24"/>
      <c r="Q34" s="24"/>
      <c r="R34" s="24"/>
      <c r="S34" s="24"/>
      <c r="T34" s="24"/>
      <c r="U34" s="24"/>
      <c r="V34" s="24"/>
      <c r="W34" s="24">
        <v>5997148</v>
      </c>
      <c r="X34" s="24">
        <v>6278756</v>
      </c>
      <c r="Y34" s="24">
        <v>-281608</v>
      </c>
      <c r="Z34" s="6">
        <v>-4.49</v>
      </c>
      <c r="AA34" s="22">
        <v>12141500</v>
      </c>
    </row>
    <row r="35" spans="1:27" ht="13.5">
      <c r="A35" s="5" t="s">
        <v>39</v>
      </c>
      <c r="B35" s="3"/>
      <c r="C35" s="22">
        <v>7593516</v>
      </c>
      <c r="D35" s="22"/>
      <c r="E35" s="23">
        <v>8462090</v>
      </c>
      <c r="F35" s="24">
        <v>8462090</v>
      </c>
      <c r="G35" s="24">
        <v>633173</v>
      </c>
      <c r="H35" s="24">
        <v>530984</v>
      </c>
      <c r="I35" s="24">
        <v>634706</v>
      </c>
      <c r="J35" s="24">
        <v>1798863</v>
      </c>
      <c r="K35" s="24">
        <v>645276</v>
      </c>
      <c r="L35" s="24">
        <v>863722</v>
      </c>
      <c r="M35" s="24">
        <v>680935</v>
      </c>
      <c r="N35" s="24">
        <v>2189933</v>
      </c>
      <c r="O35" s="24"/>
      <c r="P35" s="24"/>
      <c r="Q35" s="24"/>
      <c r="R35" s="24"/>
      <c r="S35" s="24"/>
      <c r="T35" s="24"/>
      <c r="U35" s="24"/>
      <c r="V35" s="24"/>
      <c r="W35" s="24">
        <v>3988796</v>
      </c>
      <c r="X35" s="24">
        <v>4391060</v>
      </c>
      <c r="Y35" s="24">
        <v>-402264</v>
      </c>
      <c r="Z35" s="6">
        <v>-9.16</v>
      </c>
      <c r="AA35" s="22">
        <v>8462090</v>
      </c>
    </row>
    <row r="36" spans="1:27" ht="13.5">
      <c r="A36" s="5" t="s">
        <v>40</v>
      </c>
      <c r="B36" s="3"/>
      <c r="C36" s="22">
        <v>852759</v>
      </c>
      <c r="D36" s="22"/>
      <c r="E36" s="23">
        <v>1192000</v>
      </c>
      <c r="F36" s="24">
        <v>1192000</v>
      </c>
      <c r="G36" s="24">
        <v>98962</v>
      </c>
      <c r="H36" s="24">
        <v>96236</v>
      </c>
      <c r="I36" s="24">
        <v>81101</v>
      </c>
      <c r="J36" s="24">
        <v>276299</v>
      </c>
      <c r="K36" s="24">
        <v>78339</v>
      </c>
      <c r="L36" s="24">
        <v>108927</v>
      </c>
      <c r="M36" s="24">
        <v>77291</v>
      </c>
      <c r="N36" s="24">
        <v>264557</v>
      </c>
      <c r="O36" s="24"/>
      <c r="P36" s="24"/>
      <c r="Q36" s="24"/>
      <c r="R36" s="24"/>
      <c r="S36" s="24"/>
      <c r="T36" s="24"/>
      <c r="U36" s="24"/>
      <c r="V36" s="24"/>
      <c r="W36" s="24">
        <v>540856</v>
      </c>
      <c r="X36" s="24">
        <v>624020</v>
      </c>
      <c r="Y36" s="24">
        <v>-83164</v>
      </c>
      <c r="Z36" s="6">
        <v>-13.33</v>
      </c>
      <c r="AA36" s="22">
        <v>1192000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26321917</v>
      </c>
      <c r="D38" s="19">
        <f>SUM(D39:D41)</f>
        <v>0</v>
      </c>
      <c r="E38" s="20">
        <f t="shared" si="7"/>
        <v>27763100</v>
      </c>
      <c r="F38" s="21">
        <f t="shared" si="7"/>
        <v>27763100</v>
      </c>
      <c r="G38" s="21">
        <f t="shared" si="7"/>
        <v>2310780</v>
      </c>
      <c r="H38" s="21">
        <f t="shared" si="7"/>
        <v>1762702</v>
      </c>
      <c r="I38" s="21">
        <f t="shared" si="7"/>
        <v>2288039</v>
      </c>
      <c r="J38" s="21">
        <f t="shared" si="7"/>
        <v>6361521</v>
      </c>
      <c r="K38" s="21">
        <f t="shared" si="7"/>
        <v>2357378</v>
      </c>
      <c r="L38" s="21">
        <f t="shared" si="7"/>
        <v>2895728</v>
      </c>
      <c r="M38" s="21">
        <f t="shared" si="7"/>
        <v>2385947</v>
      </c>
      <c r="N38" s="21">
        <f t="shared" si="7"/>
        <v>7639053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14000574</v>
      </c>
      <c r="X38" s="21">
        <f t="shared" si="7"/>
        <v>14351536</v>
      </c>
      <c r="Y38" s="21">
        <f t="shared" si="7"/>
        <v>-350962</v>
      </c>
      <c r="Z38" s="4">
        <f>+IF(X38&lt;&gt;0,+(Y38/X38)*100,0)</f>
        <v>-2.4454664643561497</v>
      </c>
      <c r="AA38" s="19">
        <f>SUM(AA39:AA41)</f>
        <v>27763100</v>
      </c>
    </row>
    <row r="39" spans="1:27" ht="13.5">
      <c r="A39" s="5" t="s">
        <v>43</v>
      </c>
      <c r="B39" s="3"/>
      <c r="C39" s="22">
        <v>3084844</v>
      </c>
      <c r="D39" s="22"/>
      <c r="E39" s="23">
        <v>3683700</v>
      </c>
      <c r="F39" s="24">
        <v>3683700</v>
      </c>
      <c r="G39" s="24">
        <v>242657</v>
      </c>
      <c r="H39" s="24">
        <v>233931</v>
      </c>
      <c r="I39" s="24">
        <v>245925</v>
      </c>
      <c r="J39" s="24">
        <v>722513</v>
      </c>
      <c r="K39" s="24">
        <v>220186</v>
      </c>
      <c r="L39" s="24">
        <v>356869</v>
      </c>
      <c r="M39" s="24">
        <v>222526</v>
      </c>
      <c r="N39" s="24">
        <v>799581</v>
      </c>
      <c r="O39" s="24"/>
      <c r="P39" s="24"/>
      <c r="Q39" s="24"/>
      <c r="R39" s="24"/>
      <c r="S39" s="24"/>
      <c r="T39" s="24"/>
      <c r="U39" s="24"/>
      <c r="V39" s="24"/>
      <c r="W39" s="24">
        <v>1522094</v>
      </c>
      <c r="X39" s="24">
        <v>1913838</v>
      </c>
      <c r="Y39" s="24">
        <v>-391744</v>
      </c>
      <c r="Z39" s="6">
        <v>-20.47</v>
      </c>
      <c r="AA39" s="22">
        <v>3683700</v>
      </c>
    </row>
    <row r="40" spans="1:27" ht="13.5">
      <c r="A40" s="5" t="s">
        <v>44</v>
      </c>
      <c r="B40" s="3"/>
      <c r="C40" s="22">
        <v>23237073</v>
      </c>
      <c r="D40" s="22"/>
      <c r="E40" s="23">
        <v>24079400</v>
      </c>
      <c r="F40" s="24">
        <v>24079400</v>
      </c>
      <c r="G40" s="24">
        <v>2068123</v>
      </c>
      <c r="H40" s="24">
        <v>1528771</v>
      </c>
      <c r="I40" s="24">
        <v>2042114</v>
      </c>
      <c r="J40" s="24">
        <v>5639008</v>
      </c>
      <c r="K40" s="24">
        <v>2137192</v>
      </c>
      <c r="L40" s="24">
        <v>2538859</v>
      </c>
      <c r="M40" s="24">
        <v>2163421</v>
      </c>
      <c r="N40" s="24">
        <v>6839472</v>
      </c>
      <c r="O40" s="24"/>
      <c r="P40" s="24"/>
      <c r="Q40" s="24"/>
      <c r="R40" s="24"/>
      <c r="S40" s="24"/>
      <c r="T40" s="24"/>
      <c r="U40" s="24"/>
      <c r="V40" s="24"/>
      <c r="W40" s="24">
        <v>12478480</v>
      </c>
      <c r="X40" s="24">
        <v>12437698</v>
      </c>
      <c r="Y40" s="24">
        <v>40782</v>
      </c>
      <c r="Z40" s="6">
        <v>0.33</v>
      </c>
      <c r="AA40" s="22">
        <v>24079400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97438447</v>
      </c>
      <c r="D42" s="19">
        <f>SUM(D43:D46)</f>
        <v>0</v>
      </c>
      <c r="E42" s="20">
        <f t="shared" si="8"/>
        <v>122217349</v>
      </c>
      <c r="F42" s="21">
        <f t="shared" si="8"/>
        <v>122217349</v>
      </c>
      <c r="G42" s="21">
        <f t="shared" si="8"/>
        <v>13071401</v>
      </c>
      <c r="H42" s="21">
        <f t="shared" si="8"/>
        <v>2999992</v>
      </c>
      <c r="I42" s="21">
        <f t="shared" si="8"/>
        <v>16603840</v>
      </c>
      <c r="J42" s="21">
        <f t="shared" si="8"/>
        <v>32675233</v>
      </c>
      <c r="K42" s="21">
        <f t="shared" si="8"/>
        <v>5098084</v>
      </c>
      <c r="L42" s="21">
        <f t="shared" si="8"/>
        <v>9277731</v>
      </c>
      <c r="M42" s="21">
        <f t="shared" si="8"/>
        <v>14313599</v>
      </c>
      <c r="N42" s="21">
        <f t="shared" si="8"/>
        <v>28689414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61364647</v>
      </c>
      <c r="X42" s="21">
        <f t="shared" si="8"/>
        <v>64588928</v>
      </c>
      <c r="Y42" s="21">
        <f t="shared" si="8"/>
        <v>-3224281</v>
      </c>
      <c r="Z42" s="4">
        <f>+IF(X42&lt;&gt;0,+(Y42/X42)*100,0)</f>
        <v>-4.992002654077181</v>
      </c>
      <c r="AA42" s="19">
        <f>SUM(AA43:AA46)</f>
        <v>122217349</v>
      </c>
    </row>
    <row r="43" spans="1:27" ht="13.5">
      <c r="A43" s="5" t="s">
        <v>47</v>
      </c>
      <c r="B43" s="3"/>
      <c r="C43" s="22">
        <v>63901305</v>
      </c>
      <c r="D43" s="22"/>
      <c r="E43" s="23">
        <v>78774000</v>
      </c>
      <c r="F43" s="24">
        <v>78774000</v>
      </c>
      <c r="G43" s="24">
        <v>9471092</v>
      </c>
      <c r="H43" s="24">
        <v>923887</v>
      </c>
      <c r="I43" s="24">
        <v>13784272</v>
      </c>
      <c r="J43" s="24">
        <v>24179251</v>
      </c>
      <c r="K43" s="24">
        <v>1999195</v>
      </c>
      <c r="L43" s="24">
        <v>5664281</v>
      </c>
      <c r="M43" s="24">
        <v>9805753</v>
      </c>
      <c r="N43" s="24">
        <v>17469229</v>
      </c>
      <c r="O43" s="24"/>
      <c r="P43" s="24"/>
      <c r="Q43" s="24"/>
      <c r="R43" s="24"/>
      <c r="S43" s="24"/>
      <c r="T43" s="24"/>
      <c r="U43" s="24"/>
      <c r="V43" s="24"/>
      <c r="W43" s="24">
        <v>41648480</v>
      </c>
      <c r="X43" s="24">
        <v>42293480</v>
      </c>
      <c r="Y43" s="24">
        <v>-645000</v>
      </c>
      <c r="Z43" s="6">
        <v>-1.53</v>
      </c>
      <c r="AA43" s="22">
        <v>78774000</v>
      </c>
    </row>
    <row r="44" spans="1:27" ht="13.5">
      <c r="A44" s="5" t="s">
        <v>48</v>
      </c>
      <c r="B44" s="3"/>
      <c r="C44" s="22">
        <v>13060790</v>
      </c>
      <c r="D44" s="22"/>
      <c r="E44" s="23">
        <v>17075449</v>
      </c>
      <c r="F44" s="24">
        <v>17075449</v>
      </c>
      <c r="G44" s="24">
        <v>1113419</v>
      </c>
      <c r="H44" s="24">
        <v>788284</v>
      </c>
      <c r="I44" s="24">
        <v>1027708</v>
      </c>
      <c r="J44" s="24">
        <v>2929411</v>
      </c>
      <c r="K44" s="24">
        <v>1112596</v>
      </c>
      <c r="L44" s="24">
        <v>1298400</v>
      </c>
      <c r="M44" s="24">
        <v>2126480</v>
      </c>
      <c r="N44" s="24">
        <v>4537476</v>
      </c>
      <c r="O44" s="24"/>
      <c r="P44" s="24"/>
      <c r="Q44" s="24"/>
      <c r="R44" s="24"/>
      <c r="S44" s="24"/>
      <c r="T44" s="24"/>
      <c r="U44" s="24"/>
      <c r="V44" s="24"/>
      <c r="W44" s="24">
        <v>7466887</v>
      </c>
      <c r="X44" s="24">
        <v>8884980</v>
      </c>
      <c r="Y44" s="24">
        <v>-1418093</v>
      </c>
      <c r="Z44" s="6">
        <v>-15.96</v>
      </c>
      <c r="AA44" s="22">
        <v>17075449</v>
      </c>
    </row>
    <row r="45" spans="1:27" ht="13.5">
      <c r="A45" s="5" t="s">
        <v>49</v>
      </c>
      <c r="B45" s="3"/>
      <c r="C45" s="25">
        <v>6366321</v>
      </c>
      <c r="D45" s="25"/>
      <c r="E45" s="26">
        <v>9426900</v>
      </c>
      <c r="F45" s="27">
        <v>9426900</v>
      </c>
      <c r="G45" s="27">
        <v>866200</v>
      </c>
      <c r="H45" s="27">
        <v>443542</v>
      </c>
      <c r="I45" s="27">
        <v>643127</v>
      </c>
      <c r="J45" s="27">
        <v>1952869</v>
      </c>
      <c r="K45" s="27">
        <v>772915</v>
      </c>
      <c r="L45" s="27">
        <v>767868</v>
      </c>
      <c r="M45" s="27">
        <v>1125852</v>
      </c>
      <c r="N45" s="27">
        <v>2666635</v>
      </c>
      <c r="O45" s="27"/>
      <c r="P45" s="27"/>
      <c r="Q45" s="27"/>
      <c r="R45" s="27"/>
      <c r="S45" s="27"/>
      <c r="T45" s="27"/>
      <c r="U45" s="27"/>
      <c r="V45" s="27"/>
      <c r="W45" s="27">
        <v>4619504</v>
      </c>
      <c r="X45" s="27">
        <v>4774968</v>
      </c>
      <c r="Y45" s="27">
        <v>-155464</v>
      </c>
      <c r="Z45" s="7">
        <v>-3.26</v>
      </c>
      <c r="AA45" s="25">
        <v>9426900</v>
      </c>
    </row>
    <row r="46" spans="1:27" ht="13.5">
      <c r="A46" s="5" t="s">
        <v>50</v>
      </c>
      <c r="B46" s="3"/>
      <c r="C46" s="22">
        <v>14110031</v>
      </c>
      <c r="D46" s="22"/>
      <c r="E46" s="23">
        <v>16941000</v>
      </c>
      <c r="F46" s="24">
        <v>16941000</v>
      </c>
      <c r="G46" s="24">
        <v>1620690</v>
      </c>
      <c r="H46" s="24">
        <v>844279</v>
      </c>
      <c r="I46" s="24">
        <v>1148733</v>
      </c>
      <c r="J46" s="24">
        <v>3613702</v>
      </c>
      <c r="K46" s="24">
        <v>1213378</v>
      </c>
      <c r="L46" s="24">
        <v>1547182</v>
      </c>
      <c r="M46" s="24">
        <v>1255514</v>
      </c>
      <c r="N46" s="24">
        <v>4016074</v>
      </c>
      <c r="O46" s="24"/>
      <c r="P46" s="24"/>
      <c r="Q46" s="24"/>
      <c r="R46" s="24"/>
      <c r="S46" s="24"/>
      <c r="T46" s="24"/>
      <c r="U46" s="24"/>
      <c r="V46" s="24"/>
      <c r="W46" s="24">
        <v>7629776</v>
      </c>
      <c r="X46" s="24">
        <v>8635500</v>
      </c>
      <c r="Y46" s="24">
        <v>-1005724</v>
      </c>
      <c r="Z46" s="6">
        <v>-11.65</v>
      </c>
      <c r="AA46" s="22">
        <v>16941000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210588603</v>
      </c>
      <c r="D48" s="40">
        <f>+D28+D32+D38+D42+D47</f>
        <v>0</v>
      </c>
      <c r="E48" s="41">
        <f t="shared" si="9"/>
        <v>231555875</v>
      </c>
      <c r="F48" s="42">
        <f t="shared" si="9"/>
        <v>231555875</v>
      </c>
      <c r="G48" s="42">
        <f t="shared" si="9"/>
        <v>21657708</v>
      </c>
      <c r="H48" s="42">
        <f t="shared" si="9"/>
        <v>9957801</v>
      </c>
      <c r="I48" s="42">
        <f t="shared" si="9"/>
        <v>24939585</v>
      </c>
      <c r="J48" s="42">
        <f t="shared" si="9"/>
        <v>56555094</v>
      </c>
      <c r="K48" s="42">
        <f t="shared" si="9"/>
        <v>13056238</v>
      </c>
      <c r="L48" s="42">
        <f t="shared" si="9"/>
        <v>20938864</v>
      </c>
      <c r="M48" s="42">
        <f t="shared" si="9"/>
        <v>23558979</v>
      </c>
      <c r="N48" s="42">
        <f t="shared" si="9"/>
        <v>57554081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114109175</v>
      </c>
      <c r="X48" s="42">
        <f t="shared" si="9"/>
        <v>120997242</v>
      </c>
      <c r="Y48" s="42">
        <f t="shared" si="9"/>
        <v>-6888067</v>
      </c>
      <c r="Z48" s="43">
        <f>+IF(X48&lt;&gt;0,+(Y48/X48)*100,0)</f>
        <v>-5.692747112368066</v>
      </c>
      <c r="AA48" s="40">
        <f>+AA28+AA32+AA38+AA42+AA47</f>
        <v>231555875</v>
      </c>
    </row>
    <row r="49" spans="1:27" ht="13.5">
      <c r="A49" s="14" t="s">
        <v>58</v>
      </c>
      <c r="B49" s="15"/>
      <c r="C49" s="44">
        <f aca="true" t="shared" si="10" ref="C49:Y49">+C25-C48</f>
        <v>22264759</v>
      </c>
      <c r="D49" s="44">
        <f>+D25-D48</f>
        <v>0</v>
      </c>
      <c r="E49" s="45">
        <f t="shared" si="10"/>
        <v>32368596</v>
      </c>
      <c r="F49" s="46">
        <f t="shared" si="10"/>
        <v>32368596</v>
      </c>
      <c r="G49" s="46">
        <f t="shared" si="10"/>
        <v>13441256</v>
      </c>
      <c r="H49" s="46">
        <f t="shared" si="10"/>
        <v>5826291</v>
      </c>
      <c r="I49" s="46">
        <f t="shared" si="10"/>
        <v>-10040998</v>
      </c>
      <c r="J49" s="46">
        <f t="shared" si="10"/>
        <v>9226549</v>
      </c>
      <c r="K49" s="46">
        <f t="shared" si="10"/>
        <v>3026819</v>
      </c>
      <c r="L49" s="46">
        <f t="shared" si="10"/>
        <v>2335821</v>
      </c>
      <c r="M49" s="46">
        <f t="shared" si="10"/>
        <v>-8192705</v>
      </c>
      <c r="N49" s="46">
        <f t="shared" si="10"/>
        <v>-2830065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6396484</v>
      </c>
      <c r="X49" s="46">
        <f>IF(F25=F48,0,X25-X48)</f>
        <v>8866227</v>
      </c>
      <c r="Y49" s="46">
        <f t="shared" si="10"/>
        <v>-2469743</v>
      </c>
      <c r="Z49" s="47">
        <f>+IF(X49&lt;&gt;0,+(Y49/X49)*100,0)</f>
        <v>-27.855625622939723</v>
      </c>
      <c r="AA49" s="44">
        <f>+AA25-AA48</f>
        <v>32368596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223146200</v>
      </c>
      <c r="D5" s="19">
        <f>SUM(D6:D8)</f>
        <v>0</v>
      </c>
      <c r="E5" s="20">
        <f t="shared" si="0"/>
        <v>218173142</v>
      </c>
      <c r="F5" s="21">
        <f t="shared" si="0"/>
        <v>219516938</v>
      </c>
      <c r="G5" s="21">
        <f t="shared" si="0"/>
        <v>17696597</v>
      </c>
      <c r="H5" s="21">
        <f t="shared" si="0"/>
        <v>45142608</v>
      </c>
      <c r="I5" s="21">
        <f t="shared" si="0"/>
        <v>11919690</v>
      </c>
      <c r="J5" s="21">
        <f t="shared" si="0"/>
        <v>74758895</v>
      </c>
      <c r="K5" s="21">
        <f t="shared" si="0"/>
        <v>14375318</v>
      </c>
      <c r="L5" s="21">
        <f t="shared" si="0"/>
        <v>12041448</v>
      </c>
      <c r="M5" s="21">
        <f t="shared" si="0"/>
        <v>27507894</v>
      </c>
      <c r="N5" s="21">
        <f t="shared" si="0"/>
        <v>53924660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128683555</v>
      </c>
      <c r="X5" s="21">
        <f t="shared" si="0"/>
        <v>113313000</v>
      </c>
      <c r="Y5" s="21">
        <f t="shared" si="0"/>
        <v>15370555</v>
      </c>
      <c r="Z5" s="4">
        <f>+IF(X5&lt;&gt;0,+(Y5/X5)*100,0)</f>
        <v>13.564688076390178</v>
      </c>
      <c r="AA5" s="19">
        <f>SUM(AA6:AA8)</f>
        <v>219516938</v>
      </c>
    </row>
    <row r="6" spans="1:27" ht="13.5">
      <c r="A6" s="5" t="s">
        <v>33</v>
      </c>
      <c r="B6" s="3"/>
      <c r="C6" s="22">
        <v>43384741</v>
      </c>
      <c r="D6" s="22"/>
      <c r="E6" s="23">
        <v>31820639</v>
      </c>
      <c r="F6" s="24">
        <v>31820639</v>
      </c>
      <c r="G6" s="24">
        <v>62233</v>
      </c>
      <c r="H6" s="24">
        <v>105112</v>
      </c>
      <c r="I6" s="24">
        <v>115302</v>
      </c>
      <c r="J6" s="24">
        <v>282647</v>
      </c>
      <c r="K6" s="24">
        <v>466748</v>
      </c>
      <c r="L6" s="24">
        <v>805188</v>
      </c>
      <c r="M6" s="24">
        <v>14134846</v>
      </c>
      <c r="N6" s="24">
        <v>15406782</v>
      </c>
      <c r="O6" s="24"/>
      <c r="P6" s="24"/>
      <c r="Q6" s="24"/>
      <c r="R6" s="24"/>
      <c r="S6" s="24"/>
      <c r="T6" s="24"/>
      <c r="U6" s="24"/>
      <c r="V6" s="24"/>
      <c r="W6" s="24">
        <v>15689429</v>
      </c>
      <c r="X6" s="24">
        <v>17865000</v>
      </c>
      <c r="Y6" s="24">
        <v>-2175571</v>
      </c>
      <c r="Z6" s="6">
        <v>-12.18</v>
      </c>
      <c r="AA6" s="22">
        <v>31820639</v>
      </c>
    </row>
    <row r="7" spans="1:27" ht="13.5">
      <c r="A7" s="5" t="s">
        <v>34</v>
      </c>
      <c r="B7" s="3"/>
      <c r="C7" s="25">
        <v>178381697</v>
      </c>
      <c r="D7" s="25"/>
      <c r="E7" s="26">
        <v>184667485</v>
      </c>
      <c r="F7" s="27">
        <v>184667485</v>
      </c>
      <c r="G7" s="27">
        <v>17480394</v>
      </c>
      <c r="H7" s="27">
        <v>44829132</v>
      </c>
      <c r="I7" s="27">
        <v>11708889</v>
      </c>
      <c r="J7" s="27">
        <v>74018415</v>
      </c>
      <c r="K7" s="27">
        <v>13937099</v>
      </c>
      <c r="L7" s="27">
        <v>10689627</v>
      </c>
      <c r="M7" s="27">
        <v>13098232</v>
      </c>
      <c r="N7" s="27">
        <v>37724958</v>
      </c>
      <c r="O7" s="27"/>
      <c r="P7" s="27"/>
      <c r="Q7" s="27"/>
      <c r="R7" s="27"/>
      <c r="S7" s="27"/>
      <c r="T7" s="27"/>
      <c r="U7" s="27"/>
      <c r="V7" s="27"/>
      <c r="W7" s="27">
        <v>111743373</v>
      </c>
      <c r="X7" s="27">
        <v>94608000</v>
      </c>
      <c r="Y7" s="27">
        <v>17135373</v>
      </c>
      <c r="Z7" s="7">
        <v>18.11</v>
      </c>
      <c r="AA7" s="25">
        <v>184667485</v>
      </c>
    </row>
    <row r="8" spans="1:27" ht="13.5">
      <c r="A8" s="5" t="s">
        <v>35</v>
      </c>
      <c r="B8" s="3"/>
      <c r="C8" s="22">
        <v>1379762</v>
      </c>
      <c r="D8" s="22"/>
      <c r="E8" s="23">
        <v>1685018</v>
      </c>
      <c r="F8" s="24">
        <v>3028814</v>
      </c>
      <c r="G8" s="24">
        <v>153970</v>
      </c>
      <c r="H8" s="24">
        <v>208364</v>
      </c>
      <c r="I8" s="24">
        <v>95499</v>
      </c>
      <c r="J8" s="24">
        <v>457833</v>
      </c>
      <c r="K8" s="24">
        <v>-28529</v>
      </c>
      <c r="L8" s="24">
        <v>546633</v>
      </c>
      <c r="M8" s="24">
        <v>274816</v>
      </c>
      <c r="N8" s="24">
        <v>792920</v>
      </c>
      <c r="O8" s="24"/>
      <c r="P8" s="24"/>
      <c r="Q8" s="24"/>
      <c r="R8" s="24"/>
      <c r="S8" s="24"/>
      <c r="T8" s="24"/>
      <c r="U8" s="24"/>
      <c r="V8" s="24"/>
      <c r="W8" s="24">
        <v>1250753</v>
      </c>
      <c r="X8" s="24">
        <v>840000</v>
      </c>
      <c r="Y8" s="24">
        <v>410753</v>
      </c>
      <c r="Z8" s="6">
        <v>48.9</v>
      </c>
      <c r="AA8" s="22">
        <v>3028814</v>
      </c>
    </row>
    <row r="9" spans="1:27" ht="13.5">
      <c r="A9" s="2" t="s">
        <v>36</v>
      </c>
      <c r="B9" s="3"/>
      <c r="C9" s="19">
        <f aca="true" t="shared" si="1" ref="C9:Y9">SUM(C10:C14)</f>
        <v>10043930</v>
      </c>
      <c r="D9" s="19">
        <f>SUM(D10:D14)</f>
        <v>0</v>
      </c>
      <c r="E9" s="20">
        <f t="shared" si="1"/>
        <v>41516627</v>
      </c>
      <c r="F9" s="21">
        <f t="shared" si="1"/>
        <v>41843519</v>
      </c>
      <c r="G9" s="21">
        <f t="shared" si="1"/>
        <v>739700</v>
      </c>
      <c r="H9" s="21">
        <f t="shared" si="1"/>
        <v>985916</v>
      </c>
      <c r="I9" s="21">
        <f t="shared" si="1"/>
        <v>1442977</v>
      </c>
      <c r="J9" s="21">
        <f t="shared" si="1"/>
        <v>3168593</v>
      </c>
      <c r="K9" s="21">
        <f t="shared" si="1"/>
        <v>1220227</v>
      </c>
      <c r="L9" s="21">
        <f t="shared" si="1"/>
        <v>907653</v>
      </c>
      <c r="M9" s="21">
        <f t="shared" si="1"/>
        <v>3824947</v>
      </c>
      <c r="N9" s="21">
        <f t="shared" si="1"/>
        <v>5952827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9121420</v>
      </c>
      <c r="X9" s="21">
        <f t="shared" si="1"/>
        <v>16661934</v>
      </c>
      <c r="Y9" s="21">
        <f t="shared" si="1"/>
        <v>-7540514</v>
      </c>
      <c r="Z9" s="4">
        <f>+IF(X9&lt;&gt;0,+(Y9/X9)*100,0)</f>
        <v>-45.25593487526718</v>
      </c>
      <c r="AA9" s="19">
        <f>SUM(AA10:AA14)</f>
        <v>41843519</v>
      </c>
    </row>
    <row r="10" spans="1:27" ht="13.5">
      <c r="A10" s="5" t="s">
        <v>37</v>
      </c>
      <c r="B10" s="3"/>
      <c r="C10" s="22">
        <v>1583011</v>
      </c>
      <c r="D10" s="22"/>
      <c r="E10" s="23">
        <v>4325375</v>
      </c>
      <c r="F10" s="24">
        <v>4391838</v>
      </c>
      <c r="G10" s="24">
        <v>64930</v>
      </c>
      <c r="H10" s="24">
        <v>58315</v>
      </c>
      <c r="I10" s="24">
        <v>64122</v>
      </c>
      <c r="J10" s="24">
        <v>187367</v>
      </c>
      <c r="K10" s="24">
        <v>353266</v>
      </c>
      <c r="L10" s="24">
        <v>333414</v>
      </c>
      <c r="M10" s="24">
        <v>641882</v>
      </c>
      <c r="N10" s="24">
        <v>1328562</v>
      </c>
      <c r="O10" s="24"/>
      <c r="P10" s="24"/>
      <c r="Q10" s="24"/>
      <c r="R10" s="24"/>
      <c r="S10" s="24"/>
      <c r="T10" s="24"/>
      <c r="U10" s="24"/>
      <c r="V10" s="24"/>
      <c r="W10" s="24">
        <v>1515929</v>
      </c>
      <c r="X10" s="24">
        <v>2162694</v>
      </c>
      <c r="Y10" s="24">
        <v>-646765</v>
      </c>
      <c r="Z10" s="6">
        <v>-29.91</v>
      </c>
      <c r="AA10" s="22">
        <v>4391838</v>
      </c>
    </row>
    <row r="11" spans="1:27" ht="13.5">
      <c r="A11" s="5" t="s">
        <v>38</v>
      </c>
      <c r="B11" s="3"/>
      <c r="C11" s="22">
        <v>6600373</v>
      </c>
      <c r="D11" s="22"/>
      <c r="E11" s="23">
        <v>20690285</v>
      </c>
      <c r="F11" s="24">
        <v>20950714</v>
      </c>
      <c r="G11" s="24">
        <v>511988</v>
      </c>
      <c r="H11" s="24">
        <v>738172</v>
      </c>
      <c r="I11" s="24">
        <v>1073540</v>
      </c>
      <c r="J11" s="24">
        <v>2323700</v>
      </c>
      <c r="K11" s="24">
        <v>882745</v>
      </c>
      <c r="L11" s="24">
        <v>554691</v>
      </c>
      <c r="M11" s="24">
        <v>737943</v>
      </c>
      <c r="N11" s="24">
        <v>2175379</v>
      </c>
      <c r="O11" s="24"/>
      <c r="P11" s="24"/>
      <c r="Q11" s="24"/>
      <c r="R11" s="24"/>
      <c r="S11" s="24"/>
      <c r="T11" s="24"/>
      <c r="U11" s="24"/>
      <c r="V11" s="24"/>
      <c r="W11" s="24">
        <v>4499079</v>
      </c>
      <c r="X11" s="24">
        <v>6345138</v>
      </c>
      <c r="Y11" s="24">
        <v>-1846059</v>
      </c>
      <c r="Z11" s="6">
        <v>-29.09</v>
      </c>
      <c r="AA11" s="22">
        <v>20950714</v>
      </c>
    </row>
    <row r="12" spans="1:27" ht="13.5">
      <c r="A12" s="5" t="s">
        <v>39</v>
      </c>
      <c r="B12" s="3"/>
      <c r="C12" s="22">
        <v>-476008</v>
      </c>
      <c r="D12" s="22"/>
      <c r="E12" s="23">
        <v>-671756</v>
      </c>
      <c r="F12" s="24">
        <v>-671756</v>
      </c>
      <c r="G12" s="24">
        <v>277118</v>
      </c>
      <c r="H12" s="24">
        <v>215645</v>
      </c>
      <c r="I12" s="24">
        <v>266605</v>
      </c>
      <c r="J12" s="24">
        <v>759368</v>
      </c>
      <c r="K12" s="24">
        <v>-60766</v>
      </c>
      <c r="L12" s="24">
        <v>-24734</v>
      </c>
      <c r="M12" s="24">
        <v>2434983</v>
      </c>
      <c r="N12" s="24">
        <v>2349483</v>
      </c>
      <c r="O12" s="24"/>
      <c r="P12" s="24"/>
      <c r="Q12" s="24"/>
      <c r="R12" s="24"/>
      <c r="S12" s="24"/>
      <c r="T12" s="24"/>
      <c r="U12" s="24"/>
      <c r="V12" s="24"/>
      <c r="W12" s="24">
        <v>3108851</v>
      </c>
      <c r="X12" s="24">
        <v>-335898</v>
      </c>
      <c r="Y12" s="24">
        <v>3444749</v>
      </c>
      <c r="Z12" s="6">
        <v>-1025.53</v>
      </c>
      <c r="AA12" s="22">
        <v>-671756</v>
      </c>
    </row>
    <row r="13" spans="1:27" ht="13.5">
      <c r="A13" s="5" t="s">
        <v>40</v>
      </c>
      <c r="B13" s="3"/>
      <c r="C13" s="22">
        <v>2336554</v>
      </c>
      <c r="D13" s="22"/>
      <c r="E13" s="23">
        <v>17172723</v>
      </c>
      <c r="F13" s="24">
        <v>17172723</v>
      </c>
      <c r="G13" s="24">
        <v>-114336</v>
      </c>
      <c r="H13" s="24">
        <v>-26216</v>
      </c>
      <c r="I13" s="24">
        <v>38710</v>
      </c>
      <c r="J13" s="24">
        <v>-101842</v>
      </c>
      <c r="K13" s="24">
        <v>44982</v>
      </c>
      <c r="L13" s="24">
        <v>44282</v>
      </c>
      <c r="M13" s="24">
        <v>10139</v>
      </c>
      <c r="N13" s="24">
        <v>99403</v>
      </c>
      <c r="O13" s="24"/>
      <c r="P13" s="24"/>
      <c r="Q13" s="24"/>
      <c r="R13" s="24"/>
      <c r="S13" s="24"/>
      <c r="T13" s="24"/>
      <c r="U13" s="24"/>
      <c r="V13" s="24"/>
      <c r="W13" s="24">
        <v>-2439</v>
      </c>
      <c r="X13" s="24">
        <v>8490000</v>
      </c>
      <c r="Y13" s="24">
        <v>-8492439</v>
      </c>
      <c r="Z13" s="6">
        <v>-100.03</v>
      </c>
      <c r="AA13" s="22">
        <v>17172723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35257388</v>
      </c>
      <c r="D15" s="19">
        <f>SUM(D16:D18)</f>
        <v>0</v>
      </c>
      <c r="E15" s="20">
        <f t="shared" si="2"/>
        <v>27317081</v>
      </c>
      <c r="F15" s="21">
        <f t="shared" si="2"/>
        <v>27344881</v>
      </c>
      <c r="G15" s="21">
        <f t="shared" si="2"/>
        <v>604076</v>
      </c>
      <c r="H15" s="21">
        <f t="shared" si="2"/>
        <v>1000867</v>
      </c>
      <c r="I15" s="21">
        <f t="shared" si="2"/>
        <v>631472</v>
      </c>
      <c r="J15" s="21">
        <f t="shared" si="2"/>
        <v>2236415</v>
      </c>
      <c r="K15" s="21">
        <f t="shared" si="2"/>
        <v>1105841</v>
      </c>
      <c r="L15" s="21">
        <f t="shared" si="2"/>
        <v>1268196</v>
      </c>
      <c r="M15" s="21">
        <f t="shared" si="2"/>
        <v>914280</v>
      </c>
      <c r="N15" s="21">
        <f t="shared" si="2"/>
        <v>3288317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5524732</v>
      </c>
      <c r="X15" s="21">
        <f t="shared" si="2"/>
        <v>13607496</v>
      </c>
      <c r="Y15" s="21">
        <f t="shared" si="2"/>
        <v>-8082764</v>
      </c>
      <c r="Z15" s="4">
        <f>+IF(X15&lt;&gt;0,+(Y15/X15)*100,0)</f>
        <v>-59.39934871191584</v>
      </c>
      <c r="AA15" s="19">
        <f>SUM(AA16:AA18)</f>
        <v>27344881</v>
      </c>
    </row>
    <row r="16" spans="1:27" ht="13.5">
      <c r="A16" s="5" t="s">
        <v>43</v>
      </c>
      <c r="B16" s="3"/>
      <c r="C16" s="22">
        <v>4883705</v>
      </c>
      <c r="D16" s="22"/>
      <c r="E16" s="23">
        <v>3739550</v>
      </c>
      <c r="F16" s="24">
        <v>3767350</v>
      </c>
      <c r="G16" s="24">
        <v>268148</v>
      </c>
      <c r="H16" s="24">
        <v>249241</v>
      </c>
      <c r="I16" s="24">
        <v>229614</v>
      </c>
      <c r="J16" s="24">
        <v>747003</v>
      </c>
      <c r="K16" s="24">
        <v>679857</v>
      </c>
      <c r="L16" s="24">
        <v>773309</v>
      </c>
      <c r="M16" s="24">
        <v>502869</v>
      </c>
      <c r="N16" s="24">
        <v>1956035</v>
      </c>
      <c r="O16" s="24"/>
      <c r="P16" s="24"/>
      <c r="Q16" s="24"/>
      <c r="R16" s="24"/>
      <c r="S16" s="24"/>
      <c r="T16" s="24"/>
      <c r="U16" s="24"/>
      <c r="V16" s="24"/>
      <c r="W16" s="24">
        <v>2703038</v>
      </c>
      <c r="X16" s="24">
        <v>1818750</v>
      </c>
      <c r="Y16" s="24">
        <v>884288</v>
      </c>
      <c r="Z16" s="6">
        <v>48.62</v>
      </c>
      <c r="AA16" s="22">
        <v>3767350</v>
      </c>
    </row>
    <row r="17" spans="1:27" ht="13.5">
      <c r="A17" s="5" t="s">
        <v>44</v>
      </c>
      <c r="B17" s="3"/>
      <c r="C17" s="22">
        <v>30373538</v>
      </c>
      <c r="D17" s="22"/>
      <c r="E17" s="23">
        <v>23577281</v>
      </c>
      <c r="F17" s="24">
        <v>23577281</v>
      </c>
      <c r="G17" s="24">
        <v>335928</v>
      </c>
      <c r="H17" s="24">
        <v>751626</v>
      </c>
      <c r="I17" s="24">
        <v>401858</v>
      </c>
      <c r="J17" s="24">
        <v>1489412</v>
      </c>
      <c r="K17" s="24">
        <v>425984</v>
      </c>
      <c r="L17" s="24">
        <v>398985</v>
      </c>
      <c r="M17" s="24">
        <v>411411</v>
      </c>
      <c r="N17" s="24">
        <v>1236380</v>
      </c>
      <c r="O17" s="24"/>
      <c r="P17" s="24"/>
      <c r="Q17" s="24"/>
      <c r="R17" s="24"/>
      <c r="S17" s="24"/>
      <c r="T17" s="24"/>
      <c r="U17" s="24"/>
      <c r="V17" s="24"/>
      <c r="W17" s="24">
        <v>2725792</v>
      </c>
      <c r="X17" s="24">
        <v>11788626</v>
      </c>
      <c r="Y17" s="24">
        <v>-9062834</v>
      </c>
      <c r="Z17" s="6">
        <v>-76.88</v>
      </c>
      <c r="AA17" s="22">
        <v>23577281</v>
      </c>
    </row>
    <row r="18" spans="1:27" ht="13.5">
      <c r="A18" s="5" t="s">
        <v>45</v>
      </c>
      <c r="B18" s="3"/>
      <c r="C18" s="22">
        <v>145</v>
      </c>
      <c r="D18" s="22"/>
      <c r="E18" s="23">
        <v>250</v>
      </c>
      <c r="F18" s="24">
        <v>250</v>
      </c>
      <c r="G18" s="24"/>
      <c r="H18" s="24"/>
      <c r="I18" s="24"/>
      <c r="J18" s="24"/>
      <c r="K18" s="24"/>
      <c r="L18" s="24">
        <v>95902</v>
      </c>
      <c r="M18" s="24"/>
      <c r="N18" s="24">
        <v>95902</v>
      </c>
      <c r="O18" s="24"/>
      <c r="P18" s="24"/>
      <c r="Q18" s="24"/>
      <c r="R18" s="24"/>
      <c r="S18" s="24"/>
      <c r="T18" s="24"/>
      <c r="U18" s="24"/>
      <c r="V18" s="24"/>
      <c r="W18" s="24">
        <v>95902</v>
      </c>
      <c r="X18" s="24">
        <v>120</v>
      </c>
      <c r="Y18" s="24">
        <v>95782</v>
      </c>
      <c r="Z18" s="6">
        <v>79818.33</v>
      </c>
      <c r="AA18" s="22">
        <v>250</v>
      </c>
    </row>
    <row r="19" spans="1:27" ht="13.5">
      <c r="A19" s="2" t="s">
        <v>46</v>
      </c>
      <c r="B19" s="8"/>
      <c r="C19" s="19">
        <f aca="true" t="shared" si="3" ref="C19:Y19">SUM(C20:C23)</f>
        <v>443514190</v>
      </c>
      <c r="D19" s="19">
        <f>SUM(D20:D23)</f>
        <v>0</v>
      </c>
      <c r="E19" s="20">
        <f t="shared" si="3"/>
        <v>500767625</v>
      </c>
      <c r="F19" s="21">
        <f t="shared" si="3"/>
        <v>502901244</v>
      </c>
      <c r="G19" s="21">
        <f t="shared" si="3"/>
        <v>55834425</v>
      </c>
      <c r="H19" s="21">
        <f t="shared" si="3"/>
        <v>45094913</v>
      </c>
      <c r="I19" s="21">
        <f t="shared" si="3"/>
        <v>36884394</v>
      </c>
      <c r="J19" s="21">
        <f t="shared" si="3"/>
        <v>137813732</v>
      </c>
      <c r="K19" s="21">
        <f t="shared" si="3"/>
        <v>38334530</v>
      </c>
      <c r="L19" s="21">
        <f t="shared" si="3"/>
        <v>36577032</v>
      </c>
      <c r="M19" s="21">
        <f t="shared" si="3"/>
        <v>37406235</v>
      </c>
      <c r="N19" s="21">
        <f t="shared" si="3"/>
        <v>112317797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250131529</v>
      </c>
      <c r="X19" s="21">
        <f t="shared" si="3"/>
        <v>245324702</v>
      </c>
      <c r="Y19" s="21">
        <f t="shared" si="3"/>
        <v>4806827</v>
      </c>
      <c r="Z19" s="4">
        <f>+IF(X19&lt;&gt;0,+(Y19/X19)*100,0)</f>
        <v>1.9593734184990468</v>
      </c>
      <c r="AA19" s="19">
        <f>SUM(AA20:AA23)</f>
        <v>502901244</v>
      </c>
    </row>
    <row r="20" spans="1:27" ht="13.5">
      <c r="A20" s="5" t="s">
        <v>47</v>
      </c>
      <c r="B20" s="3"/>
      <c r="C20" s="22">
        <v>249694649</v>
      </c>
      <c r="D20" s="22"/>
      <c r="E20" s="23">
        <v>287923440</v>
      </c>
      <c r="F20" s="24">
        <v>287923440</v>
      </c>
      <c r="G20" s="24">
        <v>26455030</v>
      </c>
      <c r="H20" s="24">
        <v>23373162</v>
      </c>
      <c r="I20" s="24">
        <v>22615594</v>
      </c>
      <c r="J20" s="24">
        <v>72443786</v>
      </c>
      <c r="K20" s="24">
        <v>23423386</v>
      </c>
      <c r="L20" s="24">
        <v>19989554</v>
      </c>
      <c r="M20" s="24">
        <v>33451835</v>
      </c>
      <c r="N20" s="24">
        <v>76864775</v>
      </c>
      <c r="O20" s="24"/>
      <c r="P20" s="24"/>
      <c r="Q20" s="24"/>
      <c r="R20" s="24"/>
      <c r="S20" s="24"/>
      <c r="T20" s="24"/>
      <c r="U20" s="24"/>
      <c r="V20" s="24"/>
      <c r="W20" s="24">
        <v>149308561</v>
      </c>
      <c r="X20" s="24">
        <v>138902684</v>
      </c>
      <c r="Y20" s="24">
        <v>10405877</v>
      </c>
      <c r="Z20" s="6">
        <v>7.49</v>
      </c>
      <c r="AA20" s="22">
        <v>287923440</v>
      </c>
    </row>
    <row r="21" spans="1:27" ht="13.5">
      <c r="A21" s="5" t="s">
        <v>48</v>
      </c>
      <c r="B21" s="3"/>
      <c r="C21" s="22">
        <v>110291319</v>
      </c>
      <c r="D21" s="22"/>
      <c r="E21" s="23">
        <v>108027501</v>
      </c>
      <c r="F21" s="24">
        <v>110161120</v>
      </c>
      <c r="G21" s="24">
        <v>14261722</v>
      </c>
      <c r="H21" s="24">
        <v>9016005</v>
      </c>
      <c r="I21" s="24">
        <v>8623756</v>
      </c>
      <c r="J21" s="24">
        <v>31901483</v>
      </c>
      <c r="K21" s="24">
        <v>8147505</v>
      </c>
      <c r="L21" s="24">
        <v>9250942</v>
      </c>
      <c r="M21" s="24">
        <v>9444799</v>
      </c>
      <c r="N21" s="24">
        <v>26843246</v>
      </c>
      <c r="O21" s="24"/>
      <c r="P21" s="24"/>
      <c r="Q21" s="24"/>
      <c r="R21" s="24"/>
      <c r="S21" s="24"/>
      <c r="T21" s="24"/>
      <c r="U21" s="24"/>
      <c r="V21" s="24"/>
      <c r="W21" s="24">
        <v>58744729</v>
      </c>
      <c r="X21" s="24">
        <v>54013716</v>
      </c>
      <c r="Y21" s="24">
        <v>4731013</v>
      </c>
      <c r="Z21" s="6">
        <v>8.76</v>
      </c>
      <c r="AA21" s="22">
        <v>110161120</v>
      </c>
    </row>
    <row r="22" spans="1:27" ht="13.5">
      <c r="A22" s="5" t="s">
        <v>49</v>
      </c>
      <c r="B22" s="3"/>
      <c r="C22" s="25">
        <v>47233272</v>
      </c>
      <c r="D22" s="25"/>
      <c r="E22" s="26">
        <v>53202474</v>
      </c>
      <c r="F22" s="27">
        <v>53202474</v>
      </c>
      <c r="G22" s="27">
        <v>5183426</v>
      </c>
      <c r="H22" s="27">
        <v>8025667</v>
      </c>
      <c r="I22" s="27">
        <v>2192899</v>
      </c>
      <c r="J22" s="27">
        <v>15401992</v>
      </c>
      <c r="K22" s="27">
        <v>3299295</v>
      </c>
      <c r="L22" s="27">
        <v>3830937</v>
      </c>
      <c r="M22" s="27">
        <v>-9722918</v>
      </c>
      <c r="N22" s="27">
        <v>-2592686</v>
      </c>
      <c r="O22" s="27"/>
      <c r="P22" s="27"/>
      <c r="Q22" s="27"/>
      <c r="R22" s="27"/>
      <c r="S22" s="27"/>
      <c r="T22" s="27"/>
      <c r="U22" s="27"/>
      <c r="V22" s="27"/>
      <c r="W22" s="27">
        <v>12809306</v>
      </c>
      <c r="X22" s="27">
        <v>26601210</v>
      </c>
      <c r="Y22" s="27">
        <v>-13791904</v>
      </c>
      <c r="Z22" s="7">
        <v>-51.85</v>
      </c>
      <c r="AA22" s="25">
        <v>53202474</v>
      </c>
    </row>
    <row r="23" spans="1:27" ht="13.5">
      <c r="A23" s="5" t="s">
        <v>50</v>
      </c>
      <c r="B23" s="3"/>
      <c r="C23" s="22">
        <v>36294950</v>
      </c>
      <c r="D23" s="22"/>
      <c r="E23" s="23">
        <v>51614210</v>
      </c>
      <c r="F23" s="24">
        <v>51614210</v>
      </c>
      <c r="G23" s="24">
        <v>9934247</v>
      </c>
      <c r="H23" s="24">
        <v>4680079</v>
      </c>
      <c r="I23" s="24">
        <v>3452145</v>
      </c>
      <c r="J23" s="24">
        <v>18066471</v>
      </c>
      <c r="K23" s="24">
        <v>3464344</v>
      </c>
      <c r="L23" s="24">
        <v>3505599</v>
      </c>
      <c r="M23" s="24">
        <v>4232519</v>
      </c>
      <c r="N23" s="24">
        <v>11202462</v>
      </c>
      <c r="O23" s="24"/>
      <c r="P23" s="24"/>
      <c r="Q23" s="24"/>
      <c r="R23" s="24"/>
      <c r="S23" s="24"/>
      <c r="T23" s="24"/>
      <c r="U23" s="24"/>
      <c r="V23" s="24"/>
      <c r="W23" s="24">
        <v>29268933</v>
      </c>
      <c r="X23" s="24">
        <v>25807092</v>
      </c>
      <c r="Y23" s="24">
        <v>3461841</v>
      </c>
      <c r="Z23" s="6">
        <v>13.41</v>
      </c>
      <c r="AA23" s="22">
        <v>51614210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711961708</v>
      </c>
      <c r="D25" s="40">
        <f>+D5+D9+D15+D19+D24</f>
        <v>0</v>
      </c>
      <c r="E25" s="41">
        <f t="shared" si="4"/>
        <v>787774475</v>
      </c>
      <c r="F25" s="42">
        <f t="shared" si="4"/>
        <v>791606582</v>
      </c>
      <c r="G25" s="42">
        <f t="shared" si="4"/>
        <v>74874798</v>
      </c>
      <c r="H25" s="42">
        <f t="shared" si="4"/>
        <v>92224304</v>
      </c>
      <c r="I25" s="42">
        <f t="shared" si="4"/>
        <v>50878533</v>
      </c>
      <c r="J25" s="42">
        <f t="shared" si="4"/>
        <v>217977635</v>
      </c>
      <c r="K25" s="42">
        <f t="shared" si="4"/>
        <v>55035916</v>
      </c>
      <c r="L25" s="42">
        <f t="shared" si="4"/>
        <v>50794329</v>
      </c>
      <c r="M25" s="42">
        <f t="shared" si="4"/>
        <v>69653356</v>
      </c>
      <c r="N25" s="42">
        <f t="shared" si="4"/>
        <v>175483601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393461236</v>
      </c>
      <c r="X25" s="42">
        <f t="shared" si="4"/>
        <v>388907132</v>
      </c>
      <c r="Y25" s="42">
        <f t="shared" si="4"/>
        <v>4554104</v>
      </c>
      <c r="Z25" s="43">
        <f>+IF(X25&lt;&gt;0,+(Y25/X25)*100,0)</f>
        <v>1.1710003816540964</v>
      </c>
      <c r="AA25" s="40">
        <f>+AA5+AA9+AA15+AA19+AA24</f>
        <v>791606582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133248010</v>
      </c>
      <c r="D28" s="19">
        <f>SUM(D29:D31)</f>
        <v>0</v>
      </c>
      <c r="E28" s="20">
        <f t="shared" si="5"/>
        <v>182872501</v>
      </c>
      <c r="F28" s="21">
        <f t="shared" si="5"/>
        <v>184216297</v>
      </c>
      <c r="G28" s="21">
        <f t="shared" si="5"/>
        <v>6519420</v>
      </c>
      <c r="H28" s="21">
        <f t="shared" si="5"/>
        <v>15307825</v>
      </c>
      <c r="I28" s="21">
        <f t="shared" si="5"/>
        <v>7205951</v>
      </c>
      <c r="J28" s="21">
        <f t="shared" si="5"/>
        <v>29033196</v>
      </c>
      <c r="K28" s="21">
        <f t="shared" si="5"/>
        <v>13775761</v>
      </c>
      <c r="L28" s="21">
        <f t="shared" si="5"/>
        <v>12288144</v>
      </c>
      <c r="M28" s="21">
        <f t="shared" si="5"/>
        <v>11546251</v>
      </c>
      <c r="N28" s="21">
        <f t="shared" si="5"/>
        <v>37610156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66643352</v>
      </c>
      <c r="X28" s="21">
        <f t="shared" si="5"/>
        <v>76690330</v>
      </c>
      <c r="Y28" s="21">
        <f t="shared" si="5"/>
        <v>-10046978</v>
      </c>
      <c r="Z28" s="4">
        <f>+IF(X28&lt;&gt;0,+(Y28/X28)*100,0)</f>
        <v>-13.10071035031405</v>
      </c>
      <c r="AA28" s="19">
        <f>SUM(AA29:AA31)</f>
        <v>184216297</v>
      </c>
    </row>
    <row r="29" spans="1:27" ht="13.5">
      <c r="A29" s="5" t="s">
        <v>33</v>
      </c>
      <c r="B29" s="3"/>
      <c r="C29" s="22">
        <v>42237571</v>
      </c>
      <c r="D29" s="22"/>
      <c r="E29" s="23">
        <v>40419200</v>
      </c>
      <c r="F29" s="24">
        <v>40419200</v>
      </c>
      <c r="G29" s="24">
        <v>1116075</v>
      </c>
      <c r="H29" s="24">
        <v>4373548</v>
      </c>
      <c r="I29" s="24">
        <v>2863598</v>
      </c>
      <c r="J29" s="24">
        <v>8353221</v>
      </c>
      <c r="K29" s="24">
        <v>2763820</v>
      </c>
      <c r="L29" s="24">
        <v>2535134</v>
      </c>
      <c r="M29" s="24">
        <v>2801397</v>
      </c>
      <c r="N29" s="24">
        <v>8100351</v>
      </c>
      <c r="O29" s="24"/>
      <c r="P29" s="24"/>
      <c r="Q29" s="24"/>
      <c r="R29" s="24"/>
      <c r="S29" s="24"/>
      <c r="T29" s="24"/>
      <c r="U29" s="24"/>
      <c r="V29" s="24"/>
      <c r="W29" s="24">
        <v>16453572</v>
      </c>
      <c r="X29" s="24">
        <v>20054000</v>
      </c>
      <c r="Y29" s="24">
        <v>-3600428</v>
      </c>
      <c r="Z29" s="6">
        <v>-17.95</v>
      </c>
      <c r="AA29" s="22">
        <v>40419200</v>
      </c>
    </row>
    <row r="30" spans="1:27" ht="13.5">
      <c r="A30" s="5" t="s">
        <v>34</v>
      </c>
      <c r="B30" s="3"/>
      <c r="C30" s="25">
        <v>53481751</v>
      </c>
      <c r="D30" s="25"/>
      <c r="E30" s="26">
        <v>89438821</v>
      </c>
      <c r="F30" s="27">
        <v>89438821</v>
      </c>
      <c r="G30" s="27">
        <v>2833778</v>
      </c>
      <c r="H30" s="27">
        <v>8772586</v>
      </c>
      <c r="I30" s="27">
        <v>-650617</v>
      </c>
      <c r="J30" s="27">
        <v>10955747</v>
      </c>
      <c r="K30" s="27">
        <v>5157026</v>
      </c>
      <c r="L30" s="27">
        <v>5117446</v>
      </c>
      <c r="M30" s="27">
        <v>3971711</v>
      </c>
      <c r="N30" s="27">
        <v>14246183</v>
      </c>
      <c r="O30" s="27"/>
      <c r="P30" s="27"/>
      <c r="Q30" s="27"/>
      <c r="R30" s="27"/>
      <c r="S30" s="27"/>
      <c r="T30" s="27"/>
      <c r="U30" s="27"/>
      <c r="V30" s="27"/>
      <c r="W30" s="27">
        <v>25201930</v>
      </c>
      <c r="X30" s="27">
        <v>29876000</v>
      </c>
      <c r="Y30" s="27">
        <v>-4674070</v>
      </c>
      <c r="Z30" s="7">
        <v>-15.64</v>
      </c>
      <c r="AA30" s="25">
        <v>89438821</v>
      </c>
    </row>
    <row r="31" spans="1:27" ht="13.5">
      <c r="A31" s="5" t="s">
        <v>35</v>
      </c>
      <c r="B31" s="3"/>
      <c r="C31" s="22">
        <v>37528688</v>
      </c>
      <c r="D31" s="22"/>
      <c r="E31" s="23">
        <v>53014480</v>
      </c>
      <c r="F31" s="24">
        <v>54358276</v>
      </c>
      <c r="G31" s="24">
        <v>2569567</v>
      </c>
      <c r="H31" s="24">
        <v>2161691</v>
      </c>
      <c r="I31" s="24">
        <v>4992970</v>
      </c>
      <c r="J31" s="24">
        <v>9724228</v>
      </c>
      <c r="K31" s="24">
        <v>5854915</v>
      </c>
      <c r="L31" s="24">
        <v>4635564</v>
      </c>
      <c r="M31" s="24">
        <v>4773143</v>
      </c>
      <c r="N31" s="24">
        <v>15263622</v>
      </c>
      <c r="O31" s="24"/>
      <c r="P31" s="24"/>
      <c r="Q31" s="24"/>
      <c r="R31" s="24"/>
      <c r="S31" s="24"/>
      <c r="T31" s="24"/>
      <c r="U31" s="24"/>
      <c r="V31" s="24"/>
      <c r="W31" s="24">
        <v>24987850</v>
      </c>
      <c r="X31" s="24">
        <v>26760330</v>
      </c>
      <c r="Y31" s="24">
        <v>-1772480</v>
      </c>
      <c r="Z31" s="6">
        <v>-6.62</v>
      </c>
      <c r="AA31" s="22">
        <v>54358276</v>
      </c>
    </row>
    <row r="32" spans="1:27" ht="13.5">
      <c r="A32" s="2" t="s">
        <v>36</v>
      </c>
      <c r="B32" s="3"/>
      <c r="C32" s="19">
        <f aca="true" t="shared" si="6" ref="C32:Y32">SUM(C33:C37)</f>
        <v>81080044</v>
      </c>
      <c r="D32" s="19">
        <f>SUM(D33:D37)</f>
        <v>0</v>
      </c>
      <c r="E32" s="20">
        <f t="shared" si="6"/>
        <v>131646640</v>
      </c>
      <c r="F32" s="21">
        <f t="shared" si="6"/>
        <v>131646640</v>
      </c>
      <c r="G32" s="21">
        <f t="shared" si="6"/>
        <v>4004639</v>
      </c>
      <c r="H32" s="21">
        <f t="shared" si="6"/>
        <v>4676361</v>
      </c>
      <c r="I32" s="21">
        <f t="shared" si="6"/>
        <v>7116764</v>
      </c>
      <c r="J32" s="21">
        <f t="shared" si="6"/>
        <v>15797764</v>
      </c>
      <c r="K32" s="21">
        <f t="shared" si="6"/>
        <v>8040259</v>
      </c>
      <c r="L32" s="21">
        <f t="shared" si="6"/>
        <v>8323019</v>
      </c>
      <c r="M32" s="21">
        <f t="shared" si="6"/>
        <v>6116398</v>
      </c>
      <c r="N32" s="21">
        <f t="shared" si="6"/>
        <v>22479676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38277440</v>
      </c>
      <c r="X32" s="21">
        <f t="shared" si="6"/>
        <v>58309896</v>
      </c>
      <c r="Y32" s="21">
        <f t="shared" si="6"/>
        <v>-20032456</v>
      </c>
      <c r="Z32" s="4">
        <f>+IF(X32&lt;&gt;0,+(Y32/X32)*100,0)</f>
        <v>-34.35515645577553</v>
      </c>
      <c r="AA32" s="19">
        <f>SUM(AA33:AA37)</f>
        <v>131646640</v>
      </c>
    </row>
    <row r="33" spans="1:27" ht="13.5">
      <c r="A33" s="5" t="s">
        <v>37</v>
      </c>
      <c r="B33" s="3"/>
      <c r="C33" s="22">
        <v>17324850</v>
      </c>
      <c r="D33" s="22"/>
      <c r="E33" s="23">
        <v>19760639</v>
      </c>
      <c r="F33" s="24">
        <v>19760639</v>
      </c>
      <c r="G33" s="24">
        <v>1273620</v>
      </c>
      <c r="H33" s="24">
        <v>1078190</v>
      </c>
      <c r="I33" s="24">
        <v>1859846</v>
      </c>
      <c r="J33" s="24">
        <v>4211656</v>
      </c>
      <c r="K33" s="24">
        <v>1889295</v>
      </c>
      <c r="L33" s="24">
        <v>1940433</v>
      </c>
      <c r="M33" s="24">
        <v>1477509</v>
      </c>
      <c r="N33" s="24">
        <v>5307237</v>
      </c>
      <c r="O33" s="24"/>
      <c r="P33" s="24"/>
      <c r="Q33" s="24"/>
      <c r="R33" s="24"/>
      <c r="S33" s="24"/>
      <c r="T33" s="24"/>
      <c r="U33" s="24"/>
      <c r="V33" s="24"/>
      <c r="W33" s="24">
        <v>9518893</v>
      </c>
      <c r="X33" s="24">
        <v>10002342</v>
      </c>
      <c r="Y33" s="24">
        <v>-483449</v>
      </c>
      <c r="Z33" s="6">
        <v>-4.83</v>
      </c>
      <c r="AA33" s="22">
        <v>19760639</v>
      </c>
    </row>
    <row r="34" spans="1:27" ht="13.5">
      <c r="A34" s="5" t="s">
        <v>38</v>
      </c>
      <c r="B34" s="3"/>
      <c r="C34" s="22">
        <v>29547709</v>
      </c>
      <c r="D34" s="22"/>
      <c r="E34" s="23">
        <v>31344713</v>
      </c>
      <c r="F34" s="24">
        <v>31344713</v>
      </c>
      <c r="G34" s="24">
        <v>1555746</v>
      </c>
      <c r="H34" s="24">
        <v>1295619</v>
      </c>
      <c r="I34" s="24">
        <v>2535301</v>
      </c>
      <c r="J34" s="24">
        <v>5386666</v>
      </c>
      <c r="K34" s="24">
        <v>3645245</v>
      </c>
      <c r="L34" s="24">
        <v>2835963</v>
      </c>
      <c r="M34" s="24">
        <v>2347675</v>
      </c>
      <c r="N34" s="24">
        <v>8828883</v>
      </c>
      <c r="O34" s="24"/>
      <c r="P34" s="24"/>
      <c r="Q34" s="24"/>
      <c r="R34" s="24"/>
      <c r="S34" s="24"/>
      <c r="T34" s="24"/>
      <c r="U34" s="24"/>
      <c r="V34" s="24"/>
      <c r="W34" s="24">
        <v>14215549</v>
      </c>
      <c r="X34" s="24">
        <v>17247756</v>
      </c>
      <c r="Y34" s="24">
        <v>-3032207</v>
      </c>
      <c r="Z34" s="6">
        <v>-17.58</v>
      </c>
      <c r="AA34" s="22">
        <v>31344713</v>
      </c>
    </row>
    <row r="35" spans="1:27" ht="13.5">
      <c r="A35" s="5" t="s">
        <v>39</v>
      </c>
      <c r="B35" s="3"/>
      <c r="C35" s="22">
        <v>21541715</v>
      </c>
      <c r="D35" s="22"/>
      <c r="E35" s="23">
        <v>36986308</v>
      </c>
      <c r="F35" s="24">
        <v>36986308</v>
      </c>
      <c r="G35" s="24">
        <v>920748</v>
      </c>
      <c r="H35" s="24">
        <v>1871222</v>
      </c>
      <c r="I35" s="24">
        <v>1979329</v>
      </c>
      <c r="J35" s="24">
        <v>4771299</v>
      </c>
      <c r="K35" s="24">
        <v>2595559</v>
      </c>
      <c r="L35" s="24">
        <v>3000963</v>
      </c>
      <c r="M35" s="24">
        <v>1928616</v>
      </c>
      <c r="N35" s="24">
        <v>7525138</v>
      </c>
      <c r="O35" s="24"/>
      <c r="P35" s="24"/>
      <c r="Q35" s="24"/>
      <c r="R35" s="24"/>
      <c r="S35" s="24"/>
      <c r="T35" s="24"/>
      <c r="U35" s="24"/>
      <c r="V35" s="24"/>
      <c r="W35" s="24">
        <v>12296437</v>
      </c>
      <c r="X35" s="24">
        <v>9281892</v>
      </c>
      <c r="Y35" s="24">
        <v>3014545</v>
      </c>
      <c r="Z35" s="6">
        <v>32.48</v>
      </c>
      <c r="AA35" s="22">
        <v>36986308</v>
      </c>
    </row>
    <row r="36" spans="1:27" ht="13.5">
      <c r="A36" s="5" t="s">
        <v>40</v>
      </c>
      <c r="B36" s="3"/>
      <c r="C36" s="22">
        <v>12665770</v>
      </c>
      <c r="D36" s="22"/>
      <c r="E36" s="23">
        <v>43554980</v>
      </c>
      <c r="F36" s="24">
        <v>43554980</v>
      </c>
      <c r="G36" s="24">
        <v>254525</v>
      </c>
      <c r="H36" s="24">
        <v>431330</v>
      </c>
      <c r="I36" s="24">
        <v>742288</v>
      </c>
      <c r="J36" s="24">
        <v>1428143</v>
      </c>
      <c r="K36" s="24">
        <v>-89840</v>
      </c>
      <c r="L36" s="24">
        <v>545660</v>
      </c>
      <c r="M36" s="24">
        <v>362598</v>
      </c>
      <c r="N36" s="24">
        <v>818418</v>
      </c>
      <c r="O36" s="24"/>
      <c r="P36" s="24"/>
      <c r="Q36" s="24"/>
      <c r="R36" s="24"/>
      <c r="S36" s="24"/>
      <c r="T36" s="24"/>
      <c r="U36" s="24"/>
      <c r="V36" s="24"/>
      <c r="W36" s="24">
        <v>2246561</v>
      </c>
      <c r="X36" s="24">
        <v>21777906</v>
      </c>
      <c r="Y36" s="24">
        <v>-19531345</v>
      </c>
      <c r="Z36" s="6">
        <v>-89.68</v>
      </c>
      <c r="AA36" s="22">
        <v>43554980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85646176</v>
      </c>
      <c r="D38" s="19">
        <f>SUM(D39:D41)</f>
        <v>0</v>
      </c>
      <c r="E38" s="20">
        <f t="shared" si="7"/>
        <v>124395569</v>
      </c>
      <c r="F38" s="21">
        <f t="shared" si="7"/>
        <v>124423369</v>
      </c>
      <c r="G38" s="21">
        <f t="shared" si="7"/>
        <v>4376407</v>
      </c>
      <c r="H38" s="21">
        <f t="shared" si="7"/>
        <v>2965826</v>
      </c>
      <c r="I38" s="21">
        <f t="shared" si="7"/>
        <v>7027193</v>
      </c>
      <c r="J38" s="21">
        <f t="shared" si="7"/>
        <v>14369426</v>
      </c>
      <c r="K38" s="21">
        <f t="shared" si="7"/>
        <v>15317402</v>
      </c>
      <c r="L38" s="21">
        <f t="shared" si="7"/>
        <v>8851459</v>
      </c>
      <c r="M38" s="21">
        <f t="shared" si="7"/>
        <v>8564282</v>
      </c>
      <c r="N38" s="21">
        <f t="shared" si="7"/>
        <v>32733143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47102569</v>
      </c>
      <c r="X38" s="21">
        <f t="shared" si="7"/>
        <v>58834620</v>
      </c>
      <c r="Y38" s="21">
        <f t="shared" si="7"/>
        <v>-11732051</v>
      </c>
      <c r="Z38" s="4">
        <f>+IF(X38&lt;&gt;0,+(Y38/X38)*100,0)</f>
        <v>-19.94072707531722</v>
      </c>
      <c r="AA38" s="19">
        <f>SUM(AA39:AA41)</f>
        <v>124423369</v>
      </c>
    </row>
    <row r="39" spans="1:27" ht="13.5">
      <c r="A39" s="5" t="s">
        <v>43</v>
      </c>
      <c r="B39" s="3"/>
      <c r="C39" s="22">
        <v>25541637</v>
      </c>
      <c r="D39" s="22"/>
      <c r="E39" s="23">
        <v>32842374</v>
      </c>
      <c r="F39" s="24">
        <v>32870174</v>
      </c>
      <c r="G39" s="24">
        <v>1770194</v>
      </c>
      <c r="H39" s="24">
        <v>1527960</v>
      </c>
      <c r="I39" s="24">
        <v>2851560</v>
      </c>
      <c r="J39" s="24">
        <v>6149714</v>
      </c>
      <c r="K39" s="24">
        <v>2650758</v>
      </c>
      <c r="L39" s="24">
        <v>2577267</v>
      </c>
      <c r="M39" s="24">
        <v>2096917</v>
      </c>
      <c r="N39" s="24">
        <v>7324942</v>
      </c>
      <c r="O39" s="24"/>
      <c r="P39" s="24"/>
      <c r="Q39" s="24"/>
      <c r="R39" s="24"/>
      <c r="S39" s="24"/>
      <c r="T39" s="24"/>
      <c r="U39" s="24"/>
      <c r="V39" s="24"/>
      <c r="W39" s="24">
        <v>13474656</v>
      </c>
      <c r="X39" s="24">
        <v>12761130</v>
      </c>
      <c r="Y39" s="24">
        <v>713526</v>
      </c>
      <c r="Z39" s="6">
        <v>5.59</v>
      </c>
      <c r="AA39" s="22">
        <v>32870174</v>
      </c>
    </row>
    <row r="40" spans="1:27" ht="13.5">
      <c r="A40" s="5" t="s">
        <v>44</v>
      </c>
      <c r="B40" s="3"/>
      <c r="C40" s="22">
        <v>59805010</v>
      </c>
      <c r="D40" s="22"/>
      <c r="E40" s="23">
        <v>88548333</v>
      </c>
      <c r="F40" s="24">
        <v>88548333</v>
      </c>
      <c r="G40" s="24">
        <v>2531947</v>
      </c>
      <c r="H40" s="24">
        <v>1364482</v>
      </c>
      <c r="I40" s="24">
        <v>4055592</v>
      </c>
      <c r="J40" s="24">
        <v>7952021</v>
      </c>
      <c r="K40" s="24">
        <v>12366962</v>
      </c>
      <c r="L40" s="24">
        <v>6048220</v>
      </c>
      <c r="M40" s="24">
        <v>6289551</v>
      </c>
      <c r="N40" s="24">
        <v>24704733</v>
      </c>
      <c r="O40" s="24"/>
      <c r="P40" s="24"/>
      <c r="Q40" s="24"/>
      <c r="R40" s="24"/>
      <c r="S40" s="24"/>
      <c r="T40" s="24"/>
      <c r="U40" s="24"/>
      <c r="V40" s="24"/>
      <c r="W40" s="24">
        <v>32656754</v>
      </c>
      <c r="X40" s="24">
        <v>44571144</v>
      </c>
      <c r="Y40" s="24">
        <v>-11914390</v>
      </c>
      <c r="Z40" s="6">
        <v>-26.73</v>
      </c>
      <c r="AA40" s="22">
        <v>88548333</v>
      </c>
    </row>
    <row r="41" spans="1:27" ht="13.5">
      <c r="A41" s="5" t="s">
        <v>45</v>
      </c>
      <c r="B41" s="3"/>
      <c r="C41" s="22">
        <v>299529</v>
      </c>
      <c r="D41" s="22"/>
      <c r="E41" s="23">
        <v>3004862</v>
      </c>
      <c r="F41" s="24">
        <v>3004862</v>
      </c>
      <c r="G41" s="24">
        <v>74266</v>
      </c>
      <c r="H41" s="24">
        <v>73384</v>
      </c>
      <c r="I41" s="24">
        <v>120041</v>
      </c>
      <c r="J41" s="24">
        <v>267691</v>
      </c>
      <c r="K41" s="24">
        <v>299682</v>
      </c>
      <c r="L41" s="24">
        <v>225972</v>
      </c>
      <c r="M41" s="24">
        <v>177814</v>
      </c>
      <c r="N41" s="24">
        <v>703468</v>
      </c>
      <c r="O41" s="24"/>
      <c r="P41" s="24"/>
      <c r="Q41" s="24"/>
      <c r="R41" s="24"/>
      <c r="S41" s="24"/>
      <c r="T41" s="24"/>
      <c r="U41" s="24"/>
      <c r="V41" s="24"/>
      <c r="W41" s="24">
        <v>971159</v>
      </c>
      <c r="X41" s="24">
        <v>1502346</v>
      </c>
      <c r="Y41" s="24">
        <v>-531187</v>
      </c>
      <c r="Z41" s="6">
        <v>-35.36</v>
      </c>
      <c r="AA41" s="22">
        <v>3004862</v>
      </c>
    </row>
    <row r="42" spans="1:27" ht="13.5">
      <c r="A42" s="2" t="s">
        <v>46</v>
      </c>
      <c r="B42" s="8"/>
      <c r="C42" s="19">
        <f aca="true" t="shared" si="8" ref="C42:Y42">SUM(C43:C46)</f>
        <v>375456610</v>
      </c>
      <c r="D42" s="19">
        <f>SUM(D43:D46)</f>
        <v>0</v>
      </c>
      <c r="E42" s="20">
        <f t="shared" si="8"/>
        <v>390662923</v>
      </c>
      <c r="F42" s="21">
        <f t="shared" si="8"/>
        <v>390662923</v>
      </c>
      <c r="G42" s="21">
        <f t="shared" si="8"/>
        <v>5607254</v>
      </c>
      <c r="H42" s="21">
        <f t="shared" si="8"/>
        <v>34092270</v>
      </c>
      <c r="I42" s="21">
        <f t="shared" si="8"/>
        <v>36949027</v>
      </c>
      <c r="J42" s="21">
        <f t="shared" si="8"/>
        <v>76648551</v>
      </c>
      <c r="K42" s="21">
        <f t="shared" si="8"/>
        <v>45121908</v>
      </c>
      <c r="L42" s="21">
        <f t="shared" si="8"/>
        <v>31136157</v>
      </c>
      <c r="M42" s="21">
        <f t="shared" si="8"/>
        <v>33171665</v>
      </c>
      <c r="N42" s="21">
        <f t="shared" si="8"/>
        <v>109429730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186078281</v>
      </c>
      <c r="X42" s="21">
        <f t="shared" si="8"/>
        <v>212892638</v>
      </c>
      <c r="Y42" s="21">
        <f t="shared" si="8"/>
        <v>-26814357</v>
      </c>
      <c r="Z42" s="4">
        <f>+IF(X42&lt;&gt;0,+(Y42/X42)*100,0)</f>
        <v>-12.595248596618921</v>
      </c>
      <c r="AA42" s="19">
        <f>SUM(AA43:AA46)</f>
        <v>390662923</v>
      </c>
    </row>
    <row r="43" spans="1:27" ht="13.5">
      <c r="A43" s="5" t="s">
        <v>47</v>
      </c>
      <c r="B43" s="3"/>
      <c r="C43" s="22">
        <v>211411587</v>
      </c>
      <c r="D43" s="22"/>
      <c r="E43" s="23">
        <v>225302463</v>
      </c>
      <c r="F43" s="24">
        <v>225302463</v>
      </c>
      <c r="G43" s="24">
        <v>1618479</v>
      </c>
      <c r="H43" s="24">
        <v>24983545</v>
      </c>
      <c r="I43" s="24">
        <v>24760446</v>
      </c>
      <c r="J43" s="24">
        <v>51362470</v>
      </c>
      <c r="K43" s="24">
        <v>20043686</v>
      </c>
      <c r="L43" s="24">
        <v>16537928</v>
      </c>
      <c r="M43" s="24">
        <v>17026590</v>
      </c>
      <c r="N43" s="24">
        <v>53608204</v>
      </c>
      <c r="O43" s="24"/>
      <c r="P43" s="24"/>
      <c r="Q43" s="24"/>
      <c r="R43" s="24"/>
      <c r="S43" s="24"/>
      <c r="T43" s="24"/>
      <c r="U43" s="24"/>
      <c r="V43" s="24"/>
      <c r="W43" s="24">
        <v>104970674</v>
      </c>
      <c r="X43" s="24">
        <v>120537896</v>
      </c>
      <c r="Y43" s="24">
        <v>-15567222</v>
      </c>
      <c r="Z43" s="6">
        <v>-12.91</v>
      </c>
      <c r="AA43" s="22">
        <v>225302463</v>
      </c>
    </row>
    <row r="44" spans="1:27" ht="13.5">
      <c r="A44" s="5" t="s">
        <v>48</v>
      </c>
      <c r="B44" s="3"/>
      <c r="C44" s="22">
        <v>85118899</v>
      </c>
      <c r="D44" s="22"/>
      <c r="E44" s="23">
        <v>89535627</v>
      </c>
      <c r="F44" s="24">
        <v>89535627</v>
      </c>
      <c r="G44" s="24">
        <v>921047</v>
      </c>
      <c r="H44" s="24">
        <v>4070571</v>
      </c>
      <c r="I44" s="24">
        <v>6045675</v>
      </c>
      <c r="J44" s="24">
        <v>11037293</v>
      </c>
      <c r="K44" s="24">
        <v>12402353</v>
      </c>
      <c r="L44" s="24">
        <v>7410499</v>
      </c>
      <c r="M44" s="24">
        <v>8144990</v>
      </c>
      <c r="N44" s="24">
        <v>27957842</v>
      </c>
      <c r="O44" s="24"/>
      <c r="P44" s="24"/>
      <c r="Q44" s="24"/>
      <c r="R44" s="24"/>
      <c r="S44" s="24"/>
      <c r="T44" s="24"/>
      <c r="U44" s="24"/>
      <c r="V44" s="24"/>
      <c r="W44" s="24">
        <v>38995135</v>
      </c>
      <c r="X44" s="24">
        <v>48192972</v>
      </c>
      <c r="Y44" s="24">
        <v>-9197837</v>
      </c>
      <c r="Z44" s="6">
        <v>-19.09</v>
      </c>
      <c r="AA44" s="22">
        <v>89535627</v>
      </c>
    </row>
    <row r="45" spans="1:27" ht="13.5">
      <c r="A45" s="5" t="s">
        <v>49</v>
      </c>
      <c r="B45" s="3"/>
      <c r="C45" s="25">
        <v>33855416</v>
      </c>
      <c r="D45" s="25"/>
      <c r="E45" s="26">
        <v>35055068</v>
      </c>
      <c r="F45" s="27">
        <v>35055068</v>
      </c>
      <c r="G45" s="27">
        <v>1270930</v>
      </c>
      <c r="H45" s="27">
        <v>2225131</v>
      </c>
      <c r="I45" s="27">
        <v>2795998</v>
      </c>
      <c r="J45" s="27">
        <v>6292059</v>
      </c>
      <c r="K45" s="27">
        <v>5820578</v>
      </c>
      <c r="L45" s="27">
        <v>3151353</v>
      </c>
      <c r="M45" s="27">
        <v>3789173</v>
      </c>
      <c r="N45" s="27">
        <v>12761104</v>
      </c>
      <c r="O45" s="27"/>
      <c r="P45" s="27"/>
      <c r="Q45" s="27"/>
      <c r="R45" s="27"/>
      <c r="S45" s="27"/>
      <c r="T45" s="27"/>
      <c r="U45" s="27"/>
      <c r="V45" s="27"/>
      <c r="W45" s="27">
        <v>19053163</v>
      </c>
      <c r="X45" s="27">
        <v>20557344</v>
      </c>
      <c r="Y45" s="27">
        <v>-1504181</v>
      </c>
      <c r="Z45" s="7">
        <v>-7.32</v>
      </c>
      <c r="AA45" s="25">
        <v>35055068</v>
      </c>
    </row>
    <row r="46" spans="1:27" ht="13.5">
      <c r="A46" s="5" t="s">
        <v>50</v>
      </c>
      <c r="B46" s="3"/>
      <c r="C46" s="22">
        <v>45070708</v>
      </c>
      <c r="D46" s="22"/>
      <c r="E46" s="23">
        <v>40769765</v>
      </c>
      <c r="F46" s="24">
        <v>40769765</v>
      </c>
      <c r="G46" s="24">
        <v>1796798</v>
      </c>
      <c r="H46" s="24">
        <v>2813023</v>
      </c>
      <c r="I46" s="24">
        <v>3346908</v>
      </c>
      <c r="J46" s="24">
        <v>7956729</v>
      </c>
      <c r="K46" s="24">
        <v>6855291</v>
      </c>
      <c r="L46" s="24">
        <v>4036377</v>
      </c>
      <c r="M46" s="24">
        <v>4210912</v>
      </c>
      <c r="N46" s="24">
        <v>15102580</v>
      </c>
      <c r="O46" s="24"/>
      <c r="P46" s="24"/>
      <c r="Q46" s="24"/>
      <c r="R46" s="24"/>
      <c r="S46" s="24"/>
      <c r="T46" s="24"/>
      <c r="U46" s="24"/>
      <c r="V46" s="24"/>
      <c r="W46" s="24">
        <v>23059309</v>
      </c>
      <c r="X46" s="24">
        <v>23604426</v>
      </c>
      <c r="Y46" s="24">
        <v>-545117</v>
      </c>
      <c r="Z46" s="6">
        <v>-2.31</v>
      </c>
      <c r="AA46" s="22">
        <v>40769765</v>
      </c>
    </row>
    <row r="47" spans="1:27" ht="13.5">
      <c r="A47" s="2" t="s">
        <v>51</v>
      </c>
      <c r="B47" s="8" t="s">
        <v>52</v>
      </c>
      <c r="C47" s="19">
        <v>3068</v>
      </c>
      <c r="D47" s="19"/>
      <c r="E47" s="20">
        <v>3723</v>
      </c>
      <c r="F47" s="21">
        <v>3723</v>
      </c>
      <c r="G47" s="21"/>
      <c r="H47" s="21"/>
      <c r="I47" s="21"/>
      <c r="J47" s="21"/>
      <c r="K47" s="21">
        <v>193</v>
      </c>
      <c r="L47" s="21">
        <v>47</v>
      </c>
      <c r="M47" s="21">
        <v>49</v>
      </c>
      <c r="N47" s="21">
        <v>289</v>
      </c>
      <c r="O47" s="21"/>
      <c r="P47" s="21"/>
      <c r="Q47" s="21"/>
      <c r="R47" s="21"/>
      <c r="S47" s="21"/>
      <c r="T47" s="21"/>
      <c r="U47" s="21"/>
      <c r="V47" s="21"/>
      <c r="W47" s="21">
        <v>289</v>
      </c>
      <c r="X47" s="21">
        <v>1854</v>
      </c>
      <c r="Y47" s="21">
        <v>-1565</v>
      </c>
      <c r="Z47" s="4">
        <v>-84.41</v>
      </c>
      <c r="AA47" s="19">
        <v>3723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675433908</v>
      </c>
      <c r="D48" s="40">
        <f>+D28+D32+D38+D42+D47</f>
        <v>0</v>
      </c>
      <c r="E48" s="41">
        <f t="shared" si="9"/>
        <v>829581356</v>
      </c>
      <c r="F48" s="42">
        <f t="shared" si="9"/>
        <v>830952952</v>
      </c>
      <c r="G48" s="42">
        <f t="shared" si="9"/>
        <v>20507720</v>
      </c>
      <c r="H48" s="42">
        <f t="shared" si="9"/>
        <v>57042282</v>
      </c>
      <c r="I48" s="42">
        <f t="shared" si="9"/>
        <v>58298935</v>
      </c>
      <c r="J48" s="42">
        <f t="shared" si="9"/>
        <v>135848937</v>
      </c>
      <c r="K48" s="42">
        <f t="shared" si="9"/>
        <v>82255523</v>
      </c>
      <c r="L48" s="42">
        <f t="shared" si="9"/>
        <v>60598826</v>
      </c>
      <c r="M48" s="42">
        <f t="shared" si="9"/>
        <v>59398645</v>
      </c>
      <c r="N48" s="42">
        <f t="shared" si="9"/>
        <v>202252994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338101931</v>
      </c>
      <c r="X48" s="42">
        <f t="shared" si="9"/>
        <v>406729338</v>
      </c>
      <c r="Y48" s="42">
        <f t="shared" si="9"/>
        <v>-68627407</v>
      </c>
      <c r="Z48" s="43">
        <f>+IF(X48&lt;&gt;0,+(Y48/X48)*100,0)</f>
        <v>-16.872991591277835</v>
      </c>
      <c r="AA48" s="40">
        <f>+AA28+AA32+AA38+AA42+AA47</f>
        <v>830952952</v>
      </c>
    </row>
    <row r="49" spans="1:27" ht="13.5">
      <c r="A49" s="14" t="s">
        <v>58</v>
      </c>
      <c r="B49" s="15"/>
      <c r="C49" s="44">
        <f aca="true" t="shared" si="10" ref="C49:Y49">+C25-C48</f>
        <v>36527800</v>
      </c>
      <c r="D49" s="44">
        <f>+D25-D48</f>
        <v>0</v>
      </c>
      <c r="E49" s="45">
        <f t="shared" si="10"/>
        <v>-41806881</v>
      </c>
      <c r="F49" s="46">
        <f t="shared" si="10"/>
        <v>-39346370</v>
      </c>
      <c r="G49" s="46">
        <f t="shared" si="10"/>
        <v>54367078</v>
      </c>
      <c r="H49" s="46">
        <f t="shared" si="10"/>
        <v>35182022</v>
      </c>
      <c r="I49" s="46">
        <f t="shared" si="10"/>
        <v>-7420402</v>
      </c>
      <c r="J49" s="46">
        <f t="shared" si="10"/>
        <v>82128698</v>
      </c>
      <c r="K49" s="46">
        <f t="shared" si="10"/>
        <v>-27219607</v>
      </c>
      <c r="L49" s="46">
        <f t="shared" si="10"/>
        <v>-9804497</v>
      </c>
      <c r="M49" s="46">
        <f t="shared" si="10"/>
        <v>10254711</v>
      </c>
      <c r="N49" s="46">
        <f t="shared" si="10"/>
        <v>-26769393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55359305</v>
      </c>
      <c r="X49" s="46">
        <f>IF(F25=F48,0,X25-X48)</f>
        <v>-17822206</v>
      </c>
      <c r="Y49" s="46">
        <f t="shared" si="10"/>
        <v>73181511</v>
      </c>
      <c r="Z49" s="47">
        <f>+IF(X49&lt;&gt;0,+(Y49/X49)*100,0)</f>
        <v>-410.6198245043291</v>
      </c>
      <c r="AA49" s="44">
        <f>+AA25-AA48</f>
        <v>-39346370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173518084</v>
      </c>
      <c r="D5" s="19">
        <f>SUM(D6:D8)</f>
        <v>0</v>
      </c>
      <c r="E5" s="20">
        <f t="shared" si="0"/>
        <v>141006080</v>
      </c>
      <c r="F5" s="21">
        <f t="shared" si="0"/>
        <v>141006080</v>
      </c>
      <c r="G5" s="21">
        <f t="shared" si="0"/>
        <v>21449030</v>
      </c>
      <c r="H5" s="21">
        <f t="shared" si="0"/>
        <v>7966272</v>
      </c>
      <c r="I5" s="21">
        <f t="shared" si="0"/>
        <v>5105607</v>
      </c>
      <c r="J5" s="21">
        <f t="shared" si="0"/>
        <v>34520909</v>
      </c>
      <c r="K5" s="21">
        <f t="shared" si="0"/>
        <v>8330989</v>
      </c>
      <c r="L5" s="21">
        <f t="shared" si="0"/>
        <v>13250602</v>
      </c>
      <c r="M5" s="21">
        <f t="shared" si="0"/>
        <v>6692756</v>
      </c>
      <c r="N5" s="21">
        <f t="shared" si="0"/>
        <v>28274347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62795256</v>
      </c>
      <c r="X5" s="21">
        <f t="shared" si="0"/>
        <v>61019085</v>
      </c>
      <c r="Y5" s="21">
        <f t="shared" si="0"/>
        <v>1776171</v>
      </c>
      <c r="Z5" s="4">
        <f>+IF(X5&lt;&gt;0,+(Y5/X5)*100,0)</f>
        <v>2.910845024962272</v>
      </c>
      <c r="AA5" s="19">
        <f>SUM(AA6:AA8)</f>
        <v>141006080</v>
      </c>
    </row>
    <row r="6" spans="1:27" ht="13.5">
      <c r="A6" s="5" t="s">
        <v>33</v>
      </c>
      <c r="B6" s="3"/>
      <c r="C6" s="22">
        <v>3663332</v>
      </c>
      <c r="D6" s="22"/>
      <c r="E6" s="23">
        <v>33761306</v>
      </c>
      <c r="F6" s="24">
        <v>33761306</v>
      </c>
      <c r="G6" s="24">
        <v>2571010</v>
      </c>
      <c r="H6" s="24">
        <v>7738</v>
      </c>
      <c r="I6" s="24">
        <v>1376</v>
      </c>
      <c r="J6" s="24">
        <v>2580124</v>
      </c>
      <c r="K6" s="24">
        <v>447329</v>
      </c>
      <c r="L6" s="24">
        <v>1432471</v>
      </c>
      <c r="M6" s="24">
        <v>17419</v>
      </c>
      <c r="N6" s="24">
        <v>1897219</v>
      </c>
      <c r="O6" s="24"/>
      <c r="P6" s="24"/>
      <c r="Q6" s="24"/>
      <c r="R6" s="24"/>
      <c r="S6" s="24"/>
      <c r="T6" s="24"/>
      <c r="U6" s="24"/>
      <c r="V6" s="24"/>
      <c r="W6" s="24">
        <v>4477343</v>
      </c>
      <c r="X6" s="24">
        <v>3828156</v>
      </c>
      <c r="Y6" s="24">
        <v>649187</v>
      </c>
      <c r="Z6" s="6">
        <v>16.96</v>
      </c>
      <c r="AA6" s="22">
        <v>33761306</v>
      </c>
    </row>
    <row r="7" spans="1:27" ht="13.5">
      <c r="A7" s="5" t="s">
        <v>34</v>
      </c>
      <c r="B7" s="3"/>
      <c r="C7" s="25">
        <v>164500972</v>
      </c>
      <c r="D7" s="25"/>
      <c r="E7" s="26">
        <v>106070162</v>
      </c>
      <c r="F7" s="27">
        <v>106070162</v>
      </c>
      <c r="G7" s="27">
        <v>18835106</v>
      </c>
      <c r="H7" s="27">
        <v>7913608</v>
      </c>
      <c r="I7" s="27">
        <v>5059195</v>
      </c>
      <c r="J7" s="27">
        <v>31807909</v>
      </c>
      <c r="K7" s="27">
        <v>7839447</v>
      </c>
      <c r="L7" s="27">
        <v>11776096</v>
      </c>
      <c r="M7" s="27">
        <v>6642583</v>
      </c>
      <c r="N7" s="27">
        <v>26258126</v>
      </c>
      <c r="O7" s="27"/>
      <c r="P7" s="27"/>
      <c r="Q7" s="27"/>
      <c r="R7" s="27"/>
      <c r="S7" s="27"/>
      <c r="T7" s="27"/>
      <c r="U7" s="27"/>
      <c r="V7" s="27"/>
      <c r="W7" s="27">
        <v>58066035</v>
      </c>
      <c r="X7" s="27">
        <v>56612217</v>
      </c>
      <c r="Y7" s="27">
        <v>1453818</v>
      </c>
      <c r="Z7" s="7">
        <v>2.57</v>
      </c>
      <c r="AA7" s="25">
        <v>106070162</v>
      </c>
    </row>
    <row r="8" spans="1:27" ht="13.5">
      <c r="A8" s="5" t="s">
        <v>35</v>
      </c>
      <c r="B8" s="3"/>
      <c r="C8" s="22">
        <v>5353780</v>
      </c>
      <c r="D8" s="22"/>
      <c r="E8" s="23">
        <v>1174612</v>
      </c>
      <c r="F8" s="24">
        <v>1174612</v>
      </c>
      <c r="G8" s="24">
        <v>42914</v>
      </c>
      <c r="H8" s="24">
        <v>44926</v>
      </c>
      <c r="I8" s="24">
        <v>45036</v>
      </c>
      <c r="J8" s="24">
        <v>132876</v>
      </c>
      <c r="K8" s="24">
        <v>44213</v>
      </c>
      <c r="L8" s="24">
        <v>42035</v>
      </c>
      <c r="M8" s="24">
        <v>32754</v>
      </c>
      <c r="N8" s="24">
        <v>119002</v>
      </c>
      <c r="O8" s="24"/>
      <c r="P8" s="24"/>
      <c r="Q8" s="24"/>
      <c r="R8" s="24"/>
      <c r="S8" s="24"/>
      <c r="T8" s="24"/>
      <c r="U8" s="24"/>
      <c r="V8" s="24"/>
      <c r="W8" s="24">
        <v>251878</v>
      </c>
      <c r="X8" s="24">
        <v>578712</v>
      </c>
      <c r="Y8" s="24">
        <v>-326834</v>
      </c>
      <c r="Z8" s="6">
        <v>-56.48</v>
      </c>
      <c r="AA8" s="22">
        <v>1174612</v>
      </c>
    </row>
    <row r="9" spans="1:27" ht="13.5">
      <c r="A9" s="2" t="s">
        <v>36</v>
      </c>
      <c r="B9" s="3"/>
      <c r="C9" s="19">
        <f aca="true" t="shared" si="1" ref="C9:Y9">SUM(C10:C14)</f>
        <v>33182308</v>
      </c>
      <c r="D9" s="19">
        <f>SUM(D10:D14)</f>
        <v>0</v>
      </c>
      <c r="E9" s="20">
        <f t="shared" si="1"/>
        <v>14585494</v>
      </c>
      <c r="F9" s="21">
        <f t="shared" si="1"/>
        <v>14585494</v>
      </c>
      <c r="G9" s="21">
        <f t="shared" si="1"/>
        <v>848030</v>
      </c>
      <c r="H9" s="21">
        <f t="shared" si="1"/>
        <v>610352</v>
      </c>
      <c r="I9" s="21">
        <f t="shared" si="1"/>
        <v>774659</v>
      </c>
      <c r="J9" s="21">
        <f t="shared" si="1"/>
        <v>2233041</v>
      </c>
      <c r="K9" s="21">
        <f t="shared" si="1"/>
        <v>1719522</v>
      </c>
      <c r="L9" s="21">
        <f t="shared" si="1"/>
        <v>955975</v>
      </c>
      <c r="M9" s="21">
        <f t="shared" si="1"/>
        <v>889975</v>
      </c>
      <c r="N9" s="21">
        <f t="shared" si="1"/>
        <v>3565472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5798513</v>
      </c>
      <c r="X9" s="21">
        <f t="shared" si="1"/>
        <v>3884946</v>
      </c>
      <c r="Y9" s="21">
        <f t="shared" si="1"/>
        <v>1913567</v>
      </c>
      <c r="Z9" s="4">
        <f>+IF(X9&lt;&gt;0,+(Y9/X9)*100,0)</f>
        <v>49.255948473929884</v>
      </c>
      <c r="AA9" s="19">
        <f>SUM(AA10:AA14)</f>
        <v>14585494</v>
      </c>
    </row>
    <row r="10" spans="1:27" ht="13.5">
      <c r="A10" s="5" t="s">
        <v>37</v>
      </c>
      <c r="B10" s="3"/>
      <c r="C10" s="22">
        <v>6049364</v>
      </c>
      <c r="D10" s="22"/>
      <c r="E10" s="23">
        <v>6868170</v>
      </c>
      <c r="F10" s="24">
        <v>6868170</v>
      </c>
      <c r="G10" s="24">
        <v>88283</v>
      </c>
      <c r="H10" s="24">
        <v>75720</v>
      </c>
      <c r="I10" s="24">
        <v>76036</v>
      </c>
      <c r="J10" s="24">
        <v>240039</v>
      </c>
      <c r="K10" s="24">
        <v>76182</v>
      </c>
      <c r="L10" s="24">
        <v>74166</v>
      </c>
      <c r="M10" s="24">
        <v>67139</v>
      </c>
      <c r="N10" s="24">
        <v>217487</v>
      </c>
      <c r="O10" s="24"/>
      <c r="P10" s="24"/>
      <c r="Q10" s="24"/>
      <c r="R10" s="24"/>
      <c r="S10" s="24"/>
      <c r="T10" s="24"/>
      <c r="U10" s="24"/>
      <c r="V10" s="24"/>
      <c r="W10" s="24">
        <v>457526</v>
      </c>
      <c r="X10" s="24">
        <v>416586</v>
      </c>
      <c r="Y10" s="24">
        <v>40940</v>
      </c>
      <c r="Z10" s="6">
        <v>9.83</v>
      </c>
      <c r="AA10" s="22">
        <v>6868170</v>
      </c>
    </row>
    <row r="11" spans="1:27" ht="13.5">
      <c r="A11" s="5" t="s">
        <v>38</v>
      </c>
      <c r="B11" s="3"/>
      <c r="C11" s="22">
        <v>2805029</v>
      </c>
      <c r="D11" s="22"/>
      <c r="E11" s="23">
        <v>2881242</v>
      </c>
      <c r="F11" s="24">
        <v>2881242</v>
      </c>
      <c r="G11" s="24">
        <v>125738</v>
      </c>
      <c r="H11" s="24">
        <v>93440</v>
      </c>
      <c r="I11" s="24">
        <v>220015</v>
      </c>
      <c r="J11" s="24">
        <v>439193</v>
      </c>
      <c r="K11" s="24">
        <v>704355</v>
      </c>
      <c r="L11" s="24">
        <v>321354</v>
      </c>
      <c r="M11" s="24">
        <v>211188</v>
      </c>
      <c r="N11" s="24">
        <v>1236897</v>
      </c>
      <c r="O11" s="24"/>
      <c r="P11" s="24"/>
      <c r="Q11" s="24"/>
      <c r="R11" s="24"/>
      <c r="S11" s="24"/>
      <c r="T11" s="24"/>
      <c r="U11" s="24"/>
      <c r="V11" s="24"/>
      <c r="W11" s="24">
        <v>1676090</v>
      </c>
      <c r="X11" s="24">
        <v>1303926</v>
      </c>
      <c r="Y11" s="24">
        <v>372164</v>
      </c>
      <c r="Z11" s="6">
        <v>28.54</v>
      </c>
      <c r="AA11" s="22">
        <v>2881242</v>
      </c>
    </row>
    <row r="12" spans="1:27" ht="13.5">
      <c r="A12" s="5" t="s">
        <v>39</v>
      </c>
      <c r="B12" s="3"/>
      <c r="C12" s="22">
        <v>24102224</v>
      </c>
      <c r="D12" s="22"/>
      <c r="E12" s="23">
        <v>4559979</v>
      </c>
      <c r="F12" s="24">
        <v>4559979</v>
      </c>
      <c r="G12" s="24">
        <v>618382</v>
      </c>
      <c r="H12" s="24">
        <v>425565</v>
      </c>
      <c r="I12" s="24">
        <v>462981</v>
      </c>
      <c r="J12" s="24">
        <v>1506928</v>
      </c>
      <c r="K12" s="24">
        <v>923358</v>
      </c>
      <c r="L12" s="24">
        <v>524904</v>
      </c>
      <c r="M12" s="24">
        <v>596021</v>
      </c>
      <c r="N12" s="24">
        <v>2044283</v>
      </c>
      <c r="O12" s="24"/>
      <c r="P12" s="24"/>
      <c r="Q12" s="24"/>
      <c r="R12" s="24"/>
      <c r="S12" s="24"/>
      <c r="T12" s="24"/>
      <c r="U12" s="24"/>
      <c r="V12" s="24"/>
      <c r="W12" s="24">
        <v>3551211</v>
      </c>
      <c r="X12" s="24">
        <v>2026380</v>
      </c>
      <c r="Y12" s="24">
        <v>1524831</v>
      </c>
      <c r="Z12" s="6">
        <v>75.25</v>
      </c>
      <c r="AA12" s="22">
        <v>4559979</v>
      </c>
    </row>
    <row r="13" spans="1:27" ht="13.5">
      <c r="A13" s="5" t="s">
        <v>40</v>
      </c>
      <c r="B13" s="3"/>
      <c r="C13" s="22">
        <v>225691</v>
      </c>
      <c r="D13" s="22"/>
      <c r="E13" s="23">
        <v>276103</v>
      </c>
      <c r="F13" s="24">
        <v>276103</v>
      </c>
      <c r="G13" s="24">
        <v>15627</v>
      </c>
      <c r="H13" s="24">
        <v>15627</v>
      </c>
      <c r="I13" s="24">
        <v>15627</v>
      </c>
      <c r="J13" s="24">
        <v>46881</v>
      </c>
      <c r="K13" s="24">
        <v>15627</v>
      </c>
      <c r="L13" s="24">
        <v>35551</v>
      </c>
      <c r="M13" s="24">
        <v>15627</v>
      </c>
      <c r="N13" s="24">
        <v>66805</v>
      </c>
      <c r="O13" s="24"/>
      <c r="P13" s="24"/>
      <c r="Q13" s="24"/>
      <c r="R13" s="24"/>
      <c r="S13" s="24"/>
      <c r="T13" s="24"/>
      <c r="U13" s="24"/>
      <c r="V13" s="24"/>
      <c r="W13" s="24">
        <v>113686</v>
      </c>
      <c r="X13" s="24">
        <v>138054</v>
      </c>
      <c r="Y13" s="24">
        <v>-24368</v>
      </c>
      <c r="Z13" s="6">
        <v>-17.65</v>
      </c>
      <c r="AA13" s="22">
        <v>276103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9016580</v>
      </c>
      <c r="D15" s="19">
        <f>SUM(D16:D18)</f>
        <v>0</v>
      </c>
      <c r="E15" s="20">
        <f t="shared" si="2"/>
        <v>9020758</v>
      </c>
      <c r="F15" s="21">
        <f t="shared" si="2"/>
        <v>9020758</v>
      </c>
      <c r="G15" s="21">
        <f t="shared" si="2"/>
        <v>834696</v>
      </c>
      <c r="H15" s="21">
        <f t="shared" si="2"/>
        <v>771899</v>
      </c>
      <c r="I15" s="21">
        <f t="shared" si="2"/>
        <v>832701</v>
      </c>
      <c r="J15" s="21">
        <f t="shared" si="2"/>
        <v>2439296</v>
      </c>
      <c r="K15" s="21">
        <f t="shared" si="2"/>
        <v>826223</v>
      </c>
      <c r="L15" s="21">
        <f t="shared" si="2"/>
        <v>717071</v>
      </c>
      <c r="M15" s="21">
        <f t="shared" si="2"/>
        <v>690640</v>
      </c>
      <c r="N15" s="21">
        <f t="shared" si="2"/>
        <v>2233934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4673230</v>
      </c>
      <c r="X15" s="21">
        <f t="shared" si="2"/>
        <v>3955398</v>
      </c>
      <c r="Y15" s="21">
        <f t="shared" si="2"/>
        <v>717832</v>
      </c>
      <c r="Z15" s="4">
        <f>+IF(X15&lt;&gt;0,+(Y15/X15)*100,0)</f>
        <v>18.14816107001116</v>
      </c>
      <c r="AA15" s="19">
        <f>SUM(AA16:AA18)</f>
        <v>9020758</v>
      </c>
    </row>
    <row r="16" spans="1:27" ht="13.5">
      <c r="A16" s="5" t="s">
        <v>43</v>
      </c>
      <c r="B16" s="3"/>
      <c r="C16" s="22">
        <v>1937288</v>
      </c>
      <c r="D16" s="22"/>
      <c r="E16" s="23">
        <v>1897800</v>
      </c>
      <c r="F16" s="24">
        <v>1897800</v>
      </c>
      <c r="G16" s="24">
        <v>144587</v>
      </c>
      <c r="H16" s="24">
        <v>134444</v>
      </c>
      <c r="I16" s="24">
        <v>189700</v>
      </c>
      <c r="J16" s="24">
        <v>468731</v>
      </c>
      <c r="K16" s="24">
        <v>198250</v>
      </c>
      <c r="L16" s="24">
        <v>203987</v>
      </c>
      <c r="M16" s="24">
        <v>147968</v>
      </c>
      <c r="N16" s="24">
        <v>550205</v>
      </c>
      <c r="O16" s="24"/>
      <c r="P16" s="24"/>
      <c r="Q16" s="24"/>
      <c r="R16" s="24"/>
      <c r="S16" s="24"/>
      <c r="T16" s="24"/>
      <c r="U16" s="24"/>
      <c r="V16" s="24"/>
      <c r="W16" s="24">
        <v>1018936</v>
      </c>
      <c r="X16" s="24">
        <v>948900</v>
      </c>
      <c r="Y16" s="24">
        <v>70036</v>
      </c>
      <c r="Z16" s="6">
        <v>7.38</v>
      </c>
      <c r="AA16" s="22">
        <v>1897800</v>
      </c>
    </row>
    <row r="17" spans="1:27" ht="13.5">
      <c r="A17" s="5" t="s">
        <v>44</v>
      </c>
      <c r="B17" s="3"/>
      <c r="C17" s="22">
        <v>7079292</v>
      </c>
      <c r="D17" s="22"/>
      <c r="E17" s="23">
        <v>7122958</v>
      </c>
      <c r="F17" s="24">
        <v>7122958</v>
      </c>
      <c r="G17" s="24">
        <v>690109</v>
      </c>
      <c r="H17" s="24">
        <v>637455</v>
      </c>
      <c r="I17" s="24">
        <v>643001</v>
      </c>
      <c r="J17" s="24">
        <v>1970565</v>
      </c>
      <c r="K17" s="24">
        <v>627973</v>
      </c>
      <c r="L17" s="24">
        <v>513084</v>
      </c>
      <c r="M17" s="24">
        <v>542672</v>
      </c>
      <c r="N17" s="24">
        <v>1683729</v>
      </c>
      <c r="O17" s="24"/>
      <c r="P17" s="24"/>
      <c r="Q17" s="24"/>
      <c r="R17" s="24"/>
      <c r="S17" s="24"/>
      <c r="T17" s="24"/>
      <c r="U17" s="24"/>
      <c r="V17" s="24"/>
      <c r="W17" s="24">
        <v>3654294</v>
      </c>
      <c r="X17" s="24">
        <v>3006498</v>
      </c>
      <c r="Y17" s="24">
        <v>647796</v>
      </c>
      <c r="Z17" s="6">
        <v>21.55</v>
      </c>
      <c r="AA17" s="22">
        <v>7122958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279364199</v>
      </c>
      <c r="D19" s="19">
        <f>SUM(D20:D23)</f>
        <v>0</v>
      </c>
      <c r="E19" s="20">
        <f t="shared" si="3"/>
        <v>300669064</v>
      </c>
      <c r="F19" s="21">
        <f t="shared" si="3"/>
        <v>300669064</v>
      </c>
      <c r="G19" s="21">
        <f t="shared" si="3"/>
        <v>33294128</v>
      </c>
      <c r="H19" s="21">
        <f t="shared" si="3"/>
        <v>23317313</v>
      </c>
      <c r="I19" s="21">
        <f t="shared" si="3"/>
        <v>21787148</v>
      </c>
      <c r="J19" s="21">
        <f t="shared" si="3"/>
        <v>78398589</v>
      </c>
      <c r="K19" s="21">
        <f t="shared" si="3"/>
        <v>21525214</v>
      </c>
      <c r="L19" s="21">
        <f t="shared" si="3"/>
        <v>29423722</v>
      </c>
      <c r="M19" s="21">
        <f t="shared" si="3"/>
        <v>23281989</v>
      </c>
      <c r="N19" s="21">
        <f t="shared" si="3"/>
        <v>74230925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152629514</v>
      </c>
      <c r="X19" s="21">
        <f t="shared" si="3"/>
        <v>156511658</v>
      </c>
      <c r="Y19" s="21">
        <f t="shared" si="3"/>
        <v>-3882144</v>
      </c>
      <c r="Z19" s="4">
        <f>+IF(X19&lt;&gt;0,+(Y19/X19)*100,0)</f>
        <v>-2.480418423527275</v>
      </c>
      <c r="AA19" s="19">
        <f>SUM(AA20:AA23)</f>
        <v>300669064</v>
      </c>
    </row>
    <row r="20" spans="1:27" ht="13.5">
      <c r="A20" s="5" t="s">
        <v>47</v>
      </c>
      <c r="B20" s="3"/>
      <c r="C20" s="22">
        <v>175967613</v>
      </c>
      <c r="D20" s="22"/>
      <c r="E20" s="23">
        <v>191177753</v>
      </c>
      <c r="F20" s="24">
        <v>191177753</v>
      </c>
      <c r="G20" s="24">
        <v>18001968</v>
      </c>
      <c r="H20" s="24">
        <v>17339400</v>
      </c>
      <c r="I20" s="24">
        <v>15782783</v>
      </c>
      <c r="J20" s="24">
        <v>51124151</v>
      </c>
      <c r="K20" s="24">
        <v>14613920</v>
      </c>
      <c r="L20" s="24">
        <v>15169226</v>
      </c>
      <c r="M20" s="24">
        <v>15289684</v>
      </c>
      <c r="N20" s="24">
        <v>45072830</v>
      </c>
      <c r="O20" s="24"/>
      <c r="P20" s="24"/>
      <c r="Q20" s="24"/>
      <c r="R20" s="24"/>
      <c r="S20" s="24"/>
      <c r="T20" s="24"/>
      <c r="U20" s="24"/>
      <c r="V20" s="24"/>
      <c r="W20" s="24">
        <v>96196981</v>
      </c>
      <c r="X20" s="24">
        <v>98005475</v>
      </c>
      <c r="Y20" s="24">
        <v>-1808494</v>
      </c>
      <c r="Z20" s="6">
        <v>-1.85</v>
      </c>
      <c r="AA20" s="22">
        <v>191177753</v>
      </c>
    </row>
    <row r="21" spans="1:27" ht="13.5">
      <c r="A21" s="5" t="s">
        <v>48</v>
      </c>
      <c r="B21" s="3"/>
      <c r="C21" s="22">
        <v>36465028</v>
      </c>
      <c r="D21" s="22"/>
      <c r="E21" s="23">
        <v>39418375</v>
      </c>
      <c r="F21" s="24">
        <v>39418375</v>
      </c>
      <c r="G21" s="24">
        <v>4979466</v>
      </c>
      <c r="H21" s="24">
        <v>2151654</v>
      </c>
      <c r="I21" s="24">
        <v>2155747</v>
      </c>
      <c r="J21" s="24">
        <v>9286867</v>
      </c>
      <c r="K21" s="24">
        <v>2799651</v>
      </c>
      <c r="L21" s="24">
        <v>3896078</v>
      </c>
      <c r="M21" s="24">
        <v>3813507</v>
      </c>
      <c r="N21" s="24">
        <v>10509236</v>
      </c>
      <c r="O21" s="24"/>
      <c r="P21" s="24"/>
      <c r="Q21" s="24"/>
      <c r="R21" s="24"/>
      <c r="S21" s="24"/>
      <c r="T21" s="24"/>
      <c r="U21" s="24"/>
      <c r="V21" s="24"/>
      <c r="W21" s="24">
        <v>19796103</v>
      </c>
      <c r="X21" s="24">
        <v>18842643</v>
      </c>
      <c r="Y21" s="24">
        <v>953460</v>
      </c>
      <c r="Z21" s="6">
        <v>5.06</v>
      </c>
      <c r="AA21" s="22">
        <v>39418375</v>
      </c>
    </row>
    <row r="22" spans="1:27" ht="13.5">
      <c r="A22" s="5" t="s">
        <v>49</v>
      </c>
      <c r="B22" s="3"/>
      <c r="C22" s="25">
        <v>39661802</v>
      </c>
      <c r="D22" s="25"/>
      <c r="E22" s="26">
        <v>41481458</v>
      </c>
      <c r="F22" s="27">
        <v>41481458</v>
      </c>
      <c r="G22" s="27">
        <v>5414535</v>
      </c>
      <c r="H22" s="27">
        <v>2319098</v>
      </c>
      <c r="I22" s="27">
        <v>2365075</v>
      </c>
      <c r="J22" s="27">
        <v>10098708</v>
      </c>
      <c r="K22" s="27">
        <v>2587994</v>
      </c>
      <c r="L22" s="27">
        <v>6935044</v>
      </c>
      <c r="M22" s="27">
        <v>2605069</v>
      </c>
      <c r="N22" s="27">
        <v>12128107</v>
      </c>
      <c r="O22" s="27"/>
      <c r="P22" s="27"/>
      <c r="Q22" s="27"/>
      <c r="R22" s="27"/>
      <c r="S22" s="27"/>
      <c r="T22" s="27"/>
      <c r="U22" s="27"/>
      <c r="V22" s="27"/>
      <c r="W22" s="27">
        <v>22226815</v>
      </c>
      <c r="X22" s="27">
        <v>23961885</v>
      </c>
      <c r="Y22" s="27">
        <v>-1735070</v>
      </c>
      <c r="Z22" s="7">
        <v>-7.24</v>
      </c>
      <c r="AA22" s="25">
        <v>41481458</v>
      </c>
    </row>
    <row r="23" spans="1:27" ht="13.5">
      <c r="A23" s="5" t="s">
        <v>50</v>
      </c>
      <c r="B23" s="3"/>
      <c r="C23" s="22">
        <v>27269756</v>
      </c>
      <c r="D23" s="22"/>
      <c r="E23" s="23">
        <v>28591478</v>
      </c>
      <c r="F23" s="24">
        <v>28591478</v>
      </c>
      <c r="G23" s="24">
        <v>4898159</v>
      </c>
      <c r="H23" s="24">
        <v>1507161</v>
      </c>
      <c r="I23" s="24">
        <v>1483543</v>
      </c>
      <c r="J23" s="24">
        <v>7888863</v>
      </c>
      <c r="K23" s="24">
        <v>1523649</v>
      </c>
      <c r="L23" s="24">
        <v>3423374</v>
      </c>
      <c r="M23" s="24">
        <v>1573729</v>
      </c>
      <c r="N23" s="24">
        <v>6520752</v>
      </c>
      <c r="O23" s="24"/>
      <c r="P23" s="24"/>
      <c r="Q23" s="24"/>
      <c r="R23" s="24"/>
      <c r="S23" s="24"/>
      <c r="T23" s="24"/>
      <c r="U23" s="24"/>
      <c r="V23" s="24"/>
      <c r="W23" s="24">
        <v>14409615</v>
      </c>
      <c r="X23" s="24">
        <v>15701655</v>
      </c>
      <c r="Y23" s="24">
        <v>-1292040</v>
      </c>
      <c r="Z23" s="6">
        <v>-8.23</v>
      </c>
      <c r="AA23" s="22">
        <v>28591478</v>
      </c>
    </row>
    <row r="24" spans="1:27" ht="13.5">
      <c r="A24" s="2" t="s">
        <v>51</v>
      </c>
      <c r="B24" s="8" t="s">
        <v>52</v>
      </c>
      <c r="C24" s="19">
        <v>19753</v>
      </c>
      <c r="D24" s="19"/>
      <c r="E24" s="20">
        <v>20735</v>
      </c>
      <c r="F24" s="21">
        <v>20735</v>
      </c>
      <c r="G24" s="21">
        <v>1678</v>
      </c>
      <c r="H24" s="21">
        <v>1678</v>
      </c>
      <c r="I24" s="21">
        <v>1678</v>
      </c>
      <c r="J24" s="21">
        <v>5034</v>
      </c>
      <c r="K24" s="21">
        <v>1678</v>
      </c>
      <c r="L24" s="21">
        <v>1678</v>
      </c>
      <c r="M24" s="21">
        <v>1678</v>
      </c>
      <c r="N24" s="21">
        <v>5034</v>
      </c>
      <c r="O24" s="21"/>
      <c r="P24" s="21"/>
      <c r="Q24" s="21"/>
      <c r="R24" s="21"/>
      <c r="S24" s="21"/>
      <c r="T24" s="21"/>
      <c r="U24" s="21"/>
      <c r="V24" s="21"/>
      <c r="W24" s="21">
        <v>10068</v>
      </c>
      <c r="X24" s="21">
        <v>10368</v>
      </c>
      <c r="Y24" s="21">
        <v>-300</v>
      </c>
      <c r="Z24" s="4">
        <v>-2.89</v>
      </c>
      <c r="AA24" s="19">
        <v>20735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495100924</v>
      </c>
      <c r="D25" s="40">
        <f>+D5+D9+D15+D19+D24</f>
        <v>0</v>
      </c>
      <c r="E25" s="41">
        <f t="shared" si="4"/>
        <v>465302131</v>
      </c>
      <c r="F25" s="42">
        <f t="shared" si="4"/>
        <v>465302131</v>
      </c>
      <c r="G25" s="42">
        <f t="shared" si="4"/>
        <v>56427562</v>
      </c>
      <c r="H25" s="42">
        <f t="shared" si="4"/>
        <v>32667514</v>
      </c>
      <c r="I25" s="42">
        <f t="shared" si="4"/>
        <v>28501793</v>
      </c>
      <c r="J25" s="42">
        <f t="shared" si="4"/>
        <v>117596869</v>
      </c>
      <c r="K25" s="42">
        <f t="shared" si="4"/>
        <v>32403626</v>
      </c>
      <c r="L25" s="42">
        <f t="shared" si="4"/>
        <v>44349048</v>
      </c>
      <c r="M25" s="42">
        <f t="shared" si="4"/>
        <v>31557038</v>
      </c>
      <c r="N25" s="42">
        <f t="shared" si="4"/>
        <v>108309712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225906581</v>
      </c>
      <c r="X25" s="42">
        <f t="shared" si="4"/>
        <v>225381455</v>
      </c>
      <c r="Y25" s="42">
        <f t="shared" si="4"/>
        <v>525126</v>
      </c>
      <c r="Z25" s="43">
        <f>+IF(X25&lt;&gt;0,+(Y25/X25)*100,0)</f>
        <v>0.2329943251098454</v>
      </c>
      <c r="AA25" s="40">
        <f>+AA5+AA9+AA15+AA19+AA24</f>
        <v>465302131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105802207</v>
      </c>
      <c r="D28" s="19">
        <f>SUM(D29:D31)</f>
        <v>0</v>
      </c>
      <c r="E28" s="20">
        <f t="shared" si="5"/>
        <v>90433244</v>
      </c>
      <c r="F28" s="21">
        <f t="shared" si="5"/>
        <v>90433244</v>
      </c>
      <c r="G28" s="21">
        <f t="shared" si="5"/>
        <v>4139372</v>
      </c>
      <c r="H28" s="21">
        <f t="shared" si="5"/>
        <v>6484122</v>
      </c>
      <c r="I28" s="21">
        <f t="shared" si="5"/>
        <v>4745176</v>
      </c>
      <c r="J28" s="21">
        <f t="shared" si="5"/>
        <v>15368670</v>
      </c>
      <c r="K28" s="21">
        <f t="shared" si="5"/>
        <v>7269323</v>
      </c>
      <c r="L28" s="21">
        <f t="shared" si="5"/>
        <v>8664223</v>
      </c>
      <c r="M28" s="21">
        <f t="shared" si="5"/>
        <v>11007612</v>
      </c>
      <c r="N28" s="21">
        <f t="shared" si="5"/>
        <v>26941158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42309828</v>
      </c>
      <c r="X28" s="21">
        <f t="shared" si="5"/>
        <v>41094600</v>
      </c>
      <c r="Y28" s="21">
        <f t="shared" si="5"/>
        <v>1215228</v>
      </c>
      <c r="Z28" s="4">
        <f>+IF(X28&lt;&gt;0,+(Y28/X28)*100,0)</f>
        <v>2.9571476544363495</v>
      </c>
      <c r="AA28" s="19">
        <f>SUM(AA29:AA31)</f>
        <v>90433244</v>
      </c>
    </row>
    <row r="29" spans="1:27" ht="13.5">
      <c r="A29" s="5" t="s">
        <v>33</v>
      </c>
      <c r="B29" s="3"/>
      <c r="C29" s="22">
        <v>22835796</v>
      </c>
      <c r="D29" s="22"/>
      <c r="E29" s="23">
        <v>18846937</v>
      </c>
      <c r="F29" s="24">
        <v>18846937</v>
      </c>
      <c r="G29" s="24">
        <v>1497068</v>
      </c>
      <c r="H29" s="24">
        <v>2660060</v>
      </c>
      <c r="I29" s="24">
        <v>1595080</v>
      </c>
      <c r="J29" s="24">
        <v>5752208</v>
      </c>
      <c r="K29" s="24">
        <v>2598550</v>
      </c>
      <c r="L29" s="24">
        <v>1891603</v>
      </c>
      <c r="M29" s="24">
        <v>1980986</v>
      </c>
      <c r="N29" s="24">
        <v>6471139</v>
      </c>
      <c r="O29" s="24"/>
      <c r="P29" s="24"/>
      <c r="Q29" s="24"/>
      <c r="R29" s="24"/>
      <c r="S29" s="24"/>
      <c r="T29" s="24"/>
      <c r="U29" s="24"/>
      <c r="V29" s="24"/>
      <c r="W29" s="24">
        <v>12223347</v>
      </c>
      <c r="X29" s="24">
        <v>8843148</v>
      </c>
      <c r="Y29" s="24">
        <v>3380199</v>
      </c>
      <c r="Z29" s="6">
        <v>38.22</v>
      </c>
      <c r="AA29" s="22">
        <v>18846937</v>
      </c>
    </row>
    <row r="30" spans="1:27" ht="13.5">
      <c r="A30" s="5" t="s">
        <v>34</v>
      </c>
      <c r="B30" s="3"/>
      <c r="C30" s="25">
        <v>61657507</v>
      </c>
      <c r="D30" s="25"/>
      <c r="E30" s="26">
        <v>43920637</v>
      </c>
      <c r="F30" s="27">
        <v>43920637</v>
      </c>
      <c r="G30" s="27">
        <v>1434146</v>
      </c>
      <c r="H30" s="27">
        <v>1669973</v>
      </c>
      <c r="I30" s="27">
        <v>1633217</v>
      </c>
      <c r="J30" s="27">
        <v>4737336</v>
      </c>
      <c r="K30" s="27">
        <v>3428376</v>
      </c>
      <c r="L30" s="27">
        <v>5159630</v>
      </c>
      <c r="M30" s="27">
        <v>6527306</v>
      </c>
      <c r="N30" s="27">
        <v>15115312</v>
      </c>
      <c r="O30" s="27"/>
      <c r="P30" s="27"/>
      <c r="Q30" s="27"/>
      <c r="R30" s="27"/>
      <c r="S30" s="27"/>
      <c r="T30" s="27"/>
      <c r="U30" s="27"/>
      <c r="V30" s="27"/>
      <c r="W30" s="27">
        <v>19852648</v>
      </c>
      <c r="X30" s="27">
        <v>18449271</v>
      </c>
      <c r="Y30" s="27">
        <v>1403377</v>
      </c>
      <c r="Z30" s="7">
        <v>7.61</v>
      </c>
      <c r="AA30" s="25">
        <v>43920637</v>
      </c>
    </row>
    <row r="31" spans="1:27" ht="13.5">
      <c r="A31" s="5" t="s">
        <v>35</v>
      </c>
      <c r="B31" s="3"/>
      <c r="C31" s="22">
        <v>21308904</v>
      </c>
      <c r="D31" s="22"/>
      <c r="E31" s="23">
        <v>27665670</v>
      </c>
      <c r="F31" s="24">
        <v>27665670</v>
      </c>
      <c r="G31" s="24">
        <v>1208158</v>
      </c>
      <c r="H31" s="24">
        <v>2154089</v>
      </c>
      <c r="I31" s="24">
        <v>1516879</v>
      </c>
      <c r="J31" s="24">
        <v>4879126</v>
      </c>
      <c r="K31" s="24">
        <v>1242397</v>
      </c>
      <c r="L31" s="24">
        <v>1612990</v>
      </c>
      <c r="M31" s="24">
        <v>2499320</v>
      </c>
      <c r="N31" s="24">
        <v>5354707</v>
      </c>
      <c r="O31" s="24"/>
      <c r="P31" s="24"/>
      <c r="Q31" s="24"/>
      <c r="R31" s="24"/>
      <c r="S31" s="24"/>
      <c r="T31" s="24"/>
      <c r="U31" s="24"/>
      <c r="V31" s="24"/>
      <c r="W31" s="24">
        <v>10233833</v>
      </c>
      <c r="X31" s="24">
        <v>13802181</v>
      </c>
      <c r="Y31" s="24">
        <v>-3568348</v>
      </c>
      <c r="Z31" s="6">
        <v>-25.85</v>
      </c>
      <c r="AA31" s="22">
        <v>27665670</v>
      </c>
    </row>
    <row r="32" spans="1:27" ht="13.5">
      <c r="A32" s="2" t="s">
        <v>36</v>
      </c>
      <c r="B32" s="3"/>
      <c r="C32" s="19">
        <f aca="true" t="shared" si="6" ref="C32:Y32">SUM(C33:C37)</f>
        <v>61414620</v>
      </c>
      <c r="D32" s="19">
        <f>SUM(D33:D37)</f>
        <v>0</v>
      </c>
      <c r="E32" s="20">
        <f t="shared" si="6"/>
        <v>53785548</v>
      </c>
      <c r="F32" s="21">
        <f t="shared" si="6"/>
        <v>53785548</v>
      </c>
      <c r="G32" s="21">
        <f t="shared" si="6"/>
        <v>2887875</v>
      </c>
      <c r="H32" s="21">
        <f t="shared" si="6"/>
        <v>3679249</v>
      </c>
      <c r="I32" s="21">
        <f t="shared" si="6"/>
        <v>3712414</v>
      </c>
      <c r="J32" s="21">
        <f t="shared" si="6"/>
        <v>10279538</v>
      </c>
      <c r="K32" s="21">
        <f t="shared" si="6"/>
        <v>3851149</v>
      </c>
      <c r="L32" s="21">
        <f t="shared" si="6"/>
        <v>5759655</v>
      </c>
      <c r="M32" s="21">
        <f t="shared" si="6"/>
        <v>3864306</v>
      </c>
      <c r="N32" s="21">
        <f t="shared" si="6"/>
        <v>13475110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23754648</v>
      </c>
      <c r="X32" s="21">
        <f t="shared" si="6"/>
        <v>26858460</v>
      </c>
      <c r="Y32" s="21">
        <f t="shared" si="6"/>
        <v>-3103812</v>
      </c>
      <c r="Z32" s="4">
        <f>+IF(X32&lt;&gt;0,+(Y32/X32)*100,0)</f>
        <v>-11.556180063935162</v>
      </c>
      <c r="AA32" s="19">
        <f>SUM(AA33:AA37)</f>
        <v>53785548</v>
      </c>
    </row>
    <row r="33" spans="1:27" ht="13.5">
      <c r="A33" s="5" t="s">
        <v>37</v>
      </c>
      <c r="B33" s="3"/>
      <c r="C33" s="22">
        <v>11131555</v>
      </c>
      <c r="D33" s="22"/>
      <c r="E33" s="23">
        <v>13903973</v>
      </c>
      <c r="F33" s="24">
        <v>13903973</v>
      </c>
      <c r="G33" s="24">
        <v>829433</v>
      </c>
      <c r="H33" s="24">
        <v>948163</v>
      </c>
      <c r="I33" s="24">
        <v>887456</v>
      </c>
      <c r="J33" s="24">
        <v>2665052</v>
      </c>
      <c r="K33" s="24">
        <v>867620</v>
      </c>
      <c r="L33" s="24">
        <v>1282531</v>
      </c>
      <c r="M33" s="24">
        <v>885568</v>
      </c>
      <c r="N33" s="24">
        <v>3035719</v>
      </c>
      <c r="O33" s="24"/>
      <c r="P33" s="24"/>
      <c r="Q33" s="24"/>
      <c r="R33" s="24"/>
      <c r="S33" s="24"/>
      <c r="T33" s="24"/>
      <c r="U33" s="24"/>
      <c r="V33" s="24"/>
      <c r="W33" s="24">
        <v>5700771</v>
      </c>
      <c r="X33" s="24">
        <v>6923163</v>
      </c>
      <c r="Y33" s="24">
        <v>-1222392</v>
      </c>
      <c r="Z33" s="6">
        <v>-17.66</v>
      </c>
      <c r="AA33" s="22">
        <v>13903973</v>
      </c>
    </row>
    <row r="34" spans="1:27" ht="13.5">
      <c r="A34" s="5" t="s">
        <v>38</v>
      </c>
      <c r="B34" s="3"/>
      <c r="C34" s="22">
        <v>14384731</v>
      </c>
      <c r="D34" s="22"/>
      <c r="E34" s="23">
        <v>16352800</v>
      </c>
      <c r="F34" s="24">
        <v>16352800</v>
      </c>
      <c r="G34" s="24">
        <v>952051</v>
      </c>
      <c r="H34" s="24">
        <v>1231290</v>
      </c>
      <c r="I34" s="24">
        <v>1233788</v>
      </c>
      <c r="J34" s="24">
        <v>3417129</v>
      </c>
      <c r="K34" s="24">
        <v>1070799</v>
      </c>
      <c r="L34" s="24">
        <v>2246859</v>
      </c>
      <c r="M34" s="24">
        <v>1389604</v>
      </c>
      <c r="N34" s="24">
        <v>4707262</v>
      </c>
      <c r="O34" s="24"/>
      <c r="P34" s="24"/>
      <c r="Q34" s="24"/>
      <c r="R34" s="24"/>
      <c r="S34" s="24"/>
      <c r="T34" s="24"/>
      <c r="U34" s="24"/>
      <c r="V34" s="24"/>
      <c r="W34" s="24">
        <v>8124391</v>
      </c>
      <c r="X34" s="24">
        <v>8181486</v>
      </c>
      <c r="Y34" s="24">
        <v>-57095</v>
      </c>
      <c r="Z34" s="6">
        <v>-0.7</v>
      </c>
      <c r="AA34" s="22">
        <v>16352800</v>
      </c>
    </row>
    <row r="35" spans="1:27" ht="13.5">
      <c r="A35" s="5" t="s">
        <v>39</v>
      </c>
      <c r="B35" s="3"/>
      <c r="C35" s="22">
        <v>34419279</v>
      </c>
      <c r="D35" s="22"/>
      <c r="E35" s="23">
        <v>21743102</v>
      </c>
      <c r="F35" s="24">
        <v>21743102</v>
      </c>
      <c r="G35" s="24">
        <v>985361</v>
      </c>
      <c r="H35" s="24">
        <v>1339487</v>
      </c>
      <c r="I35" s="24">
        <v>1415157</v>
      </c>
      <c r="J35" s="24">
        <v>3740005</v>
      </c>
      <c r="K35" s="24">
        <v>1820512</v>
      </c>
      <c r="L35" s="24">
        <v>2052503</v>
      </c>
      <c r="M35" s="24">
        <v>1468391</v>
      </c>
      <c r="N35" s="24">
        <v>5341406</v>
      </c>
      <c r="O35" s="24"/>
      <c r="P35" s="24"/>
      <c r="Q35" s="24"/>
      <c r="R35" s="24"/>
      <c r="S35" s="24"/>
      <c r="T35" s="24"/>
      <c r="U35" s="24"/>
      <c r="V35" s="24"/>
      <c r="W35" s="24">
        <v>9081411</v>
      </c>
      <c r="X35" s="24">
        <v>10886469</v>
      </c>
      <c r="Y35" s="24">
        <v>-1805058</v>
      </c>
      <c r="Z35" s="6">
        <v>-16.58</v>
      </c>
      <c r="AA35" s="22">
        <v>21743102</v>
      </c>
    </row>
    <row r="36" spans="1:27" ht="13.5">
      <c r="A36" s="5" t="s">
        <v>40</v>
      </c>
      <c r="B36" s="3"/>
      <c r="C36" s="22">
        <v>1479055</v>
      </c>
      <c r="D36" s="22"/>
      <c r="E36" s="23">
        <v>1785673</v>
      </c>
      <c r="F36" s="24">
        <v>1785673</v>
      </c>
      <c r="G36" s="24">
        <v>121030</v>
      </c>
      <c r="H36" s="24">
        <v>160309</v>
      </c>
      <c r="I36" s="24">
        <v>176013</v>
      </c>
      <c r="J36" s="24">
        <v>457352</v>
      </c>
      <c r="K36" s="24">
        <v>92218</v>
      </c>
      <c r="L36" s="24">
        <v>177762</v>
      </c>
      <c r="M36" s="24">
        <v>120743</v>
      </c>
      <c r="N36" s="24">
        <v>390723</v>
      </c>
      <c r="O36" s="24"/>
      <c r="P36" s="24"/>
      <c r="Q36" s="24"/>
      <c r="R36" s="24"/>
      <c r="S36" s="24"/>
      <c r="T36" s="24"/>
      <c r="U36" s="24"/>
      <c r="V36" s="24"/>
      <c r="W36" s="24">
        <v>848075</v>
      </c>
      <c r="X36" s="24">
        <v>867342</v>
      </c>
      <c r="Y36" s="24">
        <v>-19267</v>
      </c>
      <c r="Z36" s="6">
        <v>-2.22</v>
      </c>
      <c r="AA36" s="22">
        <v>1785673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58830762</v>
      </c>
      <c r="D38" s="19">
        <f>SUM(D39:D41)</f>
        <v>0</v>
      </c>
      <c r="E38" s="20">
        <f t="shared" si="7"/>
        <v>64436910</v>
      </c>
      <c r="F38" s="21">
        <f t="shared" si="7"/>
        <v>64436910</v>
      </c>
      <c r="G38" s="21">
        <f t="shared" si="7"/>
        <v>4490146</v>
      </c>
      <c r="H38" s="21">
        <f t="shared" si="7"/>
        <v>7101179</v>
      </c>
      <c r="I38" s="21">
        <f t="shared" si="7"/>
        <v>4540734</v>
      </c>
      <c r="J38" s="21">
        <f t="shared" si="7"/>
        <v>16132059</v>
      </c>
      <c r="K38" s="21">
        <f t="shared" si="7"/>
        <v>3053752</v>
      </c>
      <c r="L38" s="21">
        <f t="shared" si="7"/>
        <v>5802426</v>
      </c>
      <c r="M38" s="21">
        <f t="shared" si="7"/>
        <v>5765425</v>
      </c>
      <c r="N38" s="21">
        <f t="shared" si="7"/>
        <v>14621603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30753662</v>
      </c>
      <c r="X38" s="21">
        <f t="shared" si="7"/>
        <v>32225304</v>
      </c>
      <c r="Y38" s="21">
        <f t="shared" si="7"/>
        <v>-1471642</v>
      </c>
      <c r="Z38" s="4">
        <f>+IF(X38&lt;&gt;0,+(Y38/X38)*100,0)</f>
        <v>-4.566728059415669</v>
      </c>
      <c r="AA38" s="19">
        <f>SUM(AA39:AA41)</f>
        <v>64436910</v>
      </c>
    </row>
    <row r="39" spans="1:27" ht="13.5">
      <c r="A39" s="5" t="s">
        <v>43</v>
      </c>
      <c r="B39" s="3"/>
      <c r="C39" s="22">
        <v>8698412</v>
      </c>
      <c r="D39" s="22"/>
      <c r="E39" s="23">
        <v>11522435</v>
      </c>
      <c r="F39" s="24">
        <v>11522435</v>
      </c>
      <c r="G39" s="24">
        <v>738739</v>
      </c>
      <c r="H39" s="24">
        <v>810635</v>
      </c>
      <c r="I39" s="24">
        <v>628645</v>
      </c>
      <c r="J39" s="24">
        <v>2178019</v>
      </c>
      <c r="K39" s="24">
        <v>950749</v>
      </c>
      <c r="L39" s="24">
        <v>1065226</v>
      </c>
      <c r="M39" s="24">
        <v>1119192</v>
      </c>
      <c r="N39" s="24">
        <v>3135167</v>
      </c>
      <c r="O39" s="24"/>
      <c r="P39" s="24"/>
      <c r="Q39" s="24"/>
      <c r="R39" s="24"/>
      <c r="S39" s="24"/>
      <c r="T39" s="24"/>
      <c r="U39" s="24"/>
      <c r="V39" s="24"/>
      <c r="W39" s="24">
        <v>5313186</v>
      </c>
      <c r="X39" s="24">
        <v>5761218</v>
      </c>
      <c r="Y39" s="24">
        <v>-448032</v>
      </c>
      <c r="Z39" s="6">
        <v>-7.78</v>
      </c>
      <c r="AA39" s="22">
        <v>11522435</v>
      </c>
    </row>
    <row r="40" spans="1:27" ht="13.5">
      <c r="A40" s="5" t="s">
        <v>44</v>
      </c>
      <c r="B40" s="3"/>
      <c r="C40" s="22">
        <v>50132350</v>
      </c>
      <c r="D40" s="22"/>
      <c r="E40" s="23">
        <v>52914475</v>
      </c>
      <c r="F40" s="24">
        <v>52914475</v>
      </c>
      <c r="G40" s="24">
        <v>3751407</v>
      </c>
      <c r="H40" s="24">
        <v>6290544</v>
      </c>
      <c r="I40" s="24">
        <v>3912089</v>
      </c>
      <c r="J40" s="24">
        <v>13954040</v>
      </c>
      <c r="K40" s="24">
        <v>2103003</v>
      </c>
      <c r="L40" s="24">
        <v>4737200</v>
      </c>
      <c r="M40" s="24">
        <v>4646233</v>
      </c>
      <c r="N40" s="24">
        <v>11486436</v>
      </c>
      <c r="O40" s="24"/>
      <c r="P40" s="24"/>
      <c r="Q40" s="24"/>
      <c r="R40" s="24"/>
      <c r="S40" s="24"/>
      <c r="T40" s="24"/>
      <c r="U40" s="24"/>
      <c r="V40" s="24"/>
      <c r="W40" s="24">
        <v>25440476</v>
      </c>
      <c r="X40" s="24">
        <v>26464086</v>
      </c>
      <c r="Y40" s="24">
        <v>-1023610</v>
      </c>
      <c r="Z40" s="6">
        <v>-3.87</v>
      </c>
      <c r="AA40" s="22">
        <v>52914475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251816999</v>
      </c>
      <c r="D42" s="19">
        <f>SUM(D43:D46)</f>
        <v>0</v>
      </c>
      <c r="E42" s="20">
        <f t="shared" si="8"/>
        <v>286579610</v>
      </c>
      <c r="F42" s="21">
        <f t="shared" si="8"/>
        <v>286579610</v>
      </c>
      <c r="G42" s="21">
        <f t="shared" si="8"/>
        <v>10129397</v>
      </c>
      <c r="H42" s="21">
        <f t="shared" si="8"/>
        <v>29816330</v>
      </c>
      <c r="I42" s="21">
        <f t="shared" si="8"/>
        <v>22710900</v>
      </c>
      <c r="J42" s="21">
        <f t="shared" si="8"/>
        <v>62656627</v>
      </c>
      <c r="K42" s="21">
        <f t="shared" si="8"/>
        <v>19452318</v>
      </c>
      <c r="L42" s="21">
        <f t="shared" si="8"/>
        <v>18956265</v>
      </c>
      <c r="M42" s="21">
        <f t="shared" si="8"/>
        <v>28836449</v>
      </c>
      <c r="N42" s="21">
        <f t="shared" si="8"/>
        <v>67245032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129901659</v>
      </c>
      <c r="X42" s="21">
        <f t="shared" si="8"/>
        <v>135645092</v>
      </c>
      <c r="Y42" s="21">
        <f t="shared" si="8"/>
        <v>-5743433</v>
      </c>
      <c r="Z42" s="4">
        <f>+IF(X42&lt;&gt;0,+(Y42/X42)*100,0)</f>
        <v>-4.234162043990504</v>
      </c>
      <c r="AA42" s="19">
        <f>SUM(AA43:AA46)</f>
        <v>286579610</v>
      </c>
    </row>
    <row r="43" spans="1:27" ht="13.5">
      <c r="A43" s="5" t="s">
        <v>47</v>
      </c>
      <c r="B43" s="3"/>
      <c r="C43" s="22">
        <v>154304604</v>
      </c>
      <c r="D43" s="22"/>
      <c r="E43" s="23">
        <v>175831357</v>
      </c>
      <c r="F43" s="24">
        <v>175831357</v>
      </c>
      <c r="G43" s="24">
        <v>5216972</v>
      </c>
      <c r="H43" s="24">
        <v>20617067</v>
      </c>
      <c r="I43" s="24">
        <v>15323260</v>
      </c>
      <c r="J43" s="24">
        <v>41157299</v>
      </c>
      <c r="K43" s="24">
        <v>13950130</v>
      </c>
      <c r="L43" s="24">
        <v>10586588</v>
      </c>
      <c r="M43" s="24">
        <v>14466058</v>
      </c>
      <c r="N43" s="24">
        <v>39002776</v>
      </c>
      <c r="O43" s="24"/>
      <c r="P43" s="24"/>
      <c r="Q43" s="24"/>
      <c r="R43" s="24"/>
      <c r="S43" s="24"/>
      <c r="T43" s="24"/>
      <c r="U43" s="24"/>
      <c r="V43" s="24"/>
      <c r="W43" s="24">
        <v>80160075</v>
      </c>
      <c r="X43" s="24">
        <v>85871423</v>
      </c>
      <c r="Y43" s="24">
        <v>-5711348</v>
      </c>
      <c r="Z43" s="6">
        <v>-6.65</v>
      </c>
      <c r="AA43" s="22">
        <v>175831357</v>
      </c>
    </row>
    <row r="44" spans="1:27" ht="13.5">
      <c r="A44" s="5" t="s">
        <v>48</v>
      </c>
      <c r="B44" s="3"/>
      <c r="C44" s="22">
        <v>42880731</v>
      </c>
      <c r="D44" s="22"/>
      <c r="E44" s="23">
        <v>46278132</v>
      </c>
      <c r="F44" s="24">
        <v>46278132</v>
      </c>
      <c r="G44" s="24">
        <v>1654061</v>
      </c>
      <c r="H44" s="24">
        <v>4244695</v>
      </c>
      <c r="I44" s="24">
        <v>3638450</v>
      </c>
      <c r="J44" s="24">
        <v>9537206</v>
      </c>
      <c r="K44" s="24">
        <v>3009201</v>
      </c>
      <c r="L44" s="24">
        <v>3770914</v>
      </c>
      <c r="M44" s="24">
        <v>4322981</v>
      </c>
      <c r="N44" s="24">
        <v>11103096</v>
      </c>
      <c r="O44" s="24"/>
      <c r="P44" s="24"/>
      <c r="Q44" s="24"/>
      <c r="R44" s="24"/>
      <c r="S44" s="24"/>
      <c r="T44" s="24"/>
      <c r="U44" s="24"/>
      <c r="V44" s="24"/>
      <c r="W44" s="24">
        <v>20640302</v>
      </c>
      <c r="X44" s="24">
        <v>19125553</v>
      </c>
      <c r="Y44" s="24">
        <v>1514749</v>
      </c>
      <c r="Z44" s="6">
        <v>7.92</v>
      </c>
      <c r="AA44" s="22">
        <v>46278132</v>
      </c>
    </row>
    <row r="45" spans="1:27" ht="13.5">
      <c r="A45" s="5" t="s">
        <v>49</v>
      </c>
      <c r="B45" s="3"/>
      <c r="C45" s="25">
        <v>31964430</v>
      </c>
      <c r="D45" s="25"/>
      <c r="E45" s="26">
        <v>37507183</v>
      </c>
      <c r="F45" s="27">
        <v>37507183</v>
      </c>
      <c r="G45" s="27">
        <v>1533457</v>
      </c>
      <c r="H45" s="27">
        <v>2911158</v>
      </c>
      <c r="I45" s="27">
        <v>1815006</v>
      </c>
      <c r="J45" s="27">
        <v>6259621</v>
      </c>
      <c r="K45" s="27">
        <v>785993</v>
      </c>
      <c r="L45" s="27">
        <v>2014878</v>
      </c>
      <c r="M45" s="27">
        <v>8061954</v>
      </c>
      <c r="N45" s="27">
        <v>10862825</v>
      </c>
      <c r="O45" s="27"/>
      <c r="P45" s="27"/>
      <c r="Q45" s="27"/>
      <c r="R45" s="27"/>
      <c r="S45" s="27"/>
      <c r="T45" s="27"/>
      <c r="U45" s="27"/>
      <c r="V45" s="27"/>
      <c r="W45" s="27">
        <v>17122446</v>
      </c>
      <c r="X45" s="27">
        <v>17951092</v>
      </c>
      <c r="Y45" s="27">
        <v>-828646</v>
      </c>
      <c r="Z45" s="7">
        <v>-4.62</v>
      </c>
      <c r="AA45" s="25">
        <v>37507183</v>
      </c>
    </row>
    <row r="46" spans="1:27" ht="13.5">
      <c r="A46" s="5" t="s">
        <v>50</v>
      </c>
      <c r="B46" s="3"/>
      <c r="C46" s="22">
        <v>22667234</v>
      </c>
      <c r="D46" s="22"/>
      <c r="E46" s="23">
        <v>26962938</v>
      </c>
      <c r="F46" s="24">
        <v>26962938</v>
      </c>
      <c r="G46" s="24">
        <v>1724907</v>
      </c>
      <c r="H46" s="24">
        <v>2043410</v>
      </c>
      <c r="I46" s="24">
        <v>1934184</v>
      </c>
      <c r="J46" s="24">
        <v>5702501</v>
      </c>
      <c r="K46" s="24">
        <v>1706994</v>
      </c>
      <c r="L46" s="24">
        <v>2583885</v>
      </c>
      <c r="M46" s="24">
        <v>1985456</v>
      </c>
      <c r="N46" s="24">
        <v>6276335</v>
      </c>
      <c r="O46" s="24"/>
      <c r="P46" s="24"/>
      <c r="Q46" s="24"/>
      <c r="R46" s="24"/>
      <c r="S46" s="24"/>
      <c r="T46" s="24"/>
      <c r="U46" s="24"/>
      <c r="V46" s="24"/>
      <c r="W46" s="24">
        <v>11978836</v>
      </c>
      <c r="X46" s="24">
        <v>12697024</v>
      </c>
      <c r="Y46" s="24">
        <v>-718188</v>
      </c>
      <c r="Z46" s="6">
        <v>-5.66</v>
      </c>
      <c r="AA46" s="22">
        <v>26962938</v>
      </c>
    </row>
    <row r="47" spans="1:27" ht="13.5">
      <c r="A47" s="2" t="s">
        <v>51</v>
      </c>
      <c r="B47" s="8" t="s">
        <v>52</v>
      </c>
      <c r="C47" s="19">
        <v>992602</v>
      </c>
      <c r="D47" s="19"/>
      <c r="E47" s="20">
        <v>996334</v>
      </c>
      <c r="F47" s="21">
        <v>996334</v>
      </c>
      <c r="G47" s="21">
        <v>76465</v>
      </c>
      <c r="H47" s="21">
        <v>130484</v>
      </c>
      <c r="I47" s="21">
        <v>26313</v>
      </c>
      <c r="J47" s="21">
        <v>233262</v>
      </c>
      <c r="K47" s="21">
        <v>182964</v>
      </c>
      <c r="L47" s="21">
        <v>41999</v>
      </c>
      <c r="M47" s="21">
        <v>183944</v>
      </c>
      <c r="N47" s="21">
        <v>408907</v>
      </c>
      <c r="O47" s="21"/>
      <c r="P47" s="21"/>
      <c r="Q47" s="21"/>
      <c r="R47" s="21"/>
      <c r="S47" s="21"/>
      <c r="T47" s="21"/>
      <c r="U47" s="21"/>
      <c r="V47" s="21"/>
      <c r="W47" s="21">
        <v>642169</v>
      </c>
      <c r="X47" s="21">
        <v>498168</v>
      </c>
      <c r="Y47" s="21">
        <v>144001</v>
      </c>
      <c r="Z47" s="4">
        <v>28.91</v>
      </c>
      <c r="AA47" s="19">
        <v>996334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478857190</v>
      </c>
      <c r="D48" s="40">
        <f>+D28+D32+D38+D42+D47</f>
        <v>0</v>
      </c>
      <c r="E48" s="41">
        <f t="shared" si="9"/>
        <v>496231646</v>
      </c>
      <c r="F48" s="42">
        <f t="shared" si="9"/>
        <v>496231646</v>
      </c>
      <c r="G48" s="42">
        <f t="shared" si="9"/>
        <v>21723255</v>
      </c>
      <c r="H48" s="42">
        <f t="shared" si="9"/>
        <v>47211364</v>
      </c>
      <c r="I48" s="42">
        <f t="shared" si="9"/>
        <v>35735537</v>
      </c>
      <c r="J48" s="42">
        <f t="shared" si="9"/>
        <v>104670156</v>
      </c>
      <c r="K48" s="42">
        <f t="shared" si="9"/>
        <v>33809506</v>
      </c>
      <c r="L48" s="42">
        <f t="shared" si="9"/>
        <v>39224568</v>
      </c>
      <c r="M48" s="42">
        <f t="shared" si="9"/>
        <v>49657736</v>
      </c>
      <c r="N48" s="42">
        <f t="shared" si="9"/>
        <v>122691810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227361966</v>
      </c>
      <c r="X48" s="42">
        <f t="shared" si="9"/>
        <v>236321624</v>
      </c>
      <c r="Y48" s="42">
        <f t="shared" si="9"/>
        <v>-8959658</v>
      </c>
      <c r="Z48" s="43">
        <f>+IF(X48&lt;&gt;0,+(Y48/X48)*100,0)</f>
        <v>-3.791298421341248</v>
      </c>
      <c r="AA48" s="40">
        <f>+AA28+AA32+AA38+AA42+AA47</f>
        <v>496231646</v>
      </c>
    </row>
    <row r="49" spans="1:27" ht="13.5">
      <c r="A49" s="14" t="s">
        <v>58</v>
      </c>
      <c r="B49" s="15"/>
      <c r="C49" s="44">
        <f aca="true" t="shared" si="10" ref="C49:Y49">+C25-C48</f>
        <v>16243734</v>
      </c>
      <c r="D49" s="44">
        <f>+D25-D48</f>
        <v>0</v>
      </c>
      <c r="E49" s="45">
        <f t="shared" si="10"/>
        <v>-30929515</v>
      </c>
      <c r="F49" s="46">
        <f t="shared" si="10"/>
        <v>-30929515</v>
      </c>
      <c r="G49" s="46">
        <f t="shared" si="10"/>
        <v>34704307</v>
      </c>
      <c r="H49" s="46">
        <f t="shared" si="10"/>
        <v>-14543850</v>
      </c>
      <c r="I49" s="46">
        <f t="shared" si="10"/>
        <v>-7233744</v>
      </c>
      <c r="J49" s="46">
        <f t="shared" si="10"/>
        <v>12926713</v>
      </c>
      <c r="K49" s="46">
        <f t="shared" si="10"/>
        <v>-1405880</v>
      </c>
      <c r="L49" s="46">
        <f t="shared" si="10"/>
        <v>5124480</v>
      </c>
      <c r="M49" s="46">
        <f t="shared" si="10"/>
        <v>-18100698</v>
      </c>
      <c r="N49" s="46">
        <f t="shared" si="10"/>
        <v>-14382098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-1455385</v>
      </c>
      <c r="X49" s="46">
        <f>IF(F25=F48,0,X25-X48)</f>
        <v>-10940169</v>
      </c>
      <c r="Y49" s="46">
        <f t="shared" si="10"/>
        <v>9484784</v>
      </c>
      <c r="Z49" s="47">
        <f>+IF(X49&lt;&gt;0,+(Y49/X49)*100,0)</f>
        <v>-86.69686912514788</v>
      </c>
      <c r="AA49" s="44">
        <f>+AA25-AA48</f>
        <v>-30929515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92154677</v>
      </c>
      <c r="D5" s="19">
        <f>SUM(D6:D8)</f>
        <v>0</v>
      </c>
      <c r="E5" s="20">
        <f t="shared" si="0"/>
        <v>80465900</v>
      </c>
      <c r="F5" s="21">
        <f t="shared" si="0"/>
        <v>79480740</v>
      </c>
      <c r="G5" s="21">
        <f t="shared" si="0"/>
        <v>26136226</v>
      </c>
      <c r="H5" s="21">
        <f t="shared" si="0"/>
        <v>408851</v>
      </c>
      <c r="I5" s="21">
        <f t="shared" si="0"/>
        <v>563602</v>
      </c>
      <c r="J5" s="21">
        <f t="shared" si="0"/>
        <v>27108679</v>
      </c>
      <c r="K5" s="21">
        <f t="shared" si="0"/>
        <v>544050</v>
      </c>
      <c r="L5" s="21">
        <f t="shared" si="0"/>
        <v>411676</v>
      </c>
      <c r="M5" s="21">
        <f t="shared" si="0"/>
        <v>22417237</v>
      </c>
      <c r="N5" s="21">
        <f t="shared" si="0"/>
        <v>23372963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50481642</v>
      </c>
      <c r="X5" s="21">
        <f t="shared" si="0"/>
        <v>31381740</v>
      </c>
      <c r="Y5" s="21">
        <f t="shared" si="0"/>
        <v>19099902</v>
      </c>
      <c r="Z5" s="4">
        <f>+IF(X5&lt;&gt;0,+(Y5/X5)*100,0)</f>
        <v>60.863107017010535</v>
      </c>
      <c r="AA5" s="19">
        <f>SUM(AA6:AA8)</f>
        <v>79480740</v>
      </c>
    </row>
    <row r="6" spans="1:27" ht="13.5">
      <c r="A6" s="5" t="s">
        <v>33</v>
      </c>
      <c r="B6" s="3"/>
      <c r="C6" s="22">
        <v>2779680</v>
      </c>
      <c r="D6" s="22"/>
      <c r="E6" s="23">
        <v>2732500</v>
      </c>
      <c r="F6" s="24">
        <v>3707340</v>
      </c>
      <c r="G6" s="24">
        <v>397094</v>
      </c>
      <c r="H6" s="24">
        <v>48212</v>
      </c>
      <c r="I6" s="24"/>
      <c r="J6" s="24">
        <v>445306</v>
      </c>
      <c r="K6" s="24"/>
      <c r="L6" s="24">
        <v>54637</v>
      </c>
      <c r="M6" s="24">
        <v>1588</v>
      </c>
      <c r="N6" s="24">
        <v>56225</v>
      </c>
      <c r="O6" s="24"/>
      <c r="P6" s="24"/>
      <c r="Q6" s="24"/>
      <c r="R6" s="24"/>
      <c r="S6" s="24"/>
      <c r="T6" s="24"/>
      <c r="U6" s="24"/>
      <c r="V6" s="24"/>
      <c r="W6" s="24">
        <v>501531</v>
      </c>
      <c r="X6" s="24">
        <v>1065870</v>
      </c>
      <c r="Y6" s="24">
        <v>-564339</v>
      </c>
      <c r="Z6" s="6">
        <v>-52.95</v>
      </c>
      <c r="AA6" s="22">
        <v>3707340</v>
      </c>
    </row>
    <row r="7" spans="1:27" ht="13.5">
      <c r="A7" s="5" t="s">
        <v>34</v>
      </c>
      <c r="B7" s="3"/>
      <c r="C7" s="25">
        <v>87934635</v>
      </c>
      <c r="D7" s="25"/>
      <c r="E7" s="26">
        <v>77728000</v>
      </c>
      <c r="F7" s="27">
        <v>75768000</v>
      </c>
      <c r="G7" s="27">
        <v>25622107</v>
      </c>
      <c r="H7" s="27">
        <v>246439</v>
      </c>
      <c r="I7" s="27">
        <v>441160</v>
      </c>
      <c r="J7" s="27">
        <v>26309706</v>
      </c>
      <c r="K7" s="27">
        <v>428623</v>
      </c>
      <c r="L7" s="27">
        <v>241552</v>
      </c>
      <c r="M7" s="27">
        <v>22300748</v>
      </c>
      <c r="N7" s="27">
        <v>22970923</v>
      </c>
      <c r="O7" s="27"/>
      <c r="P7" s="27"/>
      <c r="Q7" s="27"/>
      <c r="R7" s="27"/>
      <c r="S7" s="27"/>
      <c r="T7" s="27"/>
      <c r="U7" s="27"/>
      <c r="V7" s="27"/>
      <c r="W7" s="27">
        <v>49280629</v>
      </c>
      <c r="X7" s="27">
        <v>30313920</v>
      </c>
      <c r="Y7" s="27">
        <v>18966709</v>
      </c>
      <c r="Z7" s="7">
        <v>62.57</v>
      </c>
      <c r="AA7" s="25">
        <v>75768000</v>
      </c>
    </row>
    <row r="8" spans="1:27" ht="13.5">
      <c r="A8" s="5" t="s">
        <v>35</v>
      </c>
      <c r="B8" s="3"/>
      <c r="C8" s="22">
        <v>1440362</v>
      </c>
      <c r="D8" s="22"/>
      <c r="E8" s="23">
        <v>5400</v>
      </c>
      <c r="F8" s="24">
        <v>5400</v>
      </c>
      <c r="G8" s="24">
        <v>117025</v>
      </c>
      <c r="H8" s="24">
        <v>114200</v>
      </c>
      <c r="I8" s="24">
        <v>122442</v>
      </c>
      <c r="J8" s="24">
        <v>353667</v>
      </c>
      <c r="K8" s="24">
        <v>115427</v>
      </c>
      <c r="L8" s="24">
        <v>115487</v>
      </c>
      <c r="M8" s="24">
        <v>114901</v>
      </c>
      <c r="N8" s="24">
        <v>345815</v>
      </c>
      <c r="O8" s="24"/>
      <c r="P8" s="24"/>
      <c r="Q8" s="24"/>
      <c r="R8" s="24"/>
      <c r="S8" s="24"/>
      <c r="T8" s="24"/>
      <c r="U8" s="24"/>
      <c r="V8" s="24"/>
      <c r="W8" s="24">
        <v>699482</v>
      </c>
      <c r="X8" s="24">
        <v>1950</v>
      </c>
      <c r="Y8" s="24">
        <v>697532</v>
      </c>
      <c r="Z8" s="6">
        <v>35770.87</v>
      </c>
      <c r="AA8" s="22">
        <v>5400</v>
      </c>
    </row>
    <row r="9" spans="1:27" ht="13.5">
      <c r="A9" s="2" t="s">
        <v>36</v>
      </c>
      <c r="B9" s="3"/>
      <c r="C9" s="19">
        <f aca="true" t="shared" si="1" ref="C9:Y9">SUM(C10:C14)</f>
        <v>15459856</v>
      </c>
      <c r="D9" s="19">
        <f>SUM(D10:D14)</f>
        <v>0</v>
      </c>
      <c r="E9" s="20">
        <f t="shared" si="1"/>
        <v>21058520</v>
      </c>
      <c r="F9" s="21">
        <f t="shared" si="1"/>
        <v>21058520</v>
      </c>
      <c r="G9" s="21">
        <f t="shared" si="1"/>
        <v>4926033</v>
      </c>
      <c r="H9" s="21">
        <f t="shared" si="1"/>
        <v>776876</v>
      </c>
      <c r="I9" s="21">
        <f t="shared" si="1"/>
        <v>647369</v>
      </c>
      <c r="J9" s="21">
        <f t="shared" si="1"/>
        <v>6350278</v>
      </c>
      <c r="K9" s="21">
        <f t="shared" si="1"/>
        <v>775106</v>
      </c>
      <c r="L9" s="21">
        <f t="shared" si="1"/>
        <v>957122</v>
      </c>
      <c r="M9" s="21">
        <f t="shared" si="1"/>
        <v>4436676</v>
      </c>
      <c r="N9" s="21">
        <f t="shared" si="1"/>
        <v>6168904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12519182</v>
      </c>
      <c r="X9" s="21">
        <f t="shared" si="1"/>
        <v>8212620</v>
      </c>
      <c r="Y9" s="21">
        <f t="shared" si="1"/>
        <v>4306562</v>
      </c>
      <c r="Z9" s="4">
        <f>+IF(X9&lt;&gt;0,+(Y9/X9)*100,0)</f>
        <v>52.438344888720046</v>
      </c>
      <c r="AA9" s="19">
        <f>SUM(AA10:AA14)</f>
        <v>21058520</v>
      </c>
    </row>
    <row r="10" spans="1:27" ht="13.5">
      <c r="A10" s="5" t="s">
        <v>37</v>
      </c>
      <c r="B10" s="3"/>
      <c r="C10" s="22">
        <v>2557893</v>
      </c>
      <c r="D10" s="22"/>
      <c r="E10" s="23">
        <v>3044200</v>
      </c>
      <c r="F10" s="24">
        <v>3044200</v>
      </c>
      <c r="G10" s="24">
        <v>276803</v>
      </c>
      <c r="H10" s="24">
        <v>264035</v>
      </c>
      <c r="I10" s="24">
        <v>275798</v>
      </c>
      <c r="J10" s="24">
        <v>816636</v>
      </c>
      <c r="K10" s="24">
        <v>300092</v>
      </c>
      <c r="L10" s="24">
        <v>545512</v>
      </c>
      <c r="M10" s="24">
        <v>169878</v>
      </c>
      <c r="N10" s="24">
        <v>1015482</v>
      </c>
      <c r="O10" s="24"/>
      <c r="P10" s="24"/>
      <c r="Q10" s="24"/>
      <c r="R10" s="24"/>
      <c r="S10" s="24"/>
      <c r="T10" s="24"/>
      <c r="U10" s="24"/>
      <c r="V10" s="24"/>
      <c r="W10" s="24">
        <v>1832118</v>
      </c>
      <c r="X10" s="24">
        <v>1187160</v>
      </c>
      <c r="Y10" s="24">
        <v>644958</v>
      </c>
      <c r="Z10" s="6">
        <v>54.33</v>
      </c>
      <c r="AA10" s="22">
        <v>3044200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6084017</v>
      </c>
      <c r="D12" s="22"/>
      <c r="E12" s="23">
        <v>10298000</v>
      </c>
      <c r="F12" s="24">
        <v>10298000</v>
      </c>
      <c r="G12" s="24">
        <v>2248073</v>
      </c>
      <c r="H12" s="24">
        <v>321606</v>
      </c>
      <c r="I12" s="24">
        <v>186190</v>
      </c>
      <c r="J12" s="24">
        <v>2755869</v>
      </c>
      <c r="K12" s="24">
        <v>292388</v>
      </c>
      <c r="L12" s="24">
        <v>230409</v>
      </c>
      <c r="M12" s="24">
        <v>2231289</v>
      </c>
      <c r="N12" s="24">
        <v>2754086</v>
      </c>
      <c r="O12" s="24"/>
      <c r="P12" s="24"/>
      <c r="Q12" s="24"/>
      <c r="R12" s="24"/>
      <c r="S12" s="24"/>
      <c r="T12" s="24"/>
      <c r="U12" s="24"/>
      <c r="V12" s="24"/>
      <c r="W12" s="24">
        <v>5509955</v>
      </c>
      <c r="X12" s="24">
        <v>4016220</v>
      </c>
      <c r="Y12" s="24">
        <v>1493735</v>
      </c>
      <c r="Z12" s="6">
        <v>37.19</v>
      </c>
      <c r="AA12" s="22">
        <v>10298000</v>
      </c>
    </row>
    <row r="13" spans="1:27" ht="13.5">
      <c r="A13" s="5" t="s">
        <v>40</v>
      </c>
      <c r="B13" s="3"/>
      <c r="C13" s="22">
        <v>1760964</v>
      </c>
      <c r="D13" s="22"/>
      <c r="E13" s="23">
        <v>1777120</v>
      </c>
      <c r="F13" s="24">
        <v>1777120</v>
      </c>
      <c r="G13" s="24">
        <v>175531</v>
      </c>
      <c r="H13" s="24">
        <v>179240</v>
      </c>
      <c r="I13" s="24">
        <v>177155</v>
      </c>
      <c r="J13" s="24">
        <v>531926</v>
      </c>
      <c r="K13" s="24">
        <v>169204</v>
      </c>
      <c r="L13" s="24">
        <v>168545</v>
      </c>
      <c r="M13" s="24">
        <v>162830</v>
      </c>
      <c r="N13" s="24">
        <v>500579</v>
      </c>
      <c r="O13" s="24"/>
      <c r="P13" s="24"/>
      <c r="Q13" s="24"/>
      <c r="R13" s="24"/>
      <c r="S13" s="24"/>
      <c r="T13" s="24"/>
      <c r="U13" s="24"/>
      <c r="V13" s="24"/>
      <c r="W13" s="24">
        <v>1032505</v>
      </c>
      <c r="X13" s="24">
        <v>693030</v>
      </c>
      <c r="Y13" s="24">
        <v>339475</v>
      </c>
      <c r="Z13" s="6">
        <v>48.98</v>
      </c>
      <c r="AA13" s="22">
        <v>1777120</v>
      </c>
    </row>
    <row r="14" spans="1:27" ht="13.5">
      <c r="A14" s="5" t="s">
        <v>41</v>
      </c>
      <c r="B14" s="3"/>
      <c r="C14" s="25">
        <v>5056982</v>
      </c>
      <c r="D14" s="25"/>
      <c r="E14" s="26">
        <v>5939200</v>
      </c>
      <c r="F14" s="27">
        <v>5939200</v>
      </c>
      <c r="G14" s="27">
        <v>2225626</v>
      </c>
      <c r="H14" s="27">
        <v>11995</v>
      </c>
      <c r="I14" s="27">
        <v>8226</v>
      </c>
      <c r="J14" s="27">
        <v>2245847</v>
      </c>
      <c r="K14" s="27">
        <v>13422</v>
      </c>
      <c r="L14" s="27">
        <v>12656</v>
      </c>
      <c r="M14" s="27">
        <v>1872679</v>
      </c>
      <c r="N14" s="27">
        <v>1898757</v>
      </c>
      <c r="O14" s="27"/>
      <c r="P14" s="27"/>
      <c r="Q14" s="27"/>
      <c r="R14" s="27"/>
      <c r="S14" s="27"/>
      <c r="T14" s="27"/>
      <c r="U14" s="27"/>
      <c r="V14" s="27"/>
      <c r="W14" s="27">
        <v>4144604</v>
      </c>
      <c r="X14" s="27">
        <v>2316210</v>
      </c>
      <c r="Y14" s="27">
        <v>1828394</v>
      </c>
      <c r="Z14" s="7">
        <v>78.94</v>
      </c>
      <c r="AA14" s="25">
        <v>5939200</v>
      </c>
    </row>
    <row r="15" spans="1:27" ht="13.5">
      <c r="A15" s="2" t="s">
        <v>42</v>
      </c>
      <c r="B15" s="8"/>
      <c r="C15" s="19">
        <f aca="true" t="shared" si="2" ref="C15:Y15">SUM(C16:C18)</f>
        <v>96332044</v>
      </c>
      <c r="D15" s="19">
        <f>SUM(D16:D18)</f>
        <v>0</v>
      </c>
      <c r="E15" s="20">
        <f t="shared" si="2"/>
        <v>75094000</v>
      </c>
      <c r="F15" s="21">
        <f t="shared" si="2"/>
        <v>87094000</v>
      </c>
      <c r="G15" s="21">
        <f t="shared" si="2"/>
        <v>10449879</v>
      </c>
      <c r="H15" s="21">
        <f t="shared" si="2"/>
        <v>7565474</v>
      </c>
      <c r="I15" s="21">
        <f t="shared" si="2"/>
        <v>12007110</v>
      </c>
      <c r="J15" s="21">
        <f t="shared" si="2"/>
        <v>30022463</v>
      </c>
      <c r="K15" s="21">
        <f t="shared" si="2"/>
        <v>6035171</v>
      </c>
      <c r="L15" s="21">
        <f t="shared" si="2"/>
        <v>6934392</v>
      </c>
      <c r="M15" s="21">
        <f t="shared" si="2"/>
        <v>12010214</v>
      </c>
      <c r="N15" s="21">
        <f t="shared" si="2"/>
        <v>24979777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55002240</v>
      </c>
      <c r="X15" s="21">
        <f t="shared" si="2"/>
        <v>29286660</v>
      </c>
      <c r="Y15" s="21">
        <f t="shared" si="2"/>
        <v>25715580</v>
      </c>
      <c r="Z15" s="4">
        <f>+IF(X15&lt;&gt;0,+(Y15/X15)*100,0)</f>
        <v>87.80646205473755</v>
      </c>
      <c r="AA15" s="19">
        <f>SUM(AA16:AA18)</f>
        <v>87094000</v>
      </c>
    </row>
    <row r="16" spans="1:27" ht="13.5">
      <c r="A16" s="5" t="s">
        <v>43</v>
      </c>
      <c r="B16" s="3"/>
      <c r="C16" s="22">
        <v>27000</v>
      </c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>
        <v>96305044</v>
      </c>
      <c r="D17" s="22"/>
      <c r="E17" s="23">
        <v>75094000</v>
      </c>
      <c r="F17" s="24">
        <v>87094000</v>
      </c>
      <c r="G17" s="24">
        <v>10449879</v>
      </c>
      <c r="H17" s="24">
        <v>7565474</v>
      </c>
      <c r="I17" s="24">
        <v>12007110</v>
      </c>
      <c r="J17" s="24">
        <v>30022463</v>
      </c>
      <c r="K17" s="24">
        <v>6035171</v>
      </c>
      <c r="L17" s="24">
        <v>6934392</v>
      </c>
      <c r="M17" s="24">
        <v>12010214</v>
      </c>
      <c r="N17" s="24">
        <v>24979777</v>
      </c>
      <c r="O17" s="24"/>
      <c r="P17" s="24"/>
      <c r="Q17" s="24"/>
      <c r="R17" s="24"/>
      <c r="S17" s="24"/>
      <c r="T17" s="24"/>
      <c r="U17" s="24"/>
      <c r="V17" s="24"/>
      <c r="W17" s="24">
        <v>55002240</v>
      </c>
      <c r="X17" s="24">
        <v>29286660</v>
      </c>
      <c r="Y17" s="24">
        <v>25715580</v>
      </c>
      <c r="Z17" s="6">
        <v>87.81</v>
      </c>
      <c r="AA17" s="22">
        <v>87094000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105235925</v>
      </c>
      <c r="D19" s="19">
        <f>SUM(D20:D23)</f>
        <v>0</v>
      </c>
      <c r="E19" s="20">
        <f t="shared" si="3"/>
        <v>139155650</v>
      </c>
      <c r="F19" s="21">
        <f t="shared" si="3"/>
        <v>139155650</v>
      </c>
      <c r="G19" s="21">
        <f t="shared" si="3"/>
        <v>4215230</v>
      </c>
      <c r="H19" s="21">
        <f t="shared" si="3"/>
        <v>7266864</v>
      </c>
      <c r="I19" s="21">
        <f t="shared" si="3"/>
        <v>6930769</v>
      </c>
      <c r="J19" s="21">
        <f t="shared" si="3"/>
        <v>18412863</v>
      </c>
      <c r="K19" s="21">
        <f t="shared" si="3"/>
        <v>11595940</v>
      </c>
      <c r="L19" s="21">
        <f t="shared" si="3"/>
        <v>9048886</v>
      </c>
      <c r="M19" s="21">
        <f t="shared" si="3"/>
        <v>9701028</v>
      </c>
      <c r="N19" s="21">
        <f t="shared" si="3"/>
        <v>30345854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48758717</v>
      </c>
      <c r="X19" s="21">
        <f t="shared" si="3"/>
        <v>54270840</v>
      </c>
      <c r="Y19" s="21">
        <f t="shared" si="3"/>
        <v>-5512123</v>
      </c>
      <c r="Z19" s="4">
        <f>+IF(X19&lt;&gt;0,+(Y19/X19)*100,0)</f>
        <v>-10.156693723553937</v>
      </c>
      <c r="AA19" s="19">
        <f>SUM(AA20:AA23)</f>
        <v>139155650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>
        <v>105235925</v>
      </c>
      <c r="D21" s="22"/>
      <c r="E21" s="23">
        <v>139155650</v>
      </c>
      <c r="F21" s="24">
        <v>139155650</v>
      </c>
      <c r="G21" s="24">
        <v>4215230</v>
      </c>
      <c r="H21" s="24">
        <v>7266864</v>
      </c>
      <c r="I21" s="24">
        <v>6930769</v>
      </c>
      <c r="J21" s="24">
        <v>18412863</v>
      </c>
      <c r="K21" s="24">
        <v>11595940</v>
      </c>
      <c r="L21" s="24">
        <v>9048886</v>
      </c>
      <c r="M21" s="24">
        <v>9701028</v>
      </c>
      <c r="N21" s="24">
        <v>30345854</v>
      </c>
      <c r="O21" s="24"/>
      <c r="P21" s="24"/>
      <c r="Q21" s="24"/>
      <c r="R21" s="24"/>
      <c r="S21" s="24"/>
      <c r="T21" s="24"/>
      <c r="U21" s="24"/>
      <c r="V21" s="24"/>
      <c r="W21" s="24">
        <v>48758717</v>
      </c>
      <c r="X21" s="24">
        <v>54270840</v>
      </c>
      <c r="Y21" s="24">
        <v>-5512123</v>
      </c>
      <c r="Z21" s="6">
        <v>-10.16</v>
      </c>
      <c r="AA21" s="22">
        <v>139155650</v>
      </c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309182502</v>
      </c>
      <c r="D25" s="40">
        <f>+D5+D9+D15+D19+D24</f>
        <v>0</v>
      </c>
      <c r="E25" s="41">
        <f t="shared" si="4"/>
        <v>315774070</v>
      </c>
      <c r="F25" s="42">
        <f t="shared" si="4"/>
        <v>326788910</v>
      </c>
      <c r="G25" s="42">
        <f t="shared" si="4"/>
        <v>45727368</v>
      </c>
      <c r="H25" s="42">
        <f t="shared" si="4"/>
        <v>16018065</v>
      </c>
      <c r="I25" s="42">
        <f t="shared" si="4"/>
        <v>20148850</v>
      </c>
      <c r="J25" s="42">
        <f t="shared" si="4"/>
        <v>81894283</v>
      </c>
      <c r="K25" s="42">
        <f t="shared" si="4"/>
        <v>18950267</v>
      </c>
      <c r="L25" s="42">
        <f t="shared" si="4"/>
        <v>17352076</v>
      </c>
      <c r="M25" s="42">
        <f t="shared" si="4"/>
        <v>48565155</v>
      </c>
      <c r="N25" s="42">
        <f t="shared" si="4"/>
        <v>84867498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166761781</v>
      </c>
      <c r="X25" s="42">
        <f t="shared" si="4"/>
        <v>123151860</v>
      </c>
      <c r="Y25" s="42">
        <f t="shared" si="4"/>
        <v>43609921</v>
      </c>
      <c r="Z25" s="43">
        <f>+IF(X25&lt;&gt;0,+(Y25/X25)*100,0)</f>
        <v>35.41150007803374</v>
      </c>
      <c r="AA25" s="40">
        <f>+AA5+AA9+AA15+AA19+AA24</f>
        <v>326788910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42027076</v>
      </c>
      <c r="D28" s="19">
        <f>SUM(D29:D31)</f>
        <v>0</v>
      </c>
      <c r="E28" s="20">
        <f t="shared" si="5"/>
        <v>38698160</v>
      </c>
      <c r="F28" s="21">
        <f t="shared" si="5"/>
        <v>35546910</v>
      </c>
      <c r="G28" s="21">
        <f t="shared" si="5"/>
        <v>2224948</v>
      </c>
      <c r="H28" s="21">
        <f t="shared" si="5"/>
        <v>2740838</v>
      </c>
      <c r="I28" s="21">
        <f t="shared" si="5"/>
        <v>2304626</v>
      </c>
      <c r="J28" s="21">
        <f t="shared" si="5"/>
        <v>7270412</v>
      </c>
      <c r="K28" s="21">
        <f t="shared" si="5"/>
        <v>2462839</v>
      </c>
      <c r="L28" s="21">
        <f t="shared" si="5"/>
        <v>2480605</v>
      </c>
      <c r="M28" s="21">
        <f t="shared" si="5"/>
        <v>2452412</v>
      </c>
      <c r="N28" s="21">
        <f t="shared" si="5"/>
        <v>7395856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14666268</v>
      </c>
      <c r="X28" s="21">
        <f t="shared" si="5"/>
        <v>15092220</v>
      </c>
      <c r="Y28" s="21">
        <f t="shared" si="5"/>
        <v>-425952</v>
      </c>
      <c r="Z28" s="4">
        <f>+IF(X28&lt;&gt;0,+(Y28/X28)*100,0)</f>
        <v>-2.822328325455102</v>
      </c>
      <c r="AA28" s="19">
        <f>SUM(AA29:AA31)</f>
        <v>35546910</v>
      </c>
    </row>
    <row r="29" spans="1:27" ht="13.5">
      <c r="A29" s="5" t="s">
        <v>33</v>
      </c>
      <c r="B29" s="3"/>
      <c r="C29" s="22">
        <v>15524504</v>
      </c>
      <c r="D29" s="22"/>
      <c r="E29" s="23">
        <v>15488040</v>
      </c>
      <c r="F29" s="24">
        <v>17257490</v>
      </c>
      <c r="G29" s="24">
        <v>933022</v>
      </c>
      <c r="H29" s="24">
        <v>1476922</v>
      </c>
      <c r="I29" s="24">
        <v>1122346</v>
      </c>
      <c r="J29" s="24">
        <v>3532290</v>
      </c>
      <c r="K29" s="24">
        <v>905700</v>
      </c>
      <c r="L29" s="24">
        <v>1015463</v>
      </c>
      <c r="M29" s="24">
        <v>1198456</v>
      </c>
      <c r="N29" s="24">
        <v>3119619</v>
      </c>
      <c r="O29" s="24"/>
      <c r="P29" s="24"/>
      <c r="Q29" s="24"/>
      <c r="R29" s="24"/>
      <c r="S29" s="24"/>
      <c r="T29" s="24"/>
      <c r="U29" s="24"/>
      <c r="V29" s="24"/>
      <c r="W29" s="24">
        <v>6651909</v>
      </c>
      <c r="X29" s="24">
        <v>6040320</v>
      </c>
      <c r="Y29" s="24">
        <v>611589</v>
      </c>
      <c r="Z29" s="6">
        <v>10.13</v>
      </c>
      <c r="AA29" s="22">
        <v>17257490</v>
      </c>
    </row>
    <row r="30" spans="1:27" ht="13.5">
      <c r="A30" s="5" t="s">
        <v>34</v>
      </c>
      <c r="B30" s="3"/>
      <c r="C30" s="25">
        <v>18013839</v>
      </c>
      <c r="D30" s="25"/>
      <c r="E30" s="26">
        <v>14793320</v>
      </c>
      <c r="F30" s="27">
        <v>9191090</v>
      </c>
      <c r="G30" s="27">
        <v>611350</v>
      </c>
      <c r="H30" s="27">
        <v>430551</v>
      </c>
      <c r="I30" s="27">
        <v>501371</v>
      </c>
      <c r="J30" s="27">
        <v>1543272</v>
      </c>
      <c r="K30" s="27">
        <v>617441</v>
      </c>
      <c r="L30" s="27">
        <v>685105</v>
      </c>
      <c r="M30" s="27">
        <v>481461</v>
      </c>
      <c r="N30" s="27">
        <v>1784007</v>
      </c>
      <c r="O30" s="27"/>
      <c r="P30" s="27"/>
      <c r="Q30" s="27"/>
      <c r="R30" s="27"/>
      <c r="S30" s="27"/>
      <c r="T30" s="27"/>
      <c r="U30" s="27"/>
      <c r="V30" s="27"/>
      <c r="W30" s="27">
        <v>3327279</v>
      </c>
      <c r="X30" s="27">
        <v>5769270</v>
      </c>
      <c r="Y30" s="27">
        <v>-2441991</v>
      </c>
      <c r="Z30" s="7">
        <v>-42.33</v>
      </c>
      <c r="AA30" s="25">
        <v>9191090</v>
      </c>
    </row>
    <row r="31" spans="1:27" ht="13.5">
      <c r="A31" s="5" t="s">
        <v>35</v>
      </c>
      <c r="B31" s="3"/>
      <c r="C31" s="22">
        <v>8488733</v>
      </c>
      <c r="D31" s="22"/>
      <c r="E31" s="23">
        <v>8416800</v>
      </c>
      <c r="F31" s="24">
        <v>9098330</v>
      </c>
      <c r="G31" s="24">
        <v>680576</v>
      </c>
      <c r="H31" s="24">
        <v>833365</v>
      </c>
      <c r="I31" s="24">
        <v>680909</v>
      </c>
      <c r="J31" s="24">
        <v>2194850</v>
      </c>
      <c r="K31" s="24">
        <v>939698</v>
      </c>
      <c r="L31" s="24">
        <v>780037</v>
      </c>
      <c r="M31" s="24">
        <v>772495</v>
      </c>
      <c r="N31" s="24">
        <v>2492230</v>
      </c>
      <c r="O31" s="24"/>
      <c r="P31" s="24"/>
      <c r="Q31" s="24"/>
      <c r="R31" s="24"/>
      <c r="S31" s="24"/>
      <c r="T31" s="24"/>
      <c r="U31" s="24"/>
      <c r="V31" s="24"/>
      <c r="W31" s="24">
        <v>4687080</v>
      </c>
      <c r="X31" s="24">
        <v>3282630</v>
      </c>
      <c r="Y31" s="24">
        <v>1404450</v>
      </c>
      <c r="Z31" s="6">
        <v>42.78</v>
      </c>
      <c r="AA31" s="22">
        <v>9098330</v>
      </c>
    </row>
    <row r="32" spans="1:27" ht="13.5">
      <c r="A32" s="2" t="s">
        <v>36</v>
      </c>
      <c r="B32" s="3"/>
      <c r="C32" s="19">
        <f aca="true" t="shared" si="6" ref="C32:Y32">SUM(C33:C37)</f>
        <v>47384837</v>
      </c>
      <c r="D32" s="19">
        <f>SUM(D33:D37)</f>
        <v>0</v>
      </c>
      <c r="E32" s="20">
        <f t="shared" si="6"/>
        <v>55865050</v>
      </c>
      <c r="F32" s="21">
        <f t="shared" si="6"/>
        <v>57638810</v>
      </c>
      <c r="G32" s="21">
        <f t="shared" si="6"/>
        <v>3978203</v>
      </c>
      <c r="H32" s="21">
        <f t="shared" si="6"/>
        <v>4015964</v>
      </c>
      <c r="I32" s="21">
        <f t="shared" si="6"/>
        <v>3995651</v>
      </c>
      <c r="J32" s="21">
        <f t="shared" si="6"/>
        <v>11989818</v>
      </c>
      <c r="K32" s="21">
        <f t="shared" si="6"/>
        <v>4040799</v>
      </c>
      <c r="L32" s="21">
        <f t="shared" si="6"/>
        <v>4764864</v>
      </c>
      <c r="M32" s="21">
        <f t="shared" si="6"/>
        <v>5193844</v>
      </c>
      <c r="N32" s="21">
        <f t="shared" si="6"/>
        <v>13999507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25989325</v>
      </c>
      <c r="X32" s="21">
        <f t="shared" si="6"/>
        <v>21787350</v>
      </c>
      <c r="Y32" s="21">
        <f t="shared" si="6"/>
        <v>4201975</v>
      </c>
      <c r="Z32" s="4">
        <f>+IF(X32&lt;&gt;0,+(Y32/X32)*100,0)</f>
        <v>19.286306044562558</v>
      </c>
      <c r="AA32" s="19">
        <f>SUM(AA33:AA37)</f>
        <v>57638810</v>
      </c>
    </row>
    <row r="33" spans="1:27" ht="13.5">
      <c r="A33" s="5" t="s">
        <v>37</v>
      </c>
      <c r="B33" s="3"/>
      <c r="C33" s="22">
        <v>3779352</v>
      </c>
      <c r="D33" s="22"/>
      <c r="E33" s="23">
        <v>3910190</v>
      </c>
      <c r="F33" s="24">
        <v>4251240</v>
      </c>
      <c r="G33" s="24">
        <v>298083</v>
      </c>
      <c r="H33" s="24">
        <v>400581</v>
      </c>
      <c r="I33" s="24">
        <v>280419</v>
      </c>
      <c r="J33" s="24">
        <v>979083</v>
      </c>
      <c r="K33" s="24">
        <v>349605</v>
      </c>
      <c r="L33" s="24">
        <v>306830</v>
      </c>
      <c r="M33" s="24">
        <v>412033</v>
      </c>
      <c r="N33" s="24">
        <v>1068468</v>
      </c>
      <c r="O33" s="24"/>
      <c r="P33" s="24"/>
      <c r="Q33" s="24"/>
      <c r="R33" s="24"/>
      <c r="S33" s="24"/>
      <c r="T33" s="24"/>
      <c r="U33" s="24"/>
      <c r="V33" s="24"/>
      <c r="W33" s="24">
        <v>2047551</v>
      </c>
      <c r="X33" s="24">
        <v>1524900</v>
      </c>
      <c r="Y33" s="24">
        <v>522651</v>
      </c>
      <c r="Z33" s="6">
        <v>34.27</v>
      </c>
      <c r="AA33" s="22">
        <v>4251240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27123516</v>
      </c>
      <c r="D35" s="22"/>
      <c r="E35" s="23">
        <v>34422640</v>
      </c>
      <c r="F35" s="24">
        <v>35516940</v>
      </c>
      <c r="G35" s="24">
        <v>2109989</v>
      </c>
      <c r="H35" s="24">
        <v>2391430</v>
      </c>
      <c r="I35" s="24">
        <v>2322556</v>
      </c>
      <c r="J35" s="24">
        <v>6823975</v>
      </c>
      <c r="K35" s="24">
        <v>2244136</v>
      </c>
      <c r="L35" s="24">
        <v>2733524</v>
      </c>
      <c r="M35" s="24">
        <v>2999555</v>
      </c>
      <c r="N35" s="24">
        <v>7977215</v>
      </c>
      <c r="O35" s="24"/>
      <c r="P35" s="24"/>
      <c r="Q35" s="24"/>
      <c r="R35" s="24"/>
      <c r="S35" s="24"/>
      <c r="T35" s="24"/>
      <c r="U35" s="24"/>
      <c r="V35" s="24"/>
      <c r="W35" s="24">
        <v>14801190</v>
      </c>
      <c r="X35" s="24">
        <v>13424970</v>
      </c>
      <c r="Y35" s="24">
        <v>1376220</v>
      </c>
      <c r="Z35" s="6">
        <v>10.25</v>
      </c>
      <c r="AA35" s="22">
        <v>35516940</v>
      </c>
    </row>
    <row r="36" spans="1:27" ht="13.5">
      <c r="A36" s="5" t="s">
        <v>40</v>
      </c>
      <c r="B36" s="3"/>
      <c r="C36" s="22">
        <v>527887</v>
      </c>
      <c r="D36" s="22"/>
      <c r="E36" s="23">
        <v>985020</v>
      </c>
      <c r="F36" s="24">
        <v>1024680</v>
      </c>
      <c r="G36" s="24">
        <v>114849</v>
      </c>
      <c r="H36" s="24">
        <v>57374</v>
      </c>
      <c r="I36" s="24">
        <v>72109</v>
      </c>
      <c r="J36" s="24">
        <v>244332</v>
      </c>
      <c r="K36" s="24">
        <v>78844</v>
      </c>
      <c r="L36" s="24">
        <v>82033</v>
      </c>
      <c r="M36" s="24">
        <v>68475</v>
      </c>
      <c r="N36" s="24">
        <v>229352</v>
      </c>
      <c r="O36" s="24"/>
      <c r="P36" s="24"/>
      <c r="Q36" s="24"/>
      <c r="R36" s="24"/>
      <c r="S36" s="24"/>
      <c r="T36" s="24"/>
      <c r="U36" s="24"/>
      <c r="V36" s="24"/>
      <c r="W36" s="24">
        <v>473684</v>
      </c>
      <c r="X36" s="24">
        <v>384150</v>
      </c>
      <c r="Y36" s="24">
        <v>89534</v>
      </c>
      <c r="Z36" s="6">
        <v>23.31</v>
      </c>
      <c r="AA36" s="22">
        <v>1024680</v>
      </c>
    </row>
    <row r="37" spans="1:27" ht="13.5">
      <c r="A37" s="5" t="s">
        <v>41</v>
      </c>
      <c r="B37" s="3"/>
      <c r="C37" s="25">
        <v>15954082</v>
      </c>
      <c r="D37" s="25"/>
      <c r="E37" s="26">
        <v>16547200</v>
      </c>
      <c r="F37" s="27">
        <v>16845950</v>
      </c>
      <c r="G37" s="27">
        <v>1455282</v>
      </c>
      <c r="H37" s="27">
        <v>1166579</v>
      </c>
      <c r="I37" s="27">
        <v>1320567</v>
      </c>
      <c r="J37" s="27">
        <v>3942428</v>
      </c>
      <c r="K37" s="27">
        <v>1368214</v>
      </c>
      <c r="L37" s="27">
        <v>1642477</v>
      </c>
      <c r="M37" s="27">
        <v>1713781</v>
      </c>
      <c r="N37" s="27">
        <v>4724472</v>
      </c>
      <c r="O37" s="27"/>
      <c r="P37" s="27"/>
      <c r="Q37" s="27"/>
      <c r="R37" s="27"/>
      <c r="S37" s="27"/>
      <c r="T37" s="27"/>
      <c r="U37" s="27"/>
      <c r="V37" s="27"/>
      <c r="W37" s="27">
        <v>8666900</v>
      </c>
      <c r="X37" s="27">
        <v>6453330</v>
      </c>
      <c r="Y37" s="27">
        <v>2213570</v>
      </c>
      <c r="Z37" s="7">
        <v>34.3</v>
      </c>
      <c r="AA37" s="25">
        <v>16845950</v>
      </c>
    </row>
    <row r="38" spans="1:27" ht="13.5">
      <c r="A38" s="2" t="s">
        <v>42</v>
      </c>
      <c r="B38" s="8"/>
      <c r="C38" s="19">
        <f aca="true" t="shared" si="7" ref="C38:Y38">SUM(C39:C41)</f>
        <v>94528124</v>
      </c>
      <c r="D38" s="19">
        <f>SUM(D39:D41)</f>
        <v>0</v>
      </c>
      <c r="E38" s="20">
        <f t="shared" si="7"/>
        <v>78298060</v>
      </c>
      <c r="F38" s="21">
        <f t="shared" si="7"/>
        <v>90574860</v>
      </c>
      <c r="G38" s="21">
        <f t="shared" si="7"/>
        <v>7095141</v>
      </c>
      <c r="H38" s="21">
        <f t="shared" si="7"/>
        <v>6414788</v>
      </c>
      <c r="I38" s="21">
        <f t="shared" si="7"/>
        <v>6660142</v>
      </c>
      <c r="J38" s="21">
        <f t="shared" si="7"/>
        <v>20170071</v>
      </c>
      <c r="K38" s="21">
        <f t="shared" si="7"/>
        <v>13598473</v>
      </c>
      <c r="L38" s="21">
        <f t="shared" si="7"/>
        <v>10705315</v>
      </c>
      <c r="M38" s="21">
        <f t="shared" si="7"/>
        <v>11339555</v>
      </c>
      <c r="N38" s="21">
        <f t="shared" si="7"/>
        <v>35643343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55813414</v>
      </c>
      <c r="X38" s="21">
        <f t="shared" si="7"/>
        <v>30536220</v>
      </c>
      <c r="Y38" s="21">
        <f t="shared" si="7"/>
        <v>25277194</v>
      </c>
      <c r="Z38" s="4">
        <f>+IF(X38&lt;&gt;0,+(Y38/X38)*100,0)</f>
        <v>82.77774393818227</v>
      </c>
      <c r="AA38" s="19">
        <f>SUM(AA39:AA41)</f>
        <v>90574860</v>
      </c>
    </row>
    <row r="39" spans="1:27" ht="13.5">
      <c r="A39" s="5" t="s">
        <v>43</v>
      </c>
      <c r="B39" s="3"/>
      <c r="C39" s="22">
        <v>2632450</v>
      </c>
      <c r="D39" s="22"/>
      <c r="E39" s="23">
        <v>3204060</v>
      </c>
      <c r="F39" s="24">
        <v>3480860</v>
      </c>
      <c r="G39" s="24">
        <v>401264</v>
      </c>
      <c r="H39" s="24">
        <v>192222</v>
      </c>
      <c r="I39" s="24">
        <v>191459</v>
      </c>
      <c r="J39" s="24">
        <v>784945</v>
      </c>
      <c r="K39" s="24">
        <v>212953</v>
      </c>
      <c r="L39" s="24">
        <v>274397</v>
      </c>
      <c r="M39" s="24">
        <v>263886</v>
      </c>
      <c r="N39" s="24">
        <v>751236</v>
      </c>
      <c r="O39" s="24"/>
      <c r="P39" s="24"/>
      <c r="Q39" s="24"/>
      <c r="R39" s="24"/>
      <c r="S39" s="24"/>
      <c r="T39" s="24"/>
      <c r="U39" s="24"/>
      <c r="V39" s="24"/>
      <c r="W39" s="24">
        <v>1536181</v>
      </c>
      <c r="X39" s="24">
        <v>1249560</v>
      </c>
      <c r="Y39" s="24">
        <v>286621</v>
      </c>
      <c r="Z39" s="6">
        <v>22.94</v>
      </c>
      <c r="AA39" s="22">
        <v>3480860</v>
      </c>
    </row>
    <row r="40" spans="1:27" ht="13.5">
      <c r="A40" s="5" t="s">
        <v>44</v>
      </c>
      <c r="B40" s="3"/>
      <c r="C40" s="22">
        <v>91895674</v>
      </c>
      <c r="D40" s="22"/>
      <c r="E40" s="23">
        <v>75094000</v>
      </c>
      <c r="F40" s="24">
        <v>87094000</v>
      </c>
      <c r="G40" s="24">
        <v>6693877</v>
      </c>
      <c r="H40" s="24">
        <v>6222566</v>
      </c>
      <c r="I40" s="24">
        <v>6468683</v>
      </c>
      <c r="J40" s="24">
        <v>19385126</v>
      </c>
      <c r="K40" s="24">
        <v>13385520</v>
      </c>
      <c r="L40" s="24">
        <v>10430918</v>
      </c>
      <c r="M40" s="24">
        <v>11075669</v>
      </c>
      <c r="N40" s="24">
        <v>34892107</v>
      </c>
      <c r="O40" s="24"/>
      <c r="P40" s="24"/>
      <c r="Q40" s="24"/>
      <c r="R40" s="24"/>
      <c r="S40" s="24"/>
      <c r="T40" s="24"/>
      <c r="U40" s="24"/>
      <c r="V40" s="24"/>
      <c r="W40" s="24">
        <v>54277233</v>
      </c>
      <c r="X40" s="24">
        <v>29286660</v>
      </c>
      <c r="Y40" s="24">
        <v>24990573</v>
      </c>
      <c r="Z40" s="6">
        <v>85.33</v>
      </c>
      <c r="AA40" s="22">
        <v>87094000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83566854</v>
      </c>
      <c r="D42" s="19">
        <f>SUM(D43:D46)</f>
        <v>0</v>
      </c>
      <c r="E42" s="20">
        <f t="shared" si="8"/>
        <v>111811980</v>
      </c>
      <c r="F42" s="21">
        <f t="shared" si="8"/>
        <v>111927510</v>
      </c>
      <c r="G42" s="21">
        <f t="shared" si="8"/>
        <v>6338316</v>
      </c>
      <c r="H42" s="21">
        <f t="shared" si="8"/>
        <v>5461069</v>
      </c>
      <c r="I42" s="21">
        <f t="shared" si="8"/>
        <v>5877731</v>
      </c>
      <c r="J42" s="21">
        <f t="shared" si="8"/>
        <v>17677116</v>
      </c>
      <c r="K42" s="21">
        <f t="shared" si="8"/>
        <v>7165570</v>
      </c>
      <c r="L42" s="21">
        <f t="shared" si="8"/>
        <v>6448521</v>
      </c>
      <c r="M42" s="21">
        <f t="shared" si="8"/>
        <v>13374000</v>
      </c>
      <c r="N42" s="21">
        <f t="shared" si="8"/>
        <v>26988091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44665207</v>
      </c>
      <c r="X42" s="21">
        <f t="shared" si="8"/>
        <v>43606680</v>
      </c>
      <c r="Y42" s="21">
        <f t="shared" si="8"/>
        <v>1058527</v>
      </c>
      <c r="Z42" s="4">
        <f>+IF(X42&lt;&gt;0,+(Y42/X42)*100,0)</f>
        <v>2.4274423092975663</v>
      </c>
      <c r="AA42" s="19">
        <f>SUM(AA43:AA46)</f>
        <v>111927510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>
        <v>83566854</v>
      </c>
      <c r="D44" s="22"/>
      <c r="E44" s="23">
        <v>111811980</v>
      </c>
      <c r="F44" s="24">
        <v>111927510</v>
      </c>
      <c r="G44" s="24">
        <v>6338316</v>
      </c>
      <c r="H44" s="24">
        <v>5461069</v>
      </c>
      <c r="I44" s="24">
        <v>5877731</v>
      </c>
      <c r="J44" s="24">
        <v>17677116</v>
      </c>
      <c r="K44" s="24">
        <v>7165570</v>
      </c>
      <c r="L44" s="24">
        <v>6448521</v>
      </c>
      <c r="M44" s="24">
        <v>13374000</v>
      </c>
      <c r="N44" s="24">
        <v>26988091</v>
      </c>
      <c r="O44" s="24"/>
      <c r="P44" s="24"/>
      <c r="Q44" s="24"/>
      <c r="R44" s="24"/>
      <c r="S44" s="24"/>
      <c r="T44" s="24"/>
      <c r="U44" s="24"/>
      <c r="V44" s="24"/>
      <c r="W44" s="24">
        <v>44665207</v>
      </c>
      <c r="X44" s="24">
        <v>43606680</v>
      </c>
      <c r="Y44" s="24">
        <v>1058527</v>
      </c>
      <c r="Z44" s="6">
        <v>2.43</v>
      </c>
      <c r="AA44" s="22">
        <v>111927510</v>
      </c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267506891</v>
      </c>
      <c r="D48" s="40">
        <f>+D28+D32+D38+D42+D47</f>
        <v>0</v>
      </c>
      <c r="E48" s="41">
        <f t="shared" si="9"/>
        <v>284673250</v>
      </c>
      <c r="F48" s="42">
        <f t="shared" si="9"/>
        <v>295688090</v>
      </c>
      <c r="G48" s="42">
        <f t="shared" si="9"/>
        <v>19636608</v>
      </c>
      <c r="H48" s="42">
        <f t="shared" si="9"/>
        <v>18632659</v>
      </c>
      <c r="I48" s="42">
        <f t="shared" si="9"/>
        <v>18838150</v>
      </c>
      <c r="J48" s="42">
        <f t="shared" si="9"/>
        <v>57107417</v>
      </c>
      <c r="K48" s="42">
        <f t="shared" si="9"/>
        <v>27267681</v>
      </c>
      <c r="L48" s="42">
        <f t="shared" si="9"/>
        <v>24399305</v>
      </c>
      <c r="M48" s="42">
        <f t="shared" si="9"/>
        <v>32359811</v>
      </c>
      <c r="N48" s="42">
        <f t="shared" si="9"/>
        <v>84026797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141134214</v>
      </c>
      <c r="X48" s="42">
        <f t="shared" si="9"/>
        <v>111022470</v>
      </c>
      <c r="Y48" s="42">
        <f t="shared" si="9"/>
        <v>30111744</v>
      </c>
      <c r="Z48" s="43">
        <f>+IF(X48&lt;&gt;0,+(Y48/X48)*100,0)</f>
        <v>27.12220688298504</v>
      </c>
      <c r="AA48" s="40">
        <f>+AA28+AA32+AA38+AA42+AA47</f>
        <v>295688090</v>
      </c>
    </row>
    <row r="49" spans="1:27" ht="13.5">
      <c r="A49" s="14" t="s">
        <v>58</v>
      </c>
      <c r="B49" s="15"/>
      <c r="C49" s="44">
        <f aca="true" t="shared" si="10" ref="C49:Y49">+C25-C48</f>
        <v>41675611</v>
      </c>
      <c r="D49" s="44">
        <f>+D25-D48</f>
        <v>0</v>
      </c>
      <c r="E49" s="45">
        <f t="shared" si="10"/>
        <v>31100820</v>
      </c>
      <c r="F49" s="46">
        <f t="shared" si="10"/>
        <v>31100820</v>
      </c>
      <c r="G49" s="46">
        <f t="shared" si="10"/>
        <v>26090760</v>
      </c>
      <c r="H49" s="46">
        <f t="shared" si="10"/>
        <v>-2614594</v>
      </c>
      <c r="I49" s="46">
        <f t="shared" si="10"/>
        <v>1310700</v>
      </c>
      <c r="J49" s="46">
        <f t="shared" si="10"/>
        <v>24786866</v>
      </c>
      <c r="K49" s="46">
        <f t="shared" si="10"/>
        <v>-8317414</v>
      </c>
      <c r="L49" s="46">
        <f t="shared" si="10"/>
        <v>-7047229</v>
      </c>
      <c r="M49" s="46">
        <f t="shared" si="10"/>
        <v>16205344</v>
      </c>
      <c r="N49" s="46">
        <f t="shared" si="10"/>
        <v>840701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25627567</v>
      </c>
      <c r="X49" s="46">
        <f>IF(F25=F48,0,X25-X48)</f>
        <v>12129390</v>
      </c>
      <c r="Y49" s="46">
        <f t="shared" si="10"/>
        <v>13498177</v>
      </c>
      <c r="Z49" s="47">
        <f>+IF(X49&lt;&gt;0,+(Y49/X49)*100,0)</f>
        <v>111.28487912417691</v>
      </c>
      <c r="AA49" s="44">
        <f>+AA25-AA48</f>
        <v>31100820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94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65208350</v>
      </c>
      <c r="D5" s="19">
        <f>SUM(D6:D8)</f>
        <v>0</v>
      </c>
      <c r="E5" s="20">
        <f t="shared" si="0"/>
        <v>71399068</v>
      </c>
      <c r="F5" s="21">
        <f t="shared" si="0"/>
        <v>71399068</v>
      </c>
      <c r="G5" s="21">
        <f t="shared" si="0"/>
        <v>52711683</v>
      </c>
      <c r="H5" s="21">
        <f t="shared" si="0"/>
        <v>778526</v>
      </c>
      <c r="I5" s="21">
        <f t="shared" si="0"/>
        <v>776341</v>
      </c>
      <c r="J5" s="21">
        <f t="shared" si="0"/>
        <v>54266550</v>
      </c>
      <c r="K5" s="21">
        <f t="shared" si="0"/>
        <v>1060205</v>
      </c>
      <c r="L5" s="21">
        <f t="shared" si="0"/>
        <v>828322</v>
      </c>
      <c r="M5" s="21">
        <f t="shared" si="0"/>
        <v>884162</v>
      </c>
      <c r="N5" s="21">
        <f t="shared" si="0"/>
        <v>2772689</v>
      </c>
      <c r="O5" s="21">
        <f t="shared" si="0"/>
        <v>0</v>
      </c>
      <c r="P5" s="21">
        <f t="shared" si="0"/>
        <v>0</v>
      </c>
      <c r="Q5" s="21">
        <f t="shared" si="0"/>
        <v>0</v>
      </c>
      <c r="R5" s="21">
        <f t="shared" si="0"/>
        <v>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57039239</v>
      </c>
      <c r="X5" s="21">
        <f t="shared" si="0"/>
        <v>4302540</v>
      </c>
      <c r="Y5" s="21">
        <f t="shared" si="0"/>
        <v>52736699</v>
      </c>
      <c r="Z5" s="4">
        <f>+IF(X5&lt;&gt;0,+(Y5/X5)*100,0)</f>
        <v>1225.710835924826</v>
      </c>
      <c r="AA5" s="19">
        <f>SUM(AA6:AA8)</f>
        <v>71399068</v>
      </c>
    </row>
    <row r="6" spans="1:27" ht="13.5">
      <c r="A6" s="5" t="s">
        <v>33</v>
      </c>
      <c r="B6" s="3"/>
      <c r="C6" s="22">
        <v>3309306</v>
      </c>
      <c r="D6" s="22"/>
      <c r="E6" s="23">
        <v>3994000</v>
      </c>
      <c r="F6" s="24">
        <v>3994000</v>
      </c>
      <c r="G6" s="24">
        <v>332833</v>
      </c>
      <c r="H6" s="24">
        <v>332833</v>
      </c>
      <c r="I6" s="24">
        <v>334833</v>
      </c>
      <c r="J6" s="24">
        <v>1000499</v>
      </c>
      <c r="K6" s="24">
        <v>334453</v>
      </c>
      <c r="L6" s="24">
        <v>417953</v>
      </c>
      <c r="M6" s="24">
        <v>360613</v>
      </c>
      <c r="N6" s="24">
        <v>1113019</v>
      </c>
      <c r="O6" s="24"/>
      <c r="P6" s="24"/>
      <c r="Q6" s="24"/>
      <c r="R6" s="24"/>
      <c r="S6" s="24"/>
      <c r="T6" s="24"/>
      <c r="U6" s="24"/>
      <c r="V6" s="24"/>
      <c r="W6" s="24">
        <v>2113518</v>
      </c>
      <c r="X6" s="24">
        <v>1996998</v>
      </c>
      <c r="Y6" s="24">
        <v>116520</v>
      </c>
      <c r="Z6" s="6">
        <v>5.83</v>
      </c>
      <c r="AA6" s="22">
        <v>3994000</v>
      </c>
    </row>
    <row r="7" spans="1:27" ht="13.5">
      <c r="A7" s="5" t="s">
        <v>34</v>
      </c>
      <c r="B7" s="3"/>
      <c r="C7" s="25">
        <v>59527154</v>
      </c>
      <c r="D7" s="25"/>
      <c r="E7" s="26">
        <v>62429978</v>
      </c>
      <c r="F7" s="27">
        <v>62429978</v>
      </c>
      <c r="G7" s="27">
        <v>52327169</v>
      </c>
      <c r="H7" s="27">
        <v>397859</v>
      </c>
      <c r="I7" s="27">
        <v>393791</v>
      </c>
      <c r="J7" s="27">
        <v>53118819</v>
      </c>
      <c r="K7" s="27">
        <v>477384</v>
      </c>
      <c r="L7" s="27">
        <v>313677</v>
      </c>
      <c r="M7" s="27">
        <v>470277</v>
      </c>
      <c r="N7" s="27">
        <v>1261338</v>
      </c>
      <c r="O7" s="27"/>
      <c r="P7" s="27"/>
      <c r="Q7" s="27"/>
      <c r="R7" s="27"/>
      <c r="S7" s="27"/>
      <c r="T7" s="27"/>
      <c r="U7" s="27"/>
      <c r="V7" s="27"/>
      <c r="W7" s="27">
        <v>54380157</v>
      </c>
      <c r="X7" s="27">
        <v>30799442</v>
      </c>
      <c r="Y7" s="27">
        <v>23580715</v>
      </c>
      <c r="Z7" s="7">
        <v>76.56</v>
      </c>
      <c r="AA7" s="25">
        <v>62429978</v>
      </c>
    </row>
    <row r="8" spans="1:27" ht="13.5">
      <c r="A8" s="5" t="s">
        <v>35</v>
      </c>
      <c r="B8" s="3"/>
      <c r="C8" s="22">
        <v>2371890</v>
      </c>
      <c r="D8" s="22"/>
      <c r="E8" s="23">
        <v>4975090</v>
      </c>
      <c r="F8" s="24">
        <v>4975090</v>
      </c>
      <c r="G8" s="24">
        <v>51681</v>
      </c>
      <c r="H8" s="24">
        <v>47834</v>
      </c>
      <c r="I8" s="24">
        <v>47717</v>
      </c>
      <c r="J8" s="24">
        <v>147232</v>
      </c>
      <c r="K8" s="24">
        <v>248368</v>
      </c>
      <c r="L8" s="24">
        <v>96692</v>
      </c>
      <c r="M8" s="24">
        <v>53272</v>
      </c>
      <c r="N8" s="24">
        <v>398332</v>
      </c>
      <c r="O8" s="24"/>
      <c r="P8" s="24"/>
      <c r="Q8" s="24"/>
      <c r="R8" s="24"/>
      <c r="S8" s="24"/>
      <c r="T8" s="24"/>
      <c r="U8" s="24"/>
      <c r="V8" s="24"/>
      <c r="W8" s="24">
        <v>545564</v>
      </c>
      <c r="X8" s="24">
        <v>-28493900</v>
      </c>
      <c r="Y8" s="24">
        <v>29039464</v>
      </c>
      <c r="Z8" s="6">
        <v>-101.91</v>
      </c>
      <c r="AA8" s="22">
        <v>4975090</v>
      </c>
    </row>
    <row r="9" spans="1:27" ht="13.5">
      <c r="A9" s="2" t="s">
        <v>36</v>
      </c>
      <c r="B9" s="3"/>
      <c r="C9" s="19">
        <f aca="true" t="shared" si="1" ref="C9:Y9">SUM(C10:C14)</f>
        <v>117841594</v>
      </c>
      <c r="D9" s="19">
        <f>SUM(D10:D14)</f>
        <v>0</v>
      </c>
      <c r="E9" s="20">
        <f t="shared" si="1"/>
        <v>77943785</v>
      </c>
      <c r="F9" s="21">
        <f t="shared" si="1"/>
        <v>77943785</v>
      </c>
      <c r="G9" s="21">
        <f t="shared" si="1"/>
        <v>4889020</v>
      </c>
      <c r="H9" s="21">
        <f t="shared" si="1"/>
        <v>5250231</v>
      </c>
      <c r="I9" s="21">
        <f t="shared" si="1"/>
        <v>5653445</v>
      </c>
      <c r="J9" s="21">
        <f t="shared" si="1"/>
        <v>15792696</v>
      </c>
      <c r="K9" s="21">
        <f t="shared" si="1"/>
        <v>6098341</v>
      </c>
      <c r="L9" s="21">
        <f t="shared" si="1"/>
        <v>13870885</v>
      </c>
      <c r="M9" s="21">
        <f t="shared" si="1"/>
        <v>6359464</v>
      </c>
      <c r="N9" s="21">
        <f t="shared" si="1"/>
        <v>26328690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42121386</v>
      </c>
      <c r="X9" s="21">
        <f t="shared" si="1"/>
        <v>25987060</v>
      </c>
      <c r="Y9" s="21">
        <f t="shared" si="1"/>
        <v>16134326</v>
      </c>
      <c r="Z9" s="4">
        <f>+IF(X9&lt;&gt;0,+(Y9/X9)*100,0)</f>
        <v>62.085999724478256</v>
      </c>
      <c r="AA9" s="19">
        <f>SUM(AA10:AA14)</f>
        <v>77943785</v>
      </c>
    </row>
    <row r="10" spans="1:27" ht="13.5">
      <c r="A10" s="5" t="s">
        <v>37</v>
      </c>
      <c r="B10" s="3"/>
      <c r="C10" s="22">
        <v>57926373</v>
      </c>
      <c r="D10" s="22"/>
      <c r="E10" s="23">
        <v>65194765</v>
      </c>
      <c r="F10" s="24">
        <v>65194765</v>
      </c>
      <c r="G10" s="24">
        <v>4217861</v>
      </c>
      <c r="H10" s="24">
        <v>4291285</v>
      </c>
      <c r="I10" s="24">
        <v>4957773</v>
      </c>
      <c r="J10" s="24">
        <v>13466919</v>
      </c>
      <c r="K10" s="24">
        <v>5028398</v>
      </c>
      <c r="L10" s="24">
        <v>5129665</v>
      </c>
      <c r="M10" s="24">
        <v>5461946</v>
      </c>
      <c r="N10" s="24">
        <v>15620009</v>
      </c>
      <c r="O10" s="24"/>
      <c r="P10" s="24"/>
      <c r="Q10" s="24"/>
      <c r="R10" s="24"/>
      <c r="S10" s="24"/>
      <c r="T10" s="24"/>
      <c r="U10" s="24"/>
      <c r="V10" s="24"/>
      <c r="W10" s="24">
        <v>29086928</v>
      </c>
      <c r="X10" s="24">
        <v>19713586</v>
      </c>
      <c r="Y10" s="24">
        <v>9373342</v>
      </c>
      <c r="Z10" s="6">
        <v>47.55</v>
      </c>
      <c r="AA10" s="22">
        <v>65194765</v>
      </c>
    </row>
    <row r="11" spans="1:27" ht="13.5">
      <c r="A11" s="5" t="s">
        <v>38</v>
      </c>
      <c r="B11" s="3"/>
      <c r="C11" s="22">
        <v>24456314</v>
      </c>
      <c r="D11" s="22"/>
      <c r="E11" s="23">
        <v>6545080</v>
      </c>
      <c r="F11" s="24">
        <v>6545080</v>
      </c>
      <c r="G11" s="24">
        <v>515764</v>
      </c>
      <c r="H11" s="24">
        <v>819006</v>
      </c>
      <c r="I11" s="24">
        <v>535784</v>
      </c>
      <c r="J11" s="24">
        <v>1870554</v>
      </c>
      <c r="K11" s="24">
        <v>784523</v>
      </c>
      <c r="L11" s="24">
        <v>851419</v>
      </c>
      <c r="M11" s="24">
        <v>624560</v>
      </c>
      <c r="N11" s="24">
        <v>2260502</v>
      </c>
      <c r="O11" s="24"/>
      <c r="P11" s="24"/>
      <c r="Q11" s="24"/>
      <c r="R11" s="24"/>
      <c r="S11" s="24"/>
      <c r="T11" s="24"/>
      <c r="U11" s="24"/>
      <c r="V11" s="24"/>
      <c r="W11" s="24">
        <v>4131056</v>
      </c>
      <c r="X11" s="24">
        <v>3271500</v>
      </c>
      <c r="Y11" s="24">
        <v>859556</v>
      </c>
      <c r="Z11" s="6">
        <v>26.27</v>
      </c>
      <c r="AA11" s="22">
        <v>6545080</v>
      </c>
    </row>
    <row r="12" spans="1:27" ht="13.5">
      <c r="A12" s="5" t="s">
        <v>39</v>
      </c>
      <c r="B12" s="3"/>
      <c r="C12" s="22">
        <v>8260172</v>
      </c>
      <c r="D12" s="22"/>
      <c r="E12" s="23">
        <v>5426980</v>
      </c>
      <c r="F12" s="24">
        <v>5426980</v>
      </c>
      <c r="G12" s="24">
        <v>99350</v>
      </c>
      <c r="H12" s="24">
        <v>83500</v>
      </c>
      <c r="I12" s="24">
        <v>108550</v>
      </c>
      <c r="J12" s="24">
        <v>291400</v>
      </c>
      <c r="K12" s="24">
        <v>228912</v>
      </c>
      <c r="L12" s="24">
        <v>166350</v>
      </c>
      <c r="M12" s="24">
        <v>216200</v>
      </c>
      <c r="N12" s="24">
        <v>611462</v>
      </c>
      <c r="O12" s="24"/>
      <c r="P12" s="24"/>
      <c r="Q12" s="24"/>
      <c r="R12" s="24"/>
      <c r="S12" s="24"/>
      <c r="T12" s="24"/>
      <c r="U12" s="24"/>
      <c r="V12" s="24"/>
      <c r="W12" s="24">
        <v>902862</v>
      </c>
      <c r="X12" s="24">
        <v>2613492</v>
      </c>
      <c r="Y12" s="24">
        <v>-1710630</v>
      </c>
      <c r="Z12" s="6">
        <v>-65.45</v>
      </c>
      <c r="AA12" s="22">
        <v>5426980</v>
      </c>
    </row>
    <row r="13" spans="1:27" ht="13.5">
      <c r="A13" s="5" t="s">
        <v>40</v>
      </c>
      <c r="B13" s="3"/>
      <c r="C13" s="22">
        <v>27198735</v>
      </c>
      <c r="D13" s="22"/>
      <c r="E13" s="23">
        <v>776960</v>
      </c>
      <c r="F13" s="24">
        <v>776960</v>
      </c>
      <c r="G13" s="24">
        <v>56045</v>
      </c>
      <c r="H13" s="24">
        <v>56440</v>
      </c>
      <c r="I13" s="24">
        <v>51338</v>
      </c>
      <c r="J13" s="24">
        <v>163823</v>
      </c>
      <c r="K13" s="24">
        <v>56508</v>
      </c>
      <c r="L13" s="24">
        <v>7723451</v>
      </c>
      <c r="M13" s="24">
        <v>56758</v>
      </c>
      <c r="N13" s="24">
        <v>7836717</v>
      </c>
      <c r="O13" s="24"/>
      <c r="P13" s="24"/>
      <c r="Q13" s="24"/>
      <c r="R13" s="24"/>
      <c r="S13" s="24"/>
      <c r="T13" s="24"/>
      <c r="U13" s="24"/>
      <c r="V13" s="24"/>
      <c r="W13" s="24">
        <v>8000540</v>
      </c>
      <c r="X13" s="24">
        <v>388482</v>
      </c>
      <c r="Y13" s="24">
        <v>7612058</v>
      </c>
      <c r="Z13" s="6">
        <v>1959.44</v>
      </c>
      <c r="AA13" s="22">
        <v>776960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8116317</v>
      </c>
      <c r="D15" s="19">
        <f>SUM(D16:D18)</f>
        <v>0</v>
      </c>
      <c r="E15" s="20">
        <f t="shared" si="2"/>
        <v>10513033</v>
      </c>
      <c r="F15" s="21">
        <f t="shared" si="2"/>
        <v>10513033</v>
      </c>
      <c r="G15" s="21">
        <f t="shared" si="2"/>
        <v>391318</v>
      </c>
      <c r="H15" s="21">
        <f t="shared" si="2"/>
        <v>421412</v>
      </c>
      <c r="I15" s="21">
        <f t="shared" si="2"/>
        <v>434140</v>
      </c>
      <c r="J15" s="21">
        <f t="shared" si="2"/>
        <v>1246870</v>
      </c>
      <c r="K15" s="21">
        <f t="shared" si="2"/>
        <v>572116</v>
      </c>
      <c r="L15" s="21">
        <f t="shared" si="2"/>
        <v>509388</v>
      </c>
      <c r="M15" s="21">
        <f t="shared" si="2"/>
        <v>356014</v>
      </c>
      <c r="N15" s="21">
        <f t="shared" si="2"/>
        <v>1437518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2684388</v>
      </c>
      <c r="X15" s="21">
        <f t="shared" si="2"/>
        <v>2873451</v>
      </c>
      <c r="Y15" s="21">
        <f t="shared" si="2"/>
        <v>-189063</v>
      </c>
      <c r="Z15" s="4">
        <f>+IF(X15&lt;&gt;0,+(Y15/X15)*100,0)</f>
        <v>-6.579649348466356</v>
      </c>
      <c r="AA15" s="19">
        <f>SUM(AA16:AA18)</f>
        <v>10513033</v>
      </c>
    </row>
    <row r="16" spans="1:27" ht="13.5">
      <c r="A16" s="5" t="s">
        <v>43</v>
      </c>
      <c r="B16" s="3"/>
      <c r="C16" s="22">
        <v>1088869</v>
      </c>
      <c r="D16" s="22"/>
      <c r="E16" s="23">
        <v>1391464</v>
      </c>
      <c r="F16" s="24">
        <v>1391464</v>
      </c>
      <c r="G16" s="24">
        <v>108603</v>
      </c>
      <c r="H16" s="24">
        <v>90568</v>
      </c>
      <c r="I16" s="24">
        <v>105586</v>
      </c>
      <c r="J16" s="24">
        <v>304757</v>
      </c>
      <c r="K16" s="24">
        <v>65629</v>
      </c>
      <c r="L16" s="24">
        <v>204968</v>
      </c>
      <c r="M16" s="24">
        <v>89782</v>
      </c>
      <c r="N16" s="24">
        <v>360379</v>
      </c>
      <c r="O16" s="24"/>
      <c r="P16" s="24"/>
      <c r="Q16" s="24"/>
      <c r="R16" s="24"/>
      <c r="S16" s="24"/>
      <c r="T16" s="24"/>
      <c r="U16" s="24"/>
      <c r="V16" s="24"/>
      <c r="W16" s="24">
        <v>665136</v>
      </c>
      <c r="X16" s="24">
        <v>701681</v>
      </c>
      <c r="Y16" s="24">
        <v>-36545</v>
      </c>
      <c r="Z16" s="6">
        <v>-5.21</v>
      </c>
      <c r="AA16" s="22">
        <v>1391464</v>
      </c>
    </row>
    <row r="17" spans="1:27" ht="13.5">
      <c r="A17" s="5" t="s">
        <v>44</v>
      </c>
      <c r="B17" s="3"/>
      <c r="C17" s="22">
        <v>5781603</v>
      </c>
      <c r="D17" s="22"/>
      <c r="E17" s="23">
        <v>8660073</v>
      </c>
      <c r="F17" s="24">
        <v>8660073</v>
      </c>
      <c r="G17" s="24">
        <v>265848</v>
      </c>
      <c r="H17" s="24">
        <v>292974</v>
      </c>
      <c r="I17" s="24">
        <v>264080</v>
      </c>
      <c r="J17" s="24">
        <v>822902</v>
      </c>
      <c r="K17" s="24">
        <v>506487</v>
      </c>
      <c r="L17" s="24">
        <v>304420</v>
      </c>
      <c r="M17" s="24">
        <v>266232</v>
      </c>
      <c r="N17" s="24">
        <v>1077139</v>
      </c>
      <c r="O17" s="24"/>
      <c r="P17" s="24"/>
      <c r="Q17" s="24"/>
      <c r="R17" s="24"/>
      <c r="S17" s="24"/>
      <c r="T17" s="24"/>
      <c r="U17" s="24"/>
      <c r="V17" s="24"/>
      <c r="W17" s="24">
        <v>1900041</v>
      </c>
      <c r="X17" s="24">
        <v>1974862</v>
      </c>
      <c r="Y17" s="24">
        <v>-74821</v>
      </c>
      <c r="Z17" s="6">
        <v>-3.79</v>
      </c>
      <c r="AA17" s="22">
        <v>8660073</v>
      </c>
    </row>
    <row r="18" spans="1:27" ht="13.5">
      <c r="A18" s="5" t="s">
        <v>45</v>
      </c>
      <c r="B18" s="3"/>
      <c r="C18" s="22">
        <v>1245845</v>
      </c>
      <c r="D18" s="22"/>
      <c r="E18" s="23">
        <v>461496</v>
      </c>
      <c r="F18" s="24">
        <v>461496</v>
      </c>
      <c r="G18" s="24">
        <v>16867</v>
      </c>
      <c r="H18" s="24">
        <v>37870</v>
      </c>
      <c r="I18" s="24">
        <v>64474</v>
      </c>
      <c r="J18" s="24">
        <v>119211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119211</v>
      </c>
      <c r="X18" s="24">
        <v>196908</v>
      </c>
      <c r="Y18" s="24">
        <v>-77697</v>
      </c>
      <c r="Z18" s="6">
        <v>-39.46</v>
      </c>
      <c r="AA18" s="22">
        <v>461496</v>
      </c>
    </row>
    <row r="19" spans="1:27" ht="13.5">
      <c r="A19" s="2" t="s">
        <v>46</v>
      </c>
      <c r="B19" s="8"/>
      <c r="C19" s="19">
        <f aca="true" t="shared" si="3" ref="C19:Y19">SUM(C20:C23)</f>
        <v>253696307</v>
      </c>
      <c r="D19" s="19">
        <f>SUM(D20:D23)</f>
        <v>0</v>
      </c>
      <c r="E19" s="20">
        <f t="shared" si="3"/>
        <v>287801733</v>
      </c>
      <c r="F19" s="21">
        <f t="shared" si="3"/>
        <v>287801733</v>
      </c>
      <c r="G19" s="21">
        <f t="shared" si="3"/>
        <v>21357170</v>
      </c>
      <c r="H19" s="21">
        <f t="shared" si="3"/>
        <v>21593028</v>
      </c>
      <c r="I19" s="21">
        <f t="shared" si="3"/>
        <v>21075121</v>
      </c>
      <c r="J19" s="21">
        <f t="shared" si="3"/>
        <v>64025319</v>
      </c>
      <c r="K19" s="21">
        <f t="shared" si="3"/>
        <v>18375870</v>
      </c>
      <c r="L19" s="21">
        <f t="shared" si="3"/>
        <v>17416718</v>
      </c>
      <c r="M19" s="21">
        <f t="shared" si="3"/>
        <v>23284861</v>
      </c>
      <c r="N19" s="21">
        <f t="shared" si="3"/>
        <v>59077449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123102768</v>
      </c>
      <c r="X19" s="21">
        <f t="shared" si="3"/>
        <v>140149447</v>
      </c>
      <c r="Y19" s="21">
        <f t="shared" si="3"/>
        <v>-17046679</v>
      </c>
      <c r="Z19" s="4">
        <f>+IF(X19&lt;&gt;0,+(Y19/X19)*100,0)</f>
        <v>-12.163215314006912</v>
      </c>
      <c r="AA19" s="19">
        <f>SUM(AA20:AA23)</f>
        <v>287801733</v>
      </c>
    </row>
    <row r="20" spans="1:27" ht="13.5">
      <c r="A20" s="5" t="s">
        <v>47</v>
      </c>
      <c r="B20" s="3"/>
      <c r="C20" s="22">
        <v>158939705</v>
      </c>
      <c r="D20" s="22"/>
      <c r="E20" s="23">
        <v>183917030</v>
      </c>
      <c r="F20" s="24">
        <v>183917030</v>
      </c>
      <c r="G20" s="24">
        <v>15681575</v>
      </c>
      <c r="H20" s="24">
        <v>13940294</v>
      </c>
      <c r="I20" s="24">
        <v>14325759</v>
      </c>
      <c r="J20" s="24">
        <v>43947628</v>
      </c>
      <c r="K20" s="24">
        <v>11340619</v>
      </c>
      <c r="L20" s="24">
        <v>10580595</v>
      </c>
      <c r="M20" s="24">
        <v>11836468</v>
      </c>
      <c r="N20" s="24">
        <v>33757682</v>
      </c>
      <c r="O20" s="24"/>
      <c r="P20" s="24"/>
      <c r="Q20" s="24"/>
      <c r="R20" s="24"/>
      <c r="S20" s="24"/>
      <c r="T20" s="24"/>
      <c r="U20" s="24"/>
      <c r="V20" s="24"/>
      <c r="W20" s="24">
        <v>77705310</v>
      </c>
      <c r="X20" s="24">
        <v>91707842</v>
      </c>
      <c r="Y20" s="24">
        <v>-14002532</v>
      </c>
      <c r="Z20" s="6">
        <v>-15.27</v>
      </c>
      <c r="AA20" s="22">
        <v>183917030</v>
      </c>
    </row>
    <row r="21" spans="1:27" ht="13.5">
      <c r="A21" s="5" t="s">
        <v>48</v>
      </c>
      <c r="B21" s="3"/>
      <c r="C21" s="22">
        <v>44307856</v>
      </c>
      <c r="D21" s="22"/>
      <c r="E21" s="23">
        <v>47945893</v>
      </c>
      <c r="F21" s="24">
        <v>47945893</v>
      </c>
      <c r="G21" s="24">
        <v>2363881</v>
      </c>
      <c r="H21" s="24">
        <v>2465788</v>
      </c>
      <c r="I21" s="24">
        <v>2289756</v>
      </c>
      <c r="J21" s="24">
        <v>7119425</v>
      </c>
      <c r="K21" s="24">
        <v>3051691</v>
      </c>
      <c r="L21" s="24">
        <v>2449242</v>
      </c>
      <c r="M21" s="24">
        <v>4498318</v>
      </c>
      <c r="N21" s="24">
        <v>9999251</v>
      </c>
      <c r="O21" s="24"/>
      <c r="P21" s="24"/>
      <c r="Q21" s="24"/>
      <c r="R21" s="24"/>
      <c r="S21" s="24"/>
      <c r="T21" s="24"/>
      <c r="U21" s="24"/>
      <c r="V21" s="24"/>
      <c r="W21" s="24">
        <v>17118676</v>
      </c>
      <c r="X21" s="24">
        <v>23541749</v>
      </c>
      <c r="Y21" s="24">
        <v>-6423073</v>
      </c>
      <c r="Z21" s="6">
        <v>-27.28</v>
      </c>
      <c r="AA21" s="22">
        <v>47945893</v>
      </c>
    </row>
    <row r="22" spans="1:27" ht="13.5">
      <c r="A22" s="5" t="s">
        <v>49</v>
      </c>
      <c r="B22" s="3"/>
      <c r="C22" s="25">
        <v>31699660</v>
      </c>
      <c r="D22" s="25"/>
      <c r="E22" s="26">
        <v>37205473</v>
      </c>
      <c r="F22" s="27">
        <v>37205473</v>
      </c>
      <c r="G22" s="27">
        <v>1638424</v>
      </c>
      <c r="H22" s="27">
        <v>3514140</v>
      </c>
      <c r="I22" s="27">
        <v>2577323</v>
      </c>
      <c r="J22" s="27">
        <v>7729887</v>
      </c>
      <c r="K22" s="27">
        <v>2457872</v>
      </c>
      <c r="L22" s="27">
        <v>2721457</v>
      </c>
      <c r="M22" s="27">
        <v>5271628</v>
      </c>
      <c r="N22" s="27">
        <v>10450957</v>
      </c>
      <c r="O22" s="27"/>
      <c r="P22" s="27"/>
      <c r="Q22" s="27"/>
      <c r="R22" s="27"/>
      <c r="S22" s="27"/>
      <c r="T22" s="27"/>
      <c r="U22" s="27"/>
      <c r="V22" s="27"/>
      <c r="W22" s="27">
        <v>18180844</v>
      </c>
      <c r="X22" s="27">
        <v>12047434</v>
      </c>
      <c r="Y22" s="27">
        <v>6133410</v>
      </c>
      <c r="Z22" s="7">
        <v>50.91</v>
      </c>
      <c r="AA22" s="25">
        <v>37205473</v>
      </c>
    </row>
    <row r="23" spans="1:27" ht="13.5">
      <c r="A23" s="5" t="s">
        <v>50</v>
      </c>
      <c r="B23" s="3"/>
      <c r="C23" s="22">
        <v>18749086</v>
      </c>
      <c r="D23" s="22"/>
      <c r="E23" s="23">
        <v>18733337</v>
      </c>
      <c r="F23" s="24">
        <v>18733337</v>
      </c>
      <c r="G23" s="24">
        <v>1673290</v>
      </c>
      <c r="H23" s="24">
        <v>1672806</v>
      </c>
      <c r="I23" s="24">
        <v>1882283</v>
      </c>
      <c r="J23" s="24">
        <v>5228379</v>
      </c>
      <c r="K23" s="24">
        <v>1525688</v>
      </c>
      <c r="L23" s="24">
        <v>1665424</v>
      </c>
      <c r="M23" s="24">
        <v>1678447</v>
      </c>
      <c r="N23" s="24">
        <v>4869559</v>
      </c>
      <c r="O23" s="24"/>
      <c r="P23" s="24"/>
      <c r="Q23" s="24"/>
      <c r="R23" s="24"/>
      <c r="S23" s="24"/>
      <c r="T23" s="24"/>
      <c r="U23" s="24"/>
      <c r="V23" s="24"/>
      <c r="W23" s="24">
        <v>10097938</v>
      </c>
      <c r="X23" s="24">
        <v>12852422</v>
      </c>
      <c r="Y23" s="24">
        <v>-2754484</v>
      </c>
      <c r="Z23" s="6">
        <v>-21.43</v>
      </c>
      <c r="AA23" s="22">
        <v>18733337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444862568</v>
      </c>
      <c r="D25" s="40">
        <f>+D5+D9+D15+D19+D24</f>
        <v>0</v>
      </c>
      <c r="E25" s="41">
        <f t="shared" si="4"/>
        <v>447657619</v>
      </c>
      <c r="F25" s="42">
        <f t="shared" si="4"/>
        <v>447657619</v>
      </c>
      <c r="G25" s="42">
        <f t="shared" si="4"/>
        <v>79349191</v>
      </c>
      <c r="H25" s="42">
        <f t="shared" si="4"/>
        <v>28043197</v>
      </c>
      <c r="I25" s="42">
        <f t="shared" si="4"/>
        <v>27939047</v>
      </c>
      <c r="J25" s="42">
        <f t="shared" si="4"/>
        <v>135331435</v>
      </c>
      <c r="K25" s="42">
        <f t="shared" si="4"/>
        <v>26106532</v>
      </c>
      <c r="L25" s="42">
        <f t="shared" si="4"/>
        <v>32625313</v>
      </c>
      <c r="M25" s="42">
        <f t="shared" si="4"/>
        <v>30884501</v>
      </c>
      <c r="N25" s="42">
        <f t="shared" si="4"/>
        <v>89616346</v>
      </c>
      <c r="O25" s="42">
        <f t="shared" si="4"/>
        <v>0</v>
      </c>
      <c r="P25" s="42">
        <f t="shared" si="4"/>
        <v>0</v>
      </c>
      <c r="Q25" s="42">
        <f t="shared" si="4"/>
        <v>0</v>
      </c>
      <c r="R25" s="42">
        <f t="shared" si="4"/>
        <v>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224947781</v>
      </c>
      <c r="X25" s="42">
        <f t="shared" si="4"/>
        <v>173312498</v>
      </c>
      <c r="Y25" s="42">
        <f t="shared" si="4"/>
        <v>51635283</v>
      </c>
      <c r="Z25" s="43">
        <f>+IF(X25&lt;&gt;0,+(Y25/X25)*100,0)</f>
        <v>29.793167599488413</v>
      </c>
      <c r="AA25" s="40">
        <f>+AA5+AA9+AA15+AA19+AA24</f>
        <v>447657619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77059051</v>
      </c>
      <c r="D28" s="19">
        <f>SUM(D29:D31)</f>
        <v>0</v>
      </c>
      <c r="E28" s="20">
        <f t="shared" si="5"/>
        <v>88737868</v>
      </c>
      <c r="F28" s="21">
        <f t="shared" si="5"/>
        <v>88737868</v>
      </c>
      <c r="G28" s="21">
        <f t="shared" si="5"/>
        <v>4873877</v>
      </c>
      <c r="H28" s="21">
        <f t="shared" si="5"/>
        <v>6018100</v>
      </c>
      <c r="I28" s="21">
        <f t="shared" si="5"/>
        <v>6123103</v>
      </c>
      <c r="J28" s="21">
        <f t="shared" si="5"/>
        <v>17015080</v>
      </c>
      <c r="K28" s="21">
        <f t="shared" si="5"/>
        <v>4506760</v>
      </c>
      <c r="L28" s="21">
        <f t="shared" si="5"/>
        <v>8599391</v>
      </c>
      <c r="M28" s="21">
        <f t="shared" si="5"/>
        <v>5373676</v>
      </c>
      <c r="N28" s="21">
        <f t="shared" si="5"/>
        <v>18479827</v>
      </c>
      <c r="O28" s="21">
        <f t="shared" si="5"/>
        <v>0</v>
      </c>
      <c r="P28" s="21">
        <f t="shared" si="5"/>
        <v>0</v>
      </c>
      <c r="Q28" s="21">
        <f t="shared" si="5"/>
        <v>0</v>
      </c>
      <c r="R28" s="21">
        <f t="shared" si="5"/>
        <v>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35494907</v>
      </c>
      <c r="X28" s="21">
        <f t="shared" si="5"/>
        <v>46268607</v>
      </c>
      <c r="Y28" s="21">
        <f t="shared" si="5"/>
        <v>-10773700</v>
      </c>
      <c r="Z28" s="4">
        <f>+IF(X28&lt;&gt;0,+(Y28/X28)*100,0)</f>
        <v>-23.285118568622565</v>
      </c>
      <c r="AA28" s="19">
        <f>SUM(AA29:AA31)</f>
        <v>88737868</v>
      </c>
    </row>
    <row r="29" spans="1:27" ht="13.5">
      <c r="A29" s="5" t="s">
        <v>33</v>
      </c>
      <c r="B29" s="3"/>
      <c r="C29" s="22">
        <v>18350192</v>
      </c>
      <c r="D29" s="22"/>
      <c r="E29" s="23">
        <v>20852427</v>
      </c>
      <c r="F29" s="24">
        <v>20852427</v>
      </c>
      <c r="G29" s="24">
        <v>1079272</v>
      </c>
      <c r="H29" s="24">
        <v>1188516</v>
      </c>
      <c r="I29" s="24">
        <v>1679433</v>
      </c>
      <c r="J29" s="24">
        <v>3947221</v>
      </c>
      <c r="K29" s="24">
        <v>1711688</v>
      </c>
      <c r="L29" s="24">
        <v>1366830</v>
      </c>
      <c r="M29" s="24">
        <v>2333694</v>
      </c>
      <c r="N29" s="24">
        <v>5412212</v>
      </c>
      <c r="O29" s="24"/>
      <c r="P29" s="24"/>
      <c r="Q29" s="24"/>
      <c r="R29" s="24"/>
      <c r="S29" s="24"/>
      <c r="T29" s="24"/>
      <c r="U29" s="24"/>
      <c r="V29" s="24"/>
      <c r="W29" s="24">
        <v>9359433</v>
      </c>
      <c r="X29" s="24">
        <v>10326802</v>
      </c>
      <c r="Y29" s="24">
        <v>-967369</v>
      </c>
      <c r="Z29" s="6">
        <v>-9.37</v>
      </c>
      <c r="AA29" s="22">
        <v>20852427</v>
      </c>
    </row>
    <row r="30" spans="1:27" ht="13.5">
      <c r="A30" s="5" t="s">
        <v>34</v>
      </c>
      <c r="B30" s="3"/>
      <c r="C30" s="25">
        <v>30666126</v>
      </c>
      <c r="D30" s="25"/>
      <c r="E30" s="26">
        <v>34959389</v>
      </c>
      <c r="F30" s="27">
        <v>34959389</v>
      </c>
      <c r="G30" s="27">
        <v>2176150</v>
      </c>
      <c r="H30" s="27">
        <v>2286064</v>
      </c>
      <c r="I30" s="27">
        <v>2093251</v>
      </c>
      <c r="J30" s="27">
        <v>6555465</v>
      </c>
      <c r="K30" s="27">
        <v>524802</v>
      </c>
      <c r="L30" s="27">
        <v>3753212</v>
      </c>
      <c r="M30" s="27">
        <v>2078357</v>
      </c>
      <c r="N30" s="27">
        <v>6356371</v>
      </c>
      <c r="O30" s="27"/>
      <c r="P30" s="27"/>
      <c r="Q30" s="27"/>
      <c r="R30" s="27"/>
      <c r="S30" s="27"/>
      <c r="T30" s="27"/>
      <c r="U30" s="27"/>
      <c r="V30" s="27"/>
      <c r="W30" s="27">
        <v>12911836</v>
      </c>
      <c r="X30" s="27">
        <v>19822943</v>
      </c>
      <c r="Y30" s="27">
        <v>-6911107</v>
      </c>
      <c r="Z30" s="7">
        <v>-34.86</v>
      </c>
      <c r="AA30" s="25">
        <v>34959389</v>
      </c>
    </row>
    <row r="31" spans="1:27" ht="13.5">
      <c r="A31" s="5" t="s">
        <v>35</v>
      </c>
      <c r="B31" s="3"/>
      <c r="C31" s="22">
        <v>28042733</v>
      </c>
      <c r="D31" s="22"/>
      <c r="E31" s="23">
        <v>32926052</v>
      </c>
      <c r="F31" s="24">
        <v>32926052</v>
      </c>
      <c r="G31" s="24">
        <v>1618455</v>
      </c>
      <c r="H31" s="24">
        <v>2543520</v>
      </c>
      <c r="I31" s="24">
        <v>2350419</v>
      </c>
      <c r="J31" s="24">
        <v>6512394</v>
      </c>
      <c r="K31" s="24">
        <v>2270270</v>
      </c>
      <c r="L31" s="24">
        <v>3479349</v>
      </c>
      <c r="M31" s="24">
        <v>961625</v>
      </c>
      <c r="N31" s="24">
        <v>6711244</v>
      </c>
      <c r="O31" s="24"/>
      <c r="P31" s="24"/>
      <c r="Q31" s="24"/>
      <c r="R31" s="24"/>
      <c r="S31" s="24"/>
      <c r="T31" s="24"/>
      <c r="U31" s="24"/>
      <c r="V31" s="24"/>
      <c r="W31" s="24">
        <v>13223638</v>
      </c>
      <c r="X31" s="24">
        <v>16118862</v>
      </c>
      <c r="Y31" s="24">
        <v>-2895224</v>
      </c>
      <c r="Z31" s="6">
        <v>-17.96</v>
      </c>
      <c r="AA31" s="22">
        <v>32926052</v>
      </c>
    </row>
    <row r="32" spans="1:27" ht="13.5">
      <c r="A32" s="2" t="s">
        <v>36</v>
      </c>
      <c r="B32" s="3"/>
      <c r="C32" s="19">
        <f aca="true" t="shared" si="6" ref="C32:Y32">SUM(C33:C37)</f>
        <v>73347516</v>
      </c>
      <c r="D32" s="19">
        <f>SUM(D33:D37)</f>
        <v>0</v>
      </c>
      <c r="E32" s="20">
        <f t="shared" si="6"/>
        <v>54560396</v>
      </c>
      <c r="F32" s="21">
        <f t="shared" si="6"/>
        <v>54560396</v>
      </c>
      <c r="G32" s="21">
        <f t="shared" si="6"/>
        <v>2884806</v>
      </c>
      <c r="H32" s="21">
        <f t="shared" si="6"/>
        <v>3067309</v>
      </c>
      <c r="I32" s="21">
        <f t="shared" si="6"/>
        <v>3503864</v>
      </c>
      <c r="J32" s="21">
        <f t="shared" si="6"/>
        <v>9455979</v>
      </c>
      <c r="K32" s="21">
        <f t="shared" si="6"/>
        <v>3680962</v>
      </c>
      <c r="L32" s="21">
        <f t="shared" si="6"/>
        <v>12924841</v>
      </c>
      <c r="M32" s="21">
        <f t="shared" si="6"/>
        <v>3674350</v>
      </c>
      <c r="N32" s="21">
        <f t="shared" si="6"/>
        <v>20280153</v>
      </c>
      <c r="O32" s="21">
        <f t="shared" si="6"/>
        <v>0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29736132</v>
      </c>
      <c r="X32" s="21">
        <f t="shared" si="6"/>
        <v>26531522</v>
      </c>
      <c r="Y32" s="21">
        <f t="shared" si="6"/>
        <v>3204610</v>
      </c>
      <c r="Z32" s="4">
        <f>+IF(X32&lt;&gt;0,+(Y32/X32)*100,0)</f>
        <v>12.078500434313568</v>
      </c>
      <c r="AA32" s="19">
        <f>SUM(AA33:AA37)</f>
        <v>54560396</v>
      </c>
    </row>
    <row r="33" spans="1:27" ht="13.5">
      <c r="A33" s="5" t="s">
        <v>37</v>
      </c>
      <c r="B33" s="3"/>
      <c r="C33" s="22">
        <v>12505269</v>
      </c>
      <c r="D33" s="22"/>
      <c r="E33" s="23">
        <v>15974276</v>
      </c>
      <c r="F33" s="24">
        <v>15974276</v>
      </c>
      <c r="G33" s="24">
        <v>1162916</v>
      </c>
      <c r="H33" s="24">
        <v>1114922</v>
      </c>
      <c r="I33" s="24">
        <v>1179455</v>
      </c>
      <c r="J33" s="24">
        <v>3457293</v>
      </c>
      <c r="K33" s="24">
        <v>1373014</v>
      </c>
      <c r="L33" s="24">
        <v>1933220</v>
      </c>
      <c r="M33" s="24">
        <v>1285253</v>
      </c>
      <c r="N33" s="24">
        <v>4591487</v>
      </c>
      <c r="O33" s="24"/>
      <c r="P33" s="24"/>
      <c r="Q33" s="24"/>
      <c r="R33" s="24"/>
      <c r="S33" s="24"/>
      <c r="T33" s="24"/>
      <c r="U33" s="24"/>
      <c r="V33" s="24"/>
      <c r="W33" s="24">
        <v>8048780</v>
      </c>
      <c r="X33" s="24">
        <v>7728173</v>
      </c>
      <c r="Y33" s="24">
        <v>320607</v>
      </c>
      <c r="Z33" s="6">
        <v>4.15</v>
      </c>
      <c r="AA33" s="22">
        <v>15974276</v>
      </c>
    </row>
    <row r="34" spans="1:27" ht="13.5">
      <c r="A34" s="5" t="s">
        <v>38</v>
      </c>
      <c r="B34" s="3"/>
      <c r="C34" s="22">
        <v>16594948</v>
      </c>
      <c r="D34" s="22"/>
      <c r="E34" s="23">
        <v>19485602</v>
      </c>
      <c r="F34" s="24">
        <v>19485602</v>
      </c>
      <c r="G34" s="24">
        <v>972515</v>
      </c>
      <c r="H34" s="24">
        <v>1113523</v>
      </c>
      <c r="I34" s="24">
        <v>1427734</v>
      </c>
      <c r="J34" s="24">
        <v>3513772</v>
      </c>
      <c r="K34" s="24">
        <v>1357331</v>
      </c>
      <c r="L34" s="24">
        <v>1933515</v>
      </c>
      <c r="M34" s="24">
        <v>1300535</v>
      </c>
      <c r="N34" s="24">
        <v>4591381</v>
      </c>
      <c r="O34" s="24"/>
      <c r="P34" s="24"/>
      <c r="Q34" s="24"/>
      <c r="R34" s="24"/>
      <c r="S34" s="24"/>
      <c r="T34" s="24"/>
      <c r="U34" s="24"/>
      <c r="V34" s="24"/>
      <c r="W34" s="24">
        <v>8105153</v>
      </c>
      <c r="X34" s="24">
        <v>9498094</v>
      </c>
      <c r="Y34" s="24">
        <v>-1392941</v>
      </c>
      <c r="Z34" s="6">
        <v>-14.67</v>
      </c>
      <c r="AA34" s="22">
        <v>19485602</v>
      </c>
    </row>
    <row r="35" spans="1:27" ht="13.5">
      <c r="A35" s="5" t="s">
        <v>39</v>
      </c>
      <c r="B35" s="3"/>
      <c r="C35" s="22">
        <v>14553141</v>
      </c>
      <c r="D35" s="22"/>
      <c r="E35" s="23">
        <v>15455197</v>
      </c>
      <c r="F35" s="24">
        <v>15455197</v>
      </c>
      <c r="G35" s="24">
        <v>575209</v>
      </c>
      <c r="H35" s="24">
        <v>624222</v>
      </c>
      <c r="I35" s="24">
        <v>680043</v>
      </c>
      <c r="J35" s="24">
        <v>1879474</v>
      </c>
      <c r="K35" s="24">
        <v>726214</v>
      </c>
      <c r="L35" s="24">
        <v>1053235</v>
      </c>
      <c r="M35" s="24">
        <v>818346</v>
      </c>
      <c r="N35" s="24">
        <v>2597795</v>
      </c>
      <c r="O35" s="24"/>
      <c r="P35" s="24"/>
      <c r="Q35" s="24"/>
      <c r="R35" s="24"/>
      <c r="S35" s="24"/>
      <c r="T35" s="24"/>
      <c r="U35" s="24"/>
      <c r="V35" s="24"/>
      <c r="W35" s="24">
        <v>4477269</v>
      </c>
      <c r="X35" s="24">
        <v>7509384</v>
      </c>
      <c r="Y35" s="24">
        <v>-3032115</v>
      </c>
      <c r="Z35" s="6">
        <v>-40.38</v>
      </c>
      <c r="AA35" s="22">
        <v>15455197</v>
      </c>
    </row>
    <row r="36" spans="1:27" ht="13.5">
      <c r="A36" s="5" t="s">
        <v>40</v>
      </c>
      <c r="B36" s="3"/>
      <c r="C36" s="22">
        <v>29694158</v>
      </c>
      <c r="D36" s="22"/>
      <c r="E36" s="23">
        <v>3645321</v>
      </c>
      <c r="F36" s="24">
        <v>3645321</v>
      </c>
      <c r="G36" s="24">
        <v>174166</v>
      </c>
      <c r="H36" s="24">
        <v>214642</v>
      </c>
      <c r="I36" s="24">
        <v>216632</v>
      </c>
      <c r="J36" s="24">
        <v>605440</v>
      </c>
      <c r="K36" s="24">
        <v>224403</v>
      </c>
      <c r="L36" s="24">
        <v>8004871</v>
      </c>
      <c r="M36" s="24">
        <v>270216</v>
      </c>
      <c r="N36" s="24">
        <v>8499490</v>
      </c>
      <c r="O36" s="24"/>
      <c r="P36" s="24"/>
      <c r="Q36" s="24"/>
      <c r="R36" s="24"/>
      <c r="S36" s="24"/>
      <c r="T36" s="24"/>
      <c r="U36" s="24"/>
      <c r="V36" s="24"/>
      <c r="W36" s="24">
        <v>9104930</v>
      </c>
      <c r="X36" s="24">
        <v>1795871</v>
      </c>
      <c r="Y36" s="24">
        <v>7309059</v>
      </c>
      <c r="Z36" s="6">
        <v>406.99</v>
      </c>
      <c r="AA36" s="22">
        <v>3645321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21416460</v>
      </c>
      <c r="D38" s="19">
        <f>SUM(D39:D41)</f>
        <v>0</v>
      </c>
      <c r="E38" s="20">
        <f t="shared" si="7"/>
        <v>24534714</v>
      </c>
      <c r="F38" s="21">
        <f t="shared" si="7"/>
        <v>24534714</v>
      </c>
      <c r="G38" s="21">
        <f t="shared" si="7"/>
        <v>1279516</v>
      </c>
      <c r="H38" s="21">
        <f t="shared" si="7"/>
        <v>1662216</v>
      </c>
      <c r="I38" s="21">
        <f t="shared" si="7"/>
        <v>1713626</v>
      </c>
      <c r="J38" s="21">
        <f t="shared" si="7"/>
        <v>4655358</v>
      </c>
      <c r="K38" s="21">
        <f t="shared" si="7"/>
        <v>1469073</v>
      </c>
      <c r="L38" s="21">
        <f t="shared" si="7"/>
        <v>2133095</v>
      </c>
      <c r="M38" s="21">
        <f t="shared" si="7"/>
        <v>2722375</v>
      </c>
      <c r="N38" s="21">
        <f t="shared" si="7"/>
        <v>6324543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10979901</v>
      </c>
      <c r="X38" s="21">
        <f t="shared" si="7"/>
        <v>12049736</v>
      </c>
      <c r="Y38" s="21">
        <f t="shared" si="7"/>
        <v>-1069835</v>
      </c>
      <c r="Z38" s="4">
        <f>+IF(X38&lt;&gt;0,+(Y38/X38)*100,0)</f>
        <v>-8.878493271553832</v>
      </c>
      <c r="AA38" s="19">
        <f>SUM(AA39:AA41)</f>
        <v>24534714</v>
      </c>
    </row>
    <row r="39" spans="1:27" ht="13.5">
      <c r="A39" s="5" t="s">
        <v>43</v>
      </c>
      <c r="B39" s="3"/>
      <c r="C39" s="22">
        <v>6953488</v>
      </c>
      <c r="D39" s="22"/>
      <c r="E39" s="23">
        <v>8305036</v>
      </c>
      <c r="F39" s="24">
        <v>8305036</v>
      </c>
      <c r="G39" s="24">
        <v>535412</v>
      </c>
      <c r="H39" s="24">
        <v>562736</v>
      </c>
      <c r="I39" s="24">
        <v>610917</v>
      </c>
      <c r="J39" s="24">
        <v>1709065</v>
      </c>
      <c r="K39" s="24">
        <v>639469</v>
      </c>
      <c r="L39" s="24">
        <v>878563</v>
      </c>
      <c r="M39" s="24">
        <v>705646</v>
      </c>
      <c r="N39" s="24">
        <v>2223678</v>
      </c>
      <c r="O39" s="24"/>
      <c r="P39" s="24"/>
      <c r="Q39" s="24"/>
      <c r="R39" s="24"/>
      <c r="S39" s="24"/>
      <c r="T39" s="24"/>
      <c r="U39" s="24"/>
      <c r="V39" s="24"/>
      <c r="W39" s="24">
        <v>3932743</v>
      </c>
      <c r="X39" s="24">
        <v>4142293</v>
      </c>
      <c r="Y39" s="24">
        <v>-209550</v>
      </c>
      <c r="Z39" s="6">
        <v>-5.06</v>
      </c>
      <c r="AA39" s="22">
        <v>8305036</v>
      </c>
    </row>
    <row r="40" spans="1:27" ht="13.5">
      <c r="A40" s="5" t="s">
        <v>44</v>
      </c>
      <c r="B40" s="3"/>
      <c r="C40" s="22">
        <v>12644528</v>
      </c>
      <c r="D40" s="22"/>
      <c r="E40" s="23">
        <v>15137644</v>
      </c>
      <c r="F40" s="24">
        <v>15137644</v>
      </c>
      <c r="G40" s="24">
        <v>660812</v>
      </c>
      <c r="H40" s="24">
        <v>1045775</v>
      </c>
      <c r="I40" s="24">
        <v>968476</v>
      </c>
      <c r="J40" s="24">
        <v>2675063</v>
      </c>
      <c r="K40" s="24">
        <v>818497</v>
      </c>
      <c r="L40" s="24">
        <v>1136899</v>
      </c>
      <c r="M40" s="24">
        <v>1907608</v>
      </c>
      <c r="N40" s="24">
        <v>3863004</v>
      </c>
      <c r="O40" s="24"/>
      <c r="P40" s="24"/>
      <c r="Q40" s="24"/>
      <c r="R40" s="24"/>
      <c r="S40" s="24"/>
      <c r="T40" s="24"/>
      <c r="U40" s="24"/>
      <c r="V40" s="24"/>
      <c r="W40" s="24">
        <v>6538067</v>
      </c>
      <c r="X40" s="24">
        <v>7326354</v>
      </c>
      <c r="Y40" s="24">
        <v>-788287</v>
      </c>
      <c r="Z40" s="6">
        <v>-10.76</v>
      </c>
      <c r="AA40" s="22">
        <v>15137644</v>
      </c>
    </row>
    <row r="41" spans="1:27" ht="13.5">
      <c r="A41" s="5" t="s">
        <v>45</v>
      </c>
      <c r="B41" s="3"/>
      <c r="C41" s="22">
        <v>1818444</v>
      </c>
      <c r="D41" s="22"/>
      <c r="E41" s="23">
        <v>1092034</v>
      </c>
      <c r="F41" s="24">
        <v>1092034</v>
      </c>
      <c r="G41" s="24">
        <v>83292</v>
      </c>
      <c r="H41" s="24">
        <v>53705</v>
      </c>
      <c r="I41" s="24">
        <v>134233</v>
      </c>
      <c r="J41" s="24">
        <v>271230</v>
      </c>
      <c r="K41" s="24">
        <v>11107</v>
      </c>
      <c r="L41" s="24">
        <v>117633</v>
      </c>
      <c r="M41" s="24">
        <v>109121</v>
      </c>
      <c r="N41" s="24">
        <v>237861</v>
      </c>
      <c r="O41" s="24"/>
      <c r="P41" s="24"/>
      <c r="Q41" s="24"/>
      <c r="R41" s="24"/>
      <c r="S41" s="24"/>
      <c r="T41" s="24"/>
      <c r="U41" s="24"/>
      <c r="V41" s="24"/>
      <c r="W41" s="24">
        <v>509091</v>
      </c>
      <c r="X41" s="24">
        <v>581089</v>
      </c>
      <c r="Y41" s="24">
        <v>-71998</v>
      </c>
      <c r="Z41" s="6">
        <v>-12.39</v>
      </c>
      <c r="AA41" s="22">
        <v>1092034</v>
      </c>
    </row>
    <row r="42" spans="1:27" ht="13.5">
      <c r="A42" s="2" t="s">
        <v>46</v>
      </c>
      <c r="B42" s="8"/>
      <c r="C42" s="19">
        <f aca="true" t="shared" si="8" ref="C42:Y42">SUM(C43:C46)</f>
        <v>208878522</v>
      </c>
      <c r="D42" s="19">
        <f>SUM(D43:D46)</f>
        <v>0</v>
      </c>
      <c r="E42" s="20">
        <f t="shared" si="8"/>
        <v>228079705</v>
      </c>
      <c r="F42" s="21">
        <f t="shared" si="8"/>
        <v>228079705</v>
      </c>
      <c r="G42" s="21">
        <f t="shared" si="8"/>
        <v>5206776</v>
      </c>
      <c r="H42" s="21">
        <f t="shared" si="8"/>
        <v>20359708</v>
      </c>
      <c r="I42" s="21">
        <f t="shared" si="8"/>
        <v>20171339</v>
      </c>
      <c r="J42" s="21">
        <f t="shared" si="8"/>
        <v>45737823</v>
      </c>
      <c r="K42" s="21">
        <f t="shared" si="8"/>
        <v>9064432</v>
      </c>
      <c r="L42" s="21">
        <f t="shared" si="8"/>
        <v>14667307</v>
      </c>
      <c r="M42" s="21">
        <f t="shared" si="8"/>
        <v>12899402</v>
      </c>
      <c r="N42" s="21">
        <f t="shared" si="8"/>
        <v>36631141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82368964</v>
      </c>
      <c r="X42" s="21">
        <f t="shared" si="8"/>
        <v>113700877</v>
      </c>
      <c r="Y42" s="21">
        <f t="shared" si="8"/>
        <v>-31331913</v>
      </c>
      <c r="Z42" s="4">
        <f>+IF(X42&lt;&gt;0,+(Y42/X42)*100,0)</f>
        <v>-27.55643916449299</v>
      </c>
      <c r="AA42" s="19">
        <f>SUM(AA43:AA46)</f>
        <v>228079705</v>
      </c>
    </row>
    <row r="43" spans="1:27" ht="13.5">
      <c r="A43" s="5" t="s">
        <v>47</v>
      </c>
      <c r="B43" s="3"/>
      <c r="C43" s="22">
        <v>142874713</v>
      </c>
      <c r="D43" s="22"/>
      <c r="E43" s="23">
        <v>165974490</v>
      </c>
      <c r="F43" s="24">
        <v>165974490</v>
      </c>
      <c r="G43" s="24">
        <v>1229037</v>
      </c>
      <c r="H43" s="24">
        <v>16633870</v>
      </c>
      <c r="I43" s="24">
        <v>15529660</v>
      </c>
      <c r="J43" s="24">
        <v>33392567</v>
      </c>
      <c r="K43" s="24">
        <v>9025505</v>
      </c>
      <c r="L43" s="24">
        <v>9995997</v>
      </c>
      <c r="M43" s="24">
        <v>9069745</v>
      </c>
      <c r="N43" s="24">
        <v>28091247</v>
      </c>
      <c r="O43" s="24"/>
      <c r="P43" s="24"/>
      <c r="Q43" s="24"/>
      <c r="R43" s="24"/>
      <c r="S43" s="24"/>
      <c r="T43" s="24"/>
      <c r="U43" s="24"/>
      <c r="V43" s="24"/>
      <c r="W43" s="24">
        <v>61483814</v>
      </c>
      <c r="X43" s="24">
        <v>83112286</v>
      </c>
      <c r="Y43" s="24">
        <v>-21628472</v>
      </c>
      <c r="Z43" s="6">
        <v>-26.02</v>
      </c>
      <c r="AA43" s="22">
        <v>165974490</v>
      </c>
    </row>
    <row r="44" spans="1:27" ht="13.5">
      <c r="A44" s="5" t="s">
        <v>48</v>
      </c>
      <c r="B44" s="3"/>
      <c r="C44" s="22">
        <v>17953114</v>
      </c>
      <c r="D44" s="22"/>
      <c r="E44" s="23">
        <v>18063528</v>
      </c>
      <c r="F44" s="24">
        <v>18063528</v>
      </c>
      <c r="G44" s="24">
        <v>974742</v>
      </c>
      <c r="H44" s="24">
        <v>787163</v>
      </c>
      <c r="I44" s="24">
        <v>1683791</v>
      </c>
      <c r="J44" s="24">
        <v>3445696</v>
      </c>
      <c r="K44" s="24">
        <v>-360391</v>
      </c>
      <c r="L44" s="24">
        <v>841168</v>
      </c>
      <c r="M44" s="24">
        <v>877882</v>
      </c>
      <c r="N44" s="24">
        <v>1358659</v>
      </c>
      <c r="O44" s="24"/>
      <c r="P44" s="24"/>
      <c r="Q44" s="24"/>
      <c r="R44" s="24"/>
      <c r="S44" s="24"/>
      <c r="T44" s="24"/>
      <c r="U44" s="24"/>
      <c r="V44" s="24"/>
      <c r="W44" s="24">
        <v>4804355</v>
      </c>
      <c r="X44" s="24">
        <v>8935994</v>
      </c>
      <c r="Y44" s="24">
        <v>-4131639</v>
      </c>
      <c r="Z44" s="6">
        <v>-46.24</v>
      </c>
      <c r="AA44" s="22">
        <v>18063528</v>
      </c>
    </row>
    <row r="45" spans="1:27" ht="13.5">
      <c r="A45" s="5" t="s">
        <v>49</v>
      </c>
      <c r="B45" s="3"/>
      <c r="C45" s="25">
        <v>22815258</v>
      </c>
      <c r="D45" s="25"/>
      <c r="E45" s="26">
        <v>20317899</v>
      </c>
      <c r="F45" s="27">
        <v>20317899</v>
      </c>
      <c r="G45" s="27">
        <v>1454075</v>
      </c>
      <c r="H45" s="27">
        <v>1361306</v>
      </c>
      <c r="I45" s="27">
        <v>1447464</v>
      </c>
      <c r="J45" s="27">
        <v>4262845</v>
      </c>
      <c r="K45" s="27">
        <v>297167</v>
      </c>
      <c r="L45" s="27">
        <v>1520785</v>
      </c>
      <c r="M45" s="27">
        <v>1312234</v>
      </c>
      <c r="N45" s="27">
        <v>3130186</v>
      </c>
      <c r="O45" s="27"/>
      <c r="P45" s="27"/>
      <c r="Q45" s="27"/>
      <c r="R45" s="27"/>
      <c r="S45" s="27"/>
      <c r="T45" s="27"/>
      <c r="U45" s="27"/>
      <c r="V45" s="27"/>
      <c r="W45" s="27">
        <v>7393031</v>
      </c>
      <c r="X45" s="27">
        <v>9704428</v>
      </c>
      <c r="Y45" s="27">
        <v>-2311397</v>
      </c>
      <c r="Z45" s="7">
        <v>-23.82</v>
      </c>
      <c r="AA45" s="25">
        <v>20317899</v>
      </c>
    </row>
    <row r="46" spans="1:27" ht="13.5">
      <c r="A46" s="5" t="s">
        <v>50</v>
      </c>
      <c r="B46" s="3"/>
      <c r="C46" s="22">
        <v>25235437</v>
      </c>
      <c r="D46" s="22"/>
      <c r="E46" s="23">
        <v>23723788</v>
      </c>
      <c r="F46" s="24">
        <v>23723788</v>
      </c>
      <c r="G46" s="24">
        <v>1548922</v>
      </c>
      <c r="H46" s="24">
        <v>1577369</v>
      </c>
      <c r="I46" s="24">
        <v>1510424</v>
      </c>
      <c r="J46" s="24">
        <v>4636715</v>
      </c>
      <c r="K46" s="24">
        <v>102151</v>
      </c>
      <c r="L46" s="24">
        <v>2309357</v>
      </c>
      <c r="M46" s="24">
        <v>1639541</v>
      </c>
      <c r="N46" s="24">
        <v>4051049</v>
      </c>
      <c r="O46" s="24"/>
      <c r="P46" s="24"/>
      <c r="Q46" s="24"/>
      <c r="R46" s="24"/>
      <c r="S46" s="24"/>
      <c r="T46" s="24"/>
      <c r="U46" s="24"/>
      <c r="V46" s="24"/>
      <c r="W46" s="24">
        <v>8687764</v>
      </c>
      <c r="X46" s="24">
        <v>11948169</v>
      </c>
      <c r="Y46" s="24">
        <v>-3260405</v>
      </c>
      <c r="Z46" s="6">
        <v>-27.29</v>
      </c>
      <c r="AA46" s="22">
        <v>23723788</v>
      </c>
    </row>
    <row r="47" spans="1:27" ht="13.5">
      <c r="A47" s="2" t="s">
        <v>51</v>
      </c>
      <c r="B47" s="8" t="s">
        <v>52</v>
      </c>
      <c r="C47" s="19">
        <v>593953</v>
      </c>
      <c r="D47" s="19"/>
      <c r="E47" s="20">
        <v>654125</v>
      </c>
      <c r="F47" s="21">
        <v>654125</v>
      </c>
      <c r="G47" s="21"/>
      <c r="H47" s="21">
        <v>157143</v>
      </c>
      <c r="I47" s="21"/>
      <c r="J47" s="21">
        <v>157143</v>
      </c>
      <c r="K47" s="21">
        <v>157143</v>
      </c>
      <c r="L47" s="21"/>
      <c r="M47" s="21"/>
      <c r="N47" s="21">
        <v>157143</v>
      </c>
      <c r="O47" s="21"/>
      <c r="P47" s="21"/>
      <c r="Q47" s="21"/>
      <c r="R47" s="21"/>
      <c r="S47" s="21"/>
      <c r="T47" s="21"/>
      <c r="U47" s="21"/>
      <c r="V47" s="21"/>
      <c r="W47" s="21">
        <v>314286</v>
      </c>
      <c r="X47" s="21">
        <v>326970</v>
      </c>
      <c r="Y47" s="21">
        <v>-12684</v>
      </c>
      <c r="Z47" s="4">
        <v>-3.88</v>
      </c>
      <c r="AA47" s="19">
        <v>654125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381295502</v>
      </c>
      <c r="D48" s="40">
        <f>+D28+D32+D38+D42+D47</f>
        <v>0</v>
      </c>
      <c r="E48" s="41">
        <f t="shared" si="9"/>
        <v>396566808</v>
      </c>
      <c r="F48" s="42">
        <f t="shared" si="9"/>
        <v>396566808</v>
      </c>
      <c r="G48" s="42">
        <f t="shared" si="9"/>
        <v>14244975</v>
      </c>
      <c r="H48" s="42">
        <f t="shared" si="9"/>
        <v>31264476</v>
      </c>
      <c r="I48" s="42">
        <f t="shared" si="9"/>
        <v>31511932</v>
      </c>
      <c r="J48" s="42">
        <f t="shared" si="9"/>
        <v>77021383</v>
      </c>
      <c r="K48" s="42">
        <f t="shared" si="9"/>
        <v>18878370</v>
      </c>
      <c r="L48" s="42">
        <f t="shared" si="9"/>
        <v>38324634</v>
      </c>
      <c r="M48" s="42">
        <f t="shared" si="9"/>
        <v>24669803</v>
      </c>
      <c r="N48" s="42">
        <f t="shared" si="9"/>
        <v>81872807</v>
      </c>
      <c r="O48" s="42">
        <f t="shared" si="9"/>
        <v>0</v>
      </c>
      <c r="P48" s="42">
        <f t="shared" si="9"/>
        <v>0</v>
      </c>
      <c r="Q48" s="42">
        <f t="shared" si="9"/>
        <v>0</v>
      </c>
      <c r="R48" s="42">
        <f t="shared" si="9"/>
        <v>0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158894190</v>
      </c>
      <c r="X48" s="42">
        <f t="shared" si="9"/>
        <v>198877712</v>
      </c>
      <c r="Y48" s="42">
        <f t="shared" si="9"/>
        <v>-39983522</v>
      </c>
      <c r="Z48" s="43">
        <f>+IF(X48&lt;&gt;0,+(Y48/X48)*100,0)</f>
        <v>-20.104576625459167</v>
      </c>
      <c r="AA48" s="40">
        <f>+AA28+AA32+AA38+AA42+AA47</f>
        <v>396566808</v>
      </c>
    </row>
    <row r="49" spans="1:27" ht="13.5">
      <c r="A49" s="14" t="s">
        <v>58</v>
      </c>
      <c r="B49" s="15"/>
      <c r="C49" s="44">
        <f aca="true" t="shared" si="10" ref="C49:Y49">+C25-C48</f>
        <v>63567066</v>
      </c>
      <c r="D49" s="44">
        <f>+D25-D48</f>
        <v>0</v>
      </c>
      <c r="E49" s="45">
        <f t="shared" si="10"/>
        <v>51090811</v>
      </c>
      <c r="F49" s="46">
        <f t="shared" si="10"/>
        <v>51090811</v>
      </c>
      <c r="G49" s="46">
        <f t="shared" si="10"/>
        <v>65104216</v>
      </c>
      <c r="H49" s="46">
        <f t="shared" si="10"/>
        <v>-3221279</v>
      </c>
      <c r="I49" s="46">
        <f t="shared" si="10"/>
        <v>-3572885</v>
      </c>
      <c r="J49" s="46">
        <f t="shared" si="10"/>
        <v>58310052</v>
      </c>
      <c r="K49" s="46">
        <f t="shared" si="10"/>
        <v>7228162</v>
      </c>
      <c r="L49" s="46">
        <f t="shared" si="10"/>
        <v>-5699321</v>
      </c>
      <c r="M49" s="46">
        <f t="shared" si="10"/>
        <v>6214698</v>
      </c>
      <c r="N49" s="46">
        <f t="shared" si="10"/>
        <v>7743539</v>
      </c>
      <c r="O49" s="46">
        <f t="shared" si="10"/>
        <v>0</v>
      </c>
      <c r="P49" s="46">
        <f t="shared" si="10"/>
        <v>0</v>
      </c>
      <c r="Q49" s="46">
        <f t="shared" si="10"/>
        <v>0</v>
      </c>
      <c r="R49" s="46">
        <f t="shared" si="10"/>
        <v>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66053591</v>
      </c>
      <c r="X49" s="46">
        <f>IF(F25=F48,0,X25-X48)</f>
        <v>-25565214</v>
      </c>
      <c r="Y49" s="46">
        <f t="shared" si="10"/>
        <v>91618805</v>
      </c>
      <c r="Z49" s="47">
        <f>+IF(X49&lt;&gt;0,+(Y49/X49)*100,0)</f>
        <v>-358.37292423994575</v>
      </c>
      <c r="AA49" s="44">
        <f>+AA25-AA48</f>
        <v>51090811</v>
      </c>
    </row>
    <row r="50" spans="1:27" ht="13.5">
      <c r="A50" s="16" t="s">
        <v>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93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2015-02-02T08:36:35Z</dcterms:created>
  <dcterms:modified xsi:type="dcterms:W3CDTF">2015-02-16T09:46:52Z</dcterms:modified>
  <cp:category/>
  <cp:version/>
  <cp:contentType/>
  <cp:contentStatus/>
</cp:coreProperties>
</file>